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280" windowHeight="5383" firstSheet="2" activeTab="6"/>
  </bookViews>
  <sheets>
    <sheet name="general" sheetId="1" r:id="rId1"/>
    <sheet name="GPS" sheetId="2" r:id="rId2"/>
    <sheet name="petrography" sheetId="3" r:id="rId3"/>
    <sheet name="Microprobe analyses" sheetId="4" r:id="rId4"/>
    <sheet name="Mt Waesche XRF data" sheetId="5" r:id="rId5"/>
    <sheet name="Neutron activation analyses" sheetId="6" r:id="rId6"/>
    <sheet name="Waesche-Moulton comparison" sheetId="7" r:id="rId7"/>
    <sheet name="History of Mt. Waesche Visits" sheetId="8" r:id="rId8"/>
  </sheets>
  <definedNames>
    <definedName name="_xlnm.Print_Area" localSheetId="0">'general'!$A$1:$L$101</definedName>
    <definedName name="_xlnm.Print_Area" localSheetId="1">'GPS'!$A$1:$H$101</definedName>
    <definedName name="_xlnm.Print_Area" localSheetId="3">'Microprobe analyses'!$A$1:$O$883</definedName>
    <definedName name="_xlnm.Print_Area" localSheetId="2">'petrography'!$A$1:$P$57</definedName>
  </definedNames>
  <calcPr fullCalcOnLoad="1"/>
</workbook>
</file>

<file path=xl/sharedStrings.xml><?xml version="1.0" encoding="utf-8"?>
<sst xmlns="http://schemas.openxmlformats.org/spreadsheetml/2006/main" count="2301" uniqueCount="1251">
  <si>
    <t>Location</t>
  </si>
  <si>
    <t>Dip</t>
  </si>
  <si>
    <t>Description</t>
  </si>
  <si>
    <t>70N</t>
  </si>
  <si>
    <t>71N</t>
  </si>
  <si>
    <t>comments</t>
  </si>
  <si>
    <t>1-10</t>
  </si>
  <si>
    <t>10-50</t>
  </si>
  <si>
    <t>50-150</t>
  </si>
  <si>
    <t>10-80</t>
  </si>
  <si>
    <t>5-10</t>
  </si>
  <si>
    <t>10-30</t>
  </si>
  <si>
    <t>Sample number</t>
  </si>
  <si>
    <t>P2O5</t>
  </si>
  <si>
    <t>SiO2</t>
  </si>
  <si>
    <t>SO2</t>
  </si>
  <si>
    <t>TiO2</t>
  </si>
  <si>
    <t>Al2O3</t>
  </si>
  <si>
    <t>MgO</t>
  </si>
  <si>
    <t>CaO</t>
  </si>
  <si>
    <t>MnO</t>
  </si>
  <si>
    <t>FeO</t>
  </si>
  <si>
    <t>Na2O</t>
  </si>
  <si>
    <t>K2O</t>
  </si>
  <si>
    <t>F</t>
  </si>
  <si>
    <t>Cl</t>
  </si>
  <si>
    <t>Total</t>
  </si>
  <si>
    <t>Sc</t>
  </si>
  <si>
    <t>Cr</t>
  </si>
  <si>
    <t>Co</t>
  </si>
  <si>
    <t>Zn</t>
  </si>
  <si>
    <t>As</t>
  </si>
  <si>
    <t>Br</t>
  </si>
  <si>
    <t>Rb</t>
  </si>
  <si>
    <t>Sr</t>
  </si>
  <si>
    <t>Sb</t>
  </si>
  <si>
    <t>Cs</t>
  </si>
  <si>
    <t>Ba</t>
  </si>
  <si>
    <t>La</t>
  </si>
  <si>
    <t>Ce</t>
  </si>
  <si>
    <t>Nd</t>
  </si>
  <si>
    <t>Sm</t>
  </si>
  <si>
    <t>Eu</t>
  </si>
  <si>
    <t>Tb</t>
  </si>
  <si>
    <t>Yb</t>
  </si>
  <si>
    <t>Lu</t>
  </si>
  <si>
    <t>Hf</t>
  </si>
  <si>
    <t>Ta</t>
  </si>
  <si>
    <t>W</t>
  </si>
  <si>
    <t>Th</t>
  </si>
  <si>
    <t>U</t>
  </si>
  <si>
    <r>
      <t>CaO±0.02, 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O±0.55,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O±0.27,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O5±0.02, Cl±0.07.</t>
    </r>
  </si>
  <si>
    <t>wt.%</t>
  </si>
  <si>
    <t xml:space="preserve">Notes: Analyses are made using a Cameca SX-100 electon microprobe.  Geochemical quantities are in weight %.   Analyses are normalized to 100 wt.%, and Na2O is normalized to the value obtained by neutron activation analysis.    Analytical precision, based on replicate  </t>
  </si>
  <si>
    <t>See notes below for analytical methods</t>
  </si>
  <si>
    <t>wt%</t>
  </si>
  <si>
    <t>ppm</t>
  </si>
  <si>
    <t>Sample</t>
  </si>
  <si>
    <t>BIT-143</t>
  </si>
  <si>
    <t>Waesche</t>
  </si>
  <si>
    <t>280M</t>
  </si>
  <si>
    <t>73E</t>
  </si>
  <si>
    <t>BIT-144</t>
  </si>
  <si>
    <t>284M</t>
  </si>
  <si>
    <t>86E</t>
  </si>
  <si>
    <t>BIT-145</t>
  </si>
  <si>
    <t>282M</t>
  </si>
  <si>
    <t>87E</t>
  </si>
  <si>
    <t>black layer with distinct bands, 1st layer E of Great Wall</t>
  </si>
  <si>
    <t>BIT-146</t>
  </si>
  <si>
    <t>276M</t>
  </si>
  <si>
    <t>83E</t>
  </si>
  <si>
    <t>brown layer with distinct bands</t>
  </si>
  <si>
    <t>BIT-147</t>
  </si>
  <si>
    <t>277M</t>
  </si>
  <si>
    <t>75-90W</t>
  </si>
  <si>
    <t>contorted black to brown layer</t>
  </si>
  <si>
    <t>BIT-148</t>
  </si>
  <si>
    <t>95M</t>
  </si>
  <si>
    <t>89E</t>
  </si>
  <si>
    <t>dk brown ash</t>
  </si>
  <si>
    <t>BIT-149</t>
  </si>
  <si>
    <t>107M</t>
  </si>
  <si>
    <t>?</t>
  </si>
  <si>
    <t>diffuse faint layer</t>
  </si>
  <si>
    <t>BIT-167</t>
  </si>
  <si>
    <t>NNE(t)</t>
  </si>
  <si>
    <t>80E</t>
  </si>
  <si>
    <t>dark, diffuse to poddy layer</t>
  </si>
  <si>
    <t>BIT-168</t>
  </si>
  <si>
    <t>75M</t>
  </si>
  <si>
    <t>30W</t>
  </si>
  <si>
    <t xml:space="preserve">brown distinct layer 2 cm thick.  </t>
  </si>
  <si>
    <t>BIT-169</t>
  </si>
  <si>
    <t>100M</t>
  </si>
  <si>
    <t>80W</t>
  </si>
  <si>
    <t>very faint yellow-br layer</t>
  </si>
  <si>
    <t>BIT-170</t>
  </si>
  <si>
    <t>170M</t>
  </si>
  <si>
    <t>78w</t>
  </si>
  <si>
    <t>BIT-171</t>
  </si>
  <si>
    <t>well-defined continuous dk brown layer</t>
  </si>
  <si>
    <t>BIT-172</t>
  </si>
  <si>
    <t>80M</t>
  </si>
  <si>
    <t>dark patchy layer</t>
  </si>
  <si>
    <t>BIT-173</t>
  </si>
  <si>
    <t>31W</t>
  </si>
  <si>
    <t>faint yellow layer</t>
  </si>
  <si>
    <t>BIT-174</t>
  </si>
  <si>
    <t>86M</t>
  </si>
  <si>
    <t>38W</t>
  </si>
  <si>
    <t>BIT-175</t>
  </si>
  <si>
    <t>85M</t>
  </si>
  <si>
    <t>33W</t>
  </si>
  <si>
    <t>thin sharply defined layer</t>
  </si>
  <si>
    <t>BIT-176</t>
  </si>
  <si>
    <t>10W</t>
  </si>
  <si>
    <t>black shallowly dipping layer</t>
  </si>
  <si>
    <t>BIT-177</t>
  </si>
  <si>
    <t>65M</t>
  </si>
  <si>
    <t>5W</t>
  </si>
  <si>
    <t xml:space="preserve">coarse black podded tephra </t>
  </si>
  <si>
    <t>BIT-178</t>
  </si>
  <si>
    <t>254M</t>
  </si>
  <si>
    <t>58W</t>
  </si>
  <si>
    <t>BIT-179</t>
  </si>
  <si>
    <t>272M</t>
  </si>
  <si>
    <t>67W</t>
  </si>
  <si>
    <t>BIT-180</t>
  </si>
  <si>
    <t>Little Wall</t>
  </si>
  <si>
    <t>BIT-181</t>
  </si>
  <si>
    <t>Great Wall</t>
  </si>
  <si>
    <t>BIT-182A</t>
  </si>
  <si>
    <t>Yellow Wall, yellow sample</t>
  </si>
  <si>
    <t>BIT-182B</t>
  </si>
  <si>
    <t>Yellow Wall, black sample from same block as 182A</t>
  </si>
  <si>
    <t>BIT-182C</t>
  </si>
  <si>
    <t>Yellow Wall, black sample from further out wall</t>
  </si>
  <si>
    <t>BIT-183A</t>
  </si>
  <si>
    <t>4th Wall, black cindery portion</t>
  </si>
  <si>
    <t>BIT-183B</t>
  </si>
  <si>
    <t>Little Wall whaleback</t>
  </si>
  <si>
    <t>BIT-184</t>
  </si>
  <si>
    <t>Cinders from base of RP just upsection of 4th Wall</t>
  </si>
  <si>
    <t>BIT-185</t>
  </si>
  <si>
    <t>BIT-186</t>
  </si>
  <si>
    <t>BIT-187</t>
  </si>
  <si>
    <t>BIT-188</t>
  </si>
  <si>
    <t>BIT-189</t>
  </si>
  <si>
    <t>BIT-190</t>
  </si>
  <si>
    <t>BIT-191</t>
  </si>
  <si>
    <t>BIT-192</t>
  </si>
  <si>
    <t>BIT-193</t>
  </si>
  <si>
    <t>BIT-194</t>
  </si>
  <si>
    <t>BIT-195</t>
  </si>
  <si>
    <t>BIT-196</t>
  </si>
  <si>
    <t>BIT-197</t>
  </si>
  <si>
    <t>BIT-198</t>
  </si>
  <si>
    <t>BIT-199</t>
  </si>
  <si>
    <t>BIT-200</t>
  </si>
  <si>
    <t>270M</t>
  </si>
  <si>
    <t>70W</t>
  </si>
  <si>
    <t>BIT-201</t>
  </si>
  <si>
    <t>273M</t>
  </si>
  <si>
    <t>77W</t>
  </si>
  <si>
    <t>BIT-202</t>
  </si>
  <si>
    <t>275M</t>
  </si>
  <si>
    <t>74W</t>
  </si>
  <si>
    <t>BIT-203</t>
  </si>
  <si>
    <t>75W</t>
  </si>
  <si>
    <t>BIT-204</t>
  </si>
  <si>
    <t>BIT-205</t>
  </si>
  <si>
    <t>distinct black layer</t>
  </si>
  <si>
    <t>BIT-206</t>
  </si>
  <si>
    <t>278M</t>
  </si>
  <si>
    <t>82W</t>
  </si>
  <si>
    <t>distinct brown layer</t>
  </si>
  <si>
    <t>BIT-207</t>
  </si>
  <si>
    <t>81W</t>
  </si>
  <si>
    <t>distinct black/brown layer</t>
  </si>
  <si>
    <t>BIT-208</t>
  </si>
  <si>
    <t>92M</t>
  </si>
  <si>
    <t>88W</t>
  </si>
  <si>
    <t>BIT-209</t>
  </si>
  <si>
    <t>91M</t>
  </si>
  <si>
    <t>87W</t>
  </si>
  <si>
    <t>BIT-210</t>
  </si>
  <si>
    <t>Near V</t>
  </si>
  <si>
    <t>black, coarse, discontinuous layer w/pods</t>
  </si>
  <si>
    <t>BIT-211</t>
  </si>
  <si>
    <t>264M</t>
  </si>
  <si>
    <t>brownish/black continuous layer</t>
  </si>
  <si>
    <t>BIT-212</t>
  </si>
  <si>
    <t>85W</t>
  </si>
  <si>
    <t>black to brown podded layer</t>
  </si>
  <si>
    <t>BIT-213</t>
  </si>
  <si>
    <t>NV</t>
  </si>
  <si>
    <t>wide brown layer</t>
  </si>
  <si>
    <t>BIT-214</t>
  </si>
  <si>
    <t>262M</t>
  </si>
  <si>
    <t>BIT-215</t>
  </si>
  <si>
    <t>76W</t>
  </si>
  <si>
    <t>BIT-216</t>
  </si>
  <si>
    <t>286M</t>
  </si>
  <si>
    <t>brown contorted layer</t>
  </si>
  <si>
    <t>BIT-217</t>
  </si>
  <si>
    <t>89W</t>
  </si>
  <si>
    <t>brown to black, continuous layer</t>
  </si>
  <si>
    <t>BIT-218</t>
  </si>
  <si>
    <t>faint brown layer</t>
  </si>
  <si>
    <t>BIT-219</t>
  </si>
  <si>
    <t>85E</t>
  </si>
  <si>
    <t>overturned  thick black continuous layer</t>
  </si>
  <si>
    <t>BIT-220</t>
  </si>
  <si>
    <t>black to brown thin continuous layer</t>
  </si>
  <si>
    <t>BIT-221</t>
  </si>
  <si>
    <t>brown diffuse continuous layer below 4th Wall</t>
  </si>
  <si>
    <t>BIT-222</t>
  </si>
  <si>
    <t>BIT-223</t>
  </si>
  <si>
    <t>317M</t>
  </si>
  <si>
    <t>38E</t>
  </si>
  <si>
    <t>BIT-224</t>
  </si>
  <si>
    <t>31E</t>
  </si>
  <si>
    <t>black distinct layer E of Great Wall</t>
  </si>
  <si>
    <t>BIT-225</t>
  </si>
  <si>
    <t>281M</t>
  </si>
  <si>
    <t>10E</t>
  </si>
  <si>
    <t>brownish faint and broken layer</t>
  </si>
  <si>
    <t>BIT-226</t>
  </si>
  <si>
    <t>Back Bay</t>
  </si>
  <si>
    <t>BIT-227</t>
  </si>
  <si>
    <t>025M</t>
  </si>
  <si>
    <t>BIT-228</t>
  </si>
  <si>
    <t>69N</t>
  </si>
  <si>
    <t>BIT-229</t>
  </si>
  <si>
    <t>30M</t>
  </si>
  <si>
    <t>63N</t>
  </si>
  <si>
    <t>BIT-230</t>
  </si>
  <si>
    <t>21M</t>
  </si>
  <si>
    <t>BIT-231</t>
  </si>
  <si>
    <t>BIT-240</t>
  </si>
  <si>
    <t>Bomb from lg piece of moraine that appears similar to the Great Wall</t>
  </si>
  <si>
    <t>BIT-241</t>
  </si>
  <si>
    <t>Small xeno-containing bomb from same outcrop as BIT-240</t>
  </si>
  <si>
    <t>BIT-242</t>
  </si>
  <si>
    <t>sample of dense lava clast from agglom. on Rock Band</t>
  </si>
  <si>
    <t>BIT-243</t>
  </si>
  <si>
    <t>BIT-244</t>
  </si>
  <si>
    <t>upper lava flow on Rock Band</t>
  </si>
  <si>
    <t>BIT-245</t>
  </si>
  <si>
    <t>BIT-246</t>
  </si>
  <si>
    <t>BIT-247</t>
  </si>
  <si>
    <t>BIT-248</t>
  </si>
  <si>
    <t>BIT-249</t>
  </si>
  <si>
    <t>BIT-250</t>
  </si>
  <si>
    <t>BIT-251</t>
  </si>
  <si>
    <t>BIT-252</t>
  </si>
  <si>
    <t>BIT-253</t>
  </si>
  <si>
    <t>BIT-254</t>
  </si>
  <si>
    <t>BIT-255</t>
  </si>
  <si>
    <t>BIT-256</t>
  </si>
  <si>
    <t>BIT-257</t>
  </si>
  <si>
    <t>Whaleback Rockpile pink-grey lava</t>
  </si>
  <si>
    <t>BIT-258</t>
  </si>
  <si>
    <t>BIT-259</t>
  </si>
  <si>
    <t>BIT-260</t>
  </si>
  <si>
    <t>Strike *</t>
  </si>
  <si>
    <t>Whaleback Rockpile cinders</t>
  </si>
  <si>
    <t>Mt. Waesche</t>
  </si>
  <si>
    <t>Type of sample</t>
  </si>
  <si>
    <t>fine-grained tephra</t>
  </si>
  <si>
    <t>rock</t>
  </si>
  <si>
    <t>cinders</t>
  </si>
  <si>
    <t>tephra</t>
  </si>
  <si>
    <t>diffuse tannish layer</t>
  </si>
  <si>
    <t>moderately continuous dark grey layer, some pods</t>
  </si>
  <si>
    <t>broad dark layer, also 143B pods</t>
  </si>
  <si>
    <t>diffuse brown layer, W side of Waesche</t>
  </si>
  <si>
    <t>black to brown layer, very distinct</t>
  </si>
  <si>
    <t>very faint brown layer</t>
  </si>
  <si>
    <t>black slightly contorted layer</t>
  </si>
  <si>
    <t>Back Bay, dispersed coarse black particles</t>
  </si>
  <si>
    <t>cinders from base of RP just upsection of 4th Wall</t>
  </si>
  <si>
    <t>very base of same RP as sampled for BIT-184</t>
  </si>
  <si>
    <t>band just upsection of 4th Wall.  Between 4th wall and RP</t>
  </si>
  <si>
    <t>boudined layer just upsection of Little Wall</t>
  </si>
  <si>
    <t>fine grained repeated and folded layer between Little Wall and Yellow Wall</t>
  </si>
  <si>
    <t>probably same unit as BIT-188, but in different fold loop</t>
  </si>
  <si>
    <t>thickest layer above Yellow Wall</t>
  </si>
  <si>
    <t>black podded layer upsection of Little Wall</t>
  </si>
  <si>
    <t>same unit as BIT-188, dk grey part</t>
  </si>
  <si>
    <t>same unit as BIT-188, med. grey part</t>
  </si>
  <si>
    <t>same unit as BIT-188, lt. grey part</t>
  </si>
  <si>
    <t>base of upper part of Big Flat</t>
  </si>
  <si>
    <t>cinders from upper part of Big Flat</t>
  </si>
  <si>
    <t>cinders from upper segment of lower part of Big Flat</t>
  </si>
  <si>
    <t>cinders from middle of lower part of Big Flat</t>
  </si>
  <si>
    <t>cinders from lowermost outcrop of Big Flat</t>
  </si>
  <si>
    <t>diffuse yellow-brown layer</t>
  </si>
  <si>
    <t>light brown, distinct, folded bed, near camp</t>
  </si>
  <si>
    <t>Back Bay, dark brown continuous layer</t>
  </si>
  <si>
    <t>Back Bay, lt brown continuous layer, v. diffuse</t>
  </si>
  <si>
    <t>Back Bay, moderately continuous layer similar to BIT-228</t>
  </si>
  <si>
    <t>xenocrystic fsp in agglomerate block</t>
  </si>
  <si>
    <t>xenocrystic feldspar from lava flow</t>
  </si>
  <si>
    <t>Camp Island obsidian and frothy glass</t>
  </si>
  <si>
    <t>Camp Island welded fall</t>
  </si>
  <si>
    <t>Camp Island ol-bearing basaltic-type lava</t>
  </si>
  <si>
    <t>Camp Island cinders</t>
  </si>
  <si>
    <t>Camp Island greenish xtal-rich rhyolite</t>
  </si>
  <si>
    <t>Camp Island pink xtalline rhyolite</t>
  </si>
  <si>
    <t>Whaleback Rockpile intermediate finely xtalline lava</t>
  </si>
  <si>
    <t>Whaleback Rockpile  black crystalline lava</t>
  </si>
  <si>
    <t>Whaleback Rockpile  cinders from location nearer Waesche</t>
  </si>
  <si>
    <t>Camp Island yellow-orange hyaloclastite breccia</t>
  </si>
  <si>
    <t>Latitude</t>
  </si>
  <si>
    <t>(S)</t>
  </si>
  <si>
    <t>Longitude</t>
  </si>
  <si>
    <t>(W)</t>
  </si>
  <si>
    <t>Elevation</t>
  </si>
  <si>
    <t>(m)</t>
  </si>
  <si>
    <t>Station</t>
  </si>
  <si>
    <t>BIT#</t>
  </si>
  <si>
    <t>TYPE</t>
  </si>
  <si>
    <t>Glass</t>
  </si>
  <si>
    <t>Xtals</t>
  </si>
  <si>
    <t>intermediate</t>
  </si>
  <si>
    <t>bas-int</t>
  </si>
  <si>
    <t>20-80</t>
  </si>
  <si>
    <t>silicic</t>
  </si>
  <si>
    <t>5-30</t>
  </si>
  <si>
    <t>20-150</t>
  </si>
  <si>
    <t>50-300</t>
  </si>
  <si>
    <t>sil-inter</t>
  </si>
  <si>
    <t>30-80</t>
  </si>
  <si>
    <t>2-10</t>
  </si>
  <si>
    <t>inter-sil</t>
  </si>
  <si>
    <t>100-400</t>
  </si>
  <si>
    <t>lt brown to tachylitic shards and pum, elongate to round vesicles, micropheno-poor, free ksp, green pyx</t>
  </si>
  <si>
    <t>10-60</t>
  </si>
  <si>
    <t>clear shards and pum frags, bubble wall shards, ksp to 100 um</t>
  </si>
  <si>
    <t>inter</t>
  </si>
  <si>
    <t>20-100</t>
  </si>
  <si>
    <t>olive shards, bubble walls and blocky frags,  sparse microphenos</t>
  </si>
  <si>
    <t>clear shards, elongate bubble walls, microphenos and ksp to 40 um</t>
  </si>
  <si>
    <t>30-200</t>
  </si>
  <si>
    <t>clear shards, bubble waslls, ksp to 100 um, some microphenos</t>
  </si>
  <si>
    <t>clear, micropheno-rich shards, ksp to 80 um</t>
  </si>
  <si>
    <t>100-500</t>
  </si>
  <si>
    <t>pumice frags, ksp to 500 um</t>
  </si>
  <si>
    <t>silicic shards, many microphenos, bubble walls, ksp to 50 um</t>
  </si>
  <si>
    <t>1-60</t>
  </si>
  <si>
    <t>silicic shards, many microphenos, bubble walls, ksp to 50 um, identical to BIT-167</t>
  </si>
  <si>
    <t>lt brown sil glass, bubble wall shards with abundant vesicles, many microphenos, identical to BIT-171</t>
  </si>
  <si>
    <t>int-bas</t>
  </si>
  <si>
    <t>olive brown glass and tachy, blocky shards, ol, pl, pyx</t>
  </si>
  <si>
    <t>lt brown shards, elongate vesicles, microphenos, identical to BIT-169</t>
  </si>
  <si>
    <t>clear glass, blocky glass rich in elongate vesicles, microphenos</t>
  </si>
  <si>
    <t xml:space="preserve">light yellow glass, some micropheno-free, some micropheno rich,  possibly bimodal, </t>
  </si>
  <si>
    <t>bas-inter</t>
  </si>
  <si>
    <t>lt olive brown glass and tachyl, blocky to bubble walls, some droplets.  Plag, ol, green pyx</t>
  </si>
  <si>
    <t>olive br glass and tachylite</t>
  </si>
  <si>
    <t>500-2000</t>
  </si>
  <si>
    <t>tachylite and xtals, pyx, ol, plag with some adhering vesicular brown glass</t>
  </si>
  <si>
    <t>5-80</t>
  </si>
  <si>
    <t>olive brown glass, vesicular, bubble walls, pyx and ol</t>
  </si>
  <si>
    <t>10-40</t>
  </si>
  <si>
    <t>clear glass, bubble walls and some microphenos, similar to BIT-204</t>
  </si>
  <si>
    <t>micropheno-free clear glass, bubble walls, similar to BIT-204</t>
  </si>
  <si>
    <t>5-40</t>
  </si>
  <si>
    <t>20-40</t>
  </si>
  <si>
    <t>clear glass, bubble walls, microphenos and rare free xtals, similar to BIT-179, 200, 201, 202, 203</t>
  </si>
  <si>
    <t>clear glass, microphenos, no free xtals</t>
  </si>
  <si>
    <t>clear glass, micropheno-free bubbles, some free ksp to 20 um</t>
  </si>
  <si>
    <t>pumice frags, bubble walls, micropheno-rich</t>
  </si>
  <si>
    <t>200-1000</t>
  </si>
  <si>
    <t>tachylite and brown glass, vesicular cinders, abundant microphenos, free xtals (ol, pyx, pl)</t>
  </si>
  <si>
    <t>lt brown shards, elongate vesicles, microphenos, similar to BIT-169</t>
  </si>
  <si>
    <t>olive shards and tachylite, bubble walls and blocky shards, identical to BIT-214</t>
  </si>
  <si>
    <t>2-30</t>
  </si>
  <si>
    <t>silicic shards, bubble walls, variable microphenos</t>
  </si>
  <si>
    <t>olive shards and tachylite, bubble walls and blocky shards, identical to BIT-212</t>
  </si>
  <si>
    <t>5-15</t>
  </si>
  <si>
    <t>olive shards, blocky, on bubble walls, some microphenos</t>
  </si>
  <si>
    <t>clear silicic shards, bubble walls, rare phenos or microphenos DISTAL (?)</t>
  </si>
  <si>
    <t>olive brown shards and tachylite, blocky</t>
  </si>
  <si>
    <t>clear to olive shards, many microphenos</t>
  </si>
  <si>
    <t>mixed</t>
  </si>
  <si>
    <t>mixed mafic and silicic shards</t>
  </si>
  <si>
    <t>10-100</t>
  </si>
  <si>
    <t>micropheno choked blocky frags, identical to W94</t>
  </si>
  <si>
    <t>micropheno choked blocky frags, similar to W-94</t>
  </si>
  <si>
    <t>10-120</t>
  </si>
  <si>
    <t>micropheno-free clear glass, bubble walls, some blocky micropheno-rich grains, similar to W-98</t>
  </si>
  <si>
    <t>debris</t>
  </si>
  <si>
    <t>100-1000</t>
  </si>
  <si>
    <t>tachylite and rock frags, pyx with abundant melt inclusions</t>
  </si>
  <si>
    <t>aeolian detritus, mixed xtals</t>
  </si>
  <si>
    <t>tachylitic to brown glass, free xtals (pl, pyx, ol), phenos contain abundant black Mis</t>
  </si>
  <si>
    <t>brown glass to tachylitic cinders, micropheno-rich</t>
  </si>
  <si>
    <t>5-50</t>
  </si>
  <si>
    <t>brown glass to tachylitic ash, micropheno poor, small, nonvesicular blocky frags</t>
  </si>
  <si>
    <t>clear to lt brown bubble wall shards and pum frags, mostly micropheno-free</t>
  </si>
  <si>
    <t>brown glass to tachylitic fragments, ol, pyx, plag, mostly free</t>
  </si>
  <si>
    <t>Grain size and petrography of tephra samples collected at Mt. Waesche blue ice site.</t>
  </si>
  <si>
    <t>Size</t>
  </si>
  <si>
    <t>(microns)</t>
  </si>
  <si>
    <t>%</t>
  </si>
  <si>
    <t>(rock and cinder samples not included)</t>
  </si>
  <si>
    <t>silicic or mixed com glass, plag and fsp phenos, blocky glass, some olive</t>
  </si>
  <si>
    <t>bit-143-1</t>
  </si>
  <si>
    <t>bit-143-2</t>
  </si>
  <si>
    <t>bit-143-3</t>
  </si>
  <si>
    <t>bit-143-4</t>
  </si>
  <si>
    <t>bit-143-5</t>
  </si>
  <si>
    <t>bit-143-6</t>
  </si>
  <si>
    <t>bit-143-7</t>
  </si>
  <si>
    <t>bit-143-8</t>
  </si>
  <si>
    <t>Bit-143-mean</t>
  </si>
  <si>
    <t>bit-144-1</t>
  </si>
  <si>
    <t>bit-144-2</t>
  </si>
  <si>
    <t>bit-144-3</t>
  </si>
  <si>
    <t>bit-144-4</t>
  </si>
  <si>
    <t>bit-144-5</t>
  </si>
  <si>
    <t>bit-144-6</t>
  </si>
  <si>
    <t>BIT-144-mean</t>
  </si>
  <si>
    <t>bit-145-1</t>
  </si>
  <si>
    <t>bit-145-2</t>
  </si>
  <si>
    <t>bit-145-3</t>
  </si>
  <si>
    <t>bit-145-4</t>
  </si>
  <si>
    <t>bit-145-5</t>
  </si>
  <si>
    <t>bit-145-6</t>
  </si>
  <si>
    <t>bit-145-10</t>
  </si>
  <si>
    <t>BIT-145-mean</t>
  </si>
  <si>
    <t>bit-146-1</t>
  </si>
  <si>
    <t>bit-146-3</t>
  </si>
  <si>
    <t>bit-146-4</t>
  </si>
  <si>
    <t xml:space="preserve"> </t>
  </si>
  <si>
    <t>bit-146-5</t>
  </si>
  <si>
    <t>bit-146-6</t>
  </si>
  <si>
    <t>bit-146-7</t>
  </si>
  <si>
    <t>BIT-146-mean</t>
  </si>
  <si>
    <t>bit-147-1</t>
  </si>
  <si>
    <t>bit-147-2</t>
  </si>
  <si>
    <t>bit-147-3</t>
  </si>
  <si>
    <t>bit-147-4</t>
  </si>
  <si>
    <t>bit-147-5</t>
  </si>
  <si>
    <t>bit-147-6</t>
  </si>
  <si>
    <t>BIT-147-mean</t>
  </si>
  <si>
    <t>bit-148-1</t>
  </si>
  <si>
    <t>bit-148-2</t>
  </si>
  <si>
    <t>bit-148-3</t>
  </si>
  <si>
    <t>bit-148-4</t>
  </si>
  <si>
    <t>bit-148-5</t>
  </si>
  <si>
    <t>bit-148-6</t>
  </si>
  <si>
    <t>bit-148-7</t>
  </si>
  <si>
    <t>bit-148-8</t>
  </si>
  <si>
    <t>BIT-148-mean</t>
  </si>
  <si>
    <t>bit-149-1</t>
  </si>
  <si>
    <t>bit-149-2</t>
  </si>
  <si>
    <t>bit-149-3</t>
  </si>
  <si>
    <t>bit-149-4</t>
  </si>
  <si>
    <t>bit-149-5</t>
  </si>
  <si>
    <t>bit-149-6</t>
  </si>
  <si>
    <t>bit-149-7</t>
  </si>
  <si>
    <t>bit-149-8</t>
  </si>
  <si>
    <t>bit-149-9</t>
  </si>
  <si>
    <t>bit-149-10</t>
  </si>
  <si>
    <t>bit-149-11</t>
  </si>
  <si>
    <t>BIT-149-mean -(1, 5, and6)</t>
  </si>
  <si>
    <t>bit-167-1</t>
  </si>
  <si>
    <t>bit-167-2</t>
  </si>
  <si>
    <t>bit-167-3</t>
  </si>
  <si>
    <t>bit-167-4</t>
  </si>
  <si>
    <t>bit-167-5</t>
  </si>
  <si>
    <t>bit-167-6</t>
  </si>
  <si>
    <t>BIT-167-mean</t>
  </si>
  <si>
    <t>bit-168-1</t>
  </si>
  <si>
    <t>bit-168-2</t>
  </si>
  <si>
    <t>bit-168-3</t>
  </si>
  <si>
    <t>bit-168-4</t>
  </si>
  <si>
    <t>bit-168-5</t>
  </si>
  <si>
    <t>bit-168-6</t>
  </si>
  <si>
    <t>bit-168-7</t>
  </si>
  <si>
    <t>bit-168-8</t>
  </si>
  <si>
    <t>bit-168-9</t>
  </si>
  <si>
    <t>BIT-168-mean</t>
  </si>
  <si>
    <t>bit-169-1</t>
  </si>
  <si>
    <t>bit-169-2</t>
  </si>
  <si>
    <t>bit-169-3</t>
  </si>
  <si>
    <t>bit-169-4</t>
  </si>
  <si>
    <t>bit-169-5</t>
  </si>
  <si>
    <t>bit-169-6</t>
  </si>
  <si>
    <t>bit-169-7</t>
  </si>
  <si>
    <t>bit-169-8</t>
  </si>
  <si>
    <t>BIT-169-mean</t>
  </si>
  <si>
    <t>bit-170-1</t>
  </si>
  <si>
    <t>bit-170-2</t>
  </si>
  <si>
    <t>bit-170-3</t>
  </si>
  <si>
    <t>bit-170-4</t>
  </si>
  <si>
    <t>BIT-170-mean</t>
  </si>
  <si>
    <t>bit-171-1</t>
  </si>
  <si>
    <t>bit-171-2</t>
  </si>
  <si>
    <t>bit-171-3</t>
  </si>
  <si>
    <t>bit-171-4</t>
  </si>
  <si>
    <t>bit-171-5</t>
  </si>
  <si>
    <t>bit-171-6</t>
  </si>
  <si>
    <t>BIT-171-mean</t>
  </si>
  <si>
    <t>bit-172-1</t>
  </si>
  <si>
    <t>bit-172-2</t>
  </si>
  <si>
    <t>bit-172-3</t>
  </si>
  <si>
    <t>bit-172-4</t>
  </si>
  <si>
    <t>bit-172-6</t>
  </si>
  <si>
    <t>BIT-172-mean</t>
  </si>
  <si>
    <t>bit-173-1</t>
  </si>
  <si>
    <t>bit-173-2</t>
  </si>
  <si>
    <t>bit-173-3</t>
  </si>
  <si>
    <t>bit-173-4</t>
  </si>
  <si>
    <t>bit-173-5</t>
  </si>
  <si>
    <t>BIT-173-mean</t>
  </si>
  <si>
    <t>bit-174-1</t>
  </si>
  <si>
    <t>bit-174-2</t>
  </si>
  <si>
    <t>bit-174-3</t>
  </si>
  <si>
    <t>bit-174-5</t>
  </si>
  <si>
    <t>bit-174-6</t>
  </si>
  <si>
    <t>bit-174-2-1</t>
  </si>
  <si>
    <t>bit-174-2-2</t>
  </si>
  <si>
    <t>bit-174-2-3</t>
  </si>
  <si>
    <t>bit-174-2-5</t>
  </si>
  <si>
    <t>bit-174-2-6</t>
  </si>
  <si>
    <t>bit-174-2-7</t>
  </si>
  <si>
    <t>BIT-174-mean</t>
  </si>
  <si>
    <t>bit-175-2-1</t>
  </si>
  <si>
    <t>bit-175-2-2</t>
  </si>
  <si>
    <t>bit-175-2-3</t>
  </si>
  <si>
    <t>bit-175-2-4</t>
  </si>
  <si>
    <t>bit-175-2-5</t>
  </si>
  <si>
    <t>bit-175-2-6</t>
  </si>
  <si>
    <t>BIT-175-mean</t>
  </si>
  <si>
    <t>bit-176-2-1</t>
  </si>
  <si>
    <t>bit-176-2-2</t>
  </si>
  <si>
    <t>bit-176-2-3</t>
  </si>
  <si>
    <t>bit-176-2-4</t>
  </si>
  <si>
    <t>bit-176-2-5</t>
  </si>
  <si>
    <t>bit-176-2-6</t>
  </si>
  <si>
    <t>BIT-176-mean</t>
  </si>
  <si>
    <t>bit-177-6</t>
  </si>
  <si>
    <t>bit-177-7</t>
  </si>
  <si>
    <t>bit-177-8</t>
  </si>
  <si>
    <t>bit-177-9</t>
  </si>
  <si>
    <t>BIT-177-mean</t>
  </si>
  <si>
    <t>bit-178-1</t>
  </si>
  <si>
    <t>bit-178-2</t>
  </si>
  <si>
    <t>bit-178-3</t>
  </si>
  <si>
    <t>bit-178-4</t>
  </si>
  <si>
    <t>bit-178-5</t>
  </si>
  <si>
    <t>bit-178-6</t>
  </si>
  <si>
    <t>BIT-178-mean</t>
  </si>
  <si>
    <t>BIT-179-mean</t>
  </si>
  <si>
    <t>BIT-180-21</t>
  </si>
  <si>
    <t>BIT-180-22</t>
  </si>
  <si>
    <t>BIT-180-24</t>
  </si>
  <si>
    <t>BIT-180-25</t>
  </si>
  <si>
    <t>BIT-180-26</t>
  </si>
  <si>
    <t>BIT-180-mean</t>
  </si>
  <si>
    <t>BIT-182a-15</t>
  </si>
  <si>
    <t>BIT-182a-16</t>
  </si>
  <si>
    <t>BIT-182a-17</t>
  </si>
  <si>
    <t>BIT-182a-18</t>
  </si>
  <si>
    <t>BIT-182a-average</t>
  </si>
  <si>
    <t>BIT-182b-1</t>
  </si>
  <si>
    <t>BIT-182b-2</t>
  </si>
  <si>
    <t>BIT-182b-25</t>
  </si>
  <si>
    <t>BIT-182b-26</t>
  </si>
  <si>
    <t>BIT-182b-27</t>
  </si>
  <si>
    <t>BIT-182b-average</t>
  </si>
  <si>
    <t>BIT-182c-23</t>
  </si>
  <si>
    <t>BIT-182c-24</t>
  </si>
  <si>
    <t>BIT-182c-25</t>
  </si>
  <si>
    <t>BIT-182c-26</t>
  </si>
  <si>
    <t>BIT-182c-average</t>
  </si>
  <si>
    <t>BIT-183A-12</t>
  </si>
  <si>
    <t>BIT-183A-13</t>
  </si>
  <si>
    <t>BIT-183A-22</t>
  </si>
  <si>
    <t>BIT-183A-23</t>
  </si>
  <si>
    <t>BIT-183A-32</t>
  </si>
  <si>
    <t>BIT-183A-33</t>
  </si>
  <si>
    <t>BIT-183a-average</t>
  </si>
  <si>
    <t>BIT-183B-11</t>
  </si>
  <si>
    <t>BIT-183B-12</t>
  </si>
  <si>
    <t>BIT-183B-13</t>
  </si>
  <si>
    <t>BIT-183B-24</t>
  </si>
  <si>
    <t>BIT-183B-25</t>
  </si>
  <si>
    <t>BIT-183B-36</t>
  </si>
  <si>
    <t>BIT-183B-37</t>
  </si>
  <si>
    <t>BIT-183b-average</t>
  </si>
  <si>
    <t>bit195-13</t>
  </si>
  <si>
    <t>bit195-14</t>
  </si>
  <si>
    <t>bit195-15</t>
  </si>
  <si>
    <t>bit195-16</t>
  </si>
  <si>
    <t>bit195-17</t>
  </si>
  <si>
    <t>bit195-18</t>
  </si>
  <si>
    <t>BIT-195-mean</t>
  </si>
  <si>
    <t>bit196-11</t>
  </si>
  <si>
    <t>bit196-12</t>
  </si>
  <si>
    <t>bit196-13</t>
  </si>
  <si>
    <t>bit196-14</t>
  </si>
  <si>
    <t>bit196-15</t>
  </si>
  <si>
    <t>bit196-16</t>
  </si>
  <si>
    <t>bit196-17</t>
  </si>
  <si>
    <t>bit196-18</t>
  </si>
  <si>
    <t>BIT-196-mean</t>
  </si>
  <si>
    <t>BIT-197-13</t>
  </si>
  <si>
    <t>BIT-197-14</t>
  </si>
  <si>
    <t>BIT-197-15</t>
  </si>
  <si>
    <t>BIT-197-16</t>
  </si>
  <si>
    <t>BIT-197-30</t>
  </si>
  <si>
    <t>BIT-197-31</t>
  </si>
  <si>
    <t>BIT-197-44</t>
  </si>
  <si>
    <t>BIT-197-45</t>
  </si>
  <si>
    <t>BIT-197-mean</t>
  </si>
  <si>
    <t>BIT-198-13</t>
  </si>
  <si>
    <t>BIT-198-14</t>
  </si>
  <si>
    <t>BIT-198-mean</t>
  </si>
  <si>
    <t>BIT-199-17</t>
  </si>
  <si>
    <t>BIT-199-18</t>
  </si>
  <si>
    <t>BIT-199-32</t>
  </si>
  <si>
    <t>BIT-199-33</t>
  </si>
  <si>
    <t>BIT-199-mean</t>
  </si>
  <si>
    <t>bit-200-1</t>
  </si>
  <si>
    <t>bit-200-2</t>
  </si>
  <si>
    <t>bit-200-3</t>
  </si>
  <si>
    <t>bit-200-4</t>
  </si>
  <si>
    <t>bit-200-5</t>
  </si>
  <si>
    <t>bit-200-6</t>
  </si>
  <si>
    <t>BIT-200-mean</t>
  </si>
  <si>
    <t>bit-201-1</t>
  </si>
  <si>
    <t>bit-201-2</t>
  </si>
  <si>
    <t>bit-201-3</t>
  </si>
  <si>
    <t>bit-201-4</t>
  </si>
  <si>
    <t>bit-201-5</t>
  </si>
  <si>
    <t>bit-201-6</t>
  </si>
  <si>
    <t>BIT-201-mean</t>
  </si>
  <si>
    <t>bit-202-1</t>
  </si>
  <si>
    <t>bit-202-2</t>
  </si>
  <si>
    <t>bit-202-3</t>
  </si>
  <si>
    <t>bit-202-4</t>
  </si>
  <si>
    <t>bit-202-5</t>
  </si>
  <si>
    <t>bit-202-6</t>
  </si>
  <si>
    <t>bit-202-7</t>
  </si>
  <si>
    <t>bit-202-8</t>
  </si>
  <si>
    <t>BIT-202-mean</t>
  </si>
  <si>
    <t>bit-203-1</t>
  </si>
  <si>
    <t>bit-203-2</t>
  </si>
  <si>
    <t>bit-203-3</t>
  </si>
  <si>
    <t>bit-203-4</t>
  </si>
  <si>
    <t>bit-203-5</t>
  </si>
  <si>
    <t>bit-203-6</t>
  </si>
  <si>
    <t>BIT-203-mean</t>
  </si>
  <si>
    <t>bit-204-1</t>
  </si>
  <si>
    <t>bit-204-2</t>
  </si>
  <si>
    <t>bit-204-3</t>
  </si>
  <si>
    <t>bit-204-4</t>
  </si>
  <si>
    <t>bit-204-5</t>
  </si>
  <si>
    <t>bit-204-6</t>
  </si>
  <si>
    <t>BIT-204-mean</t>
  </si>
  <si>
    <t>bit-206-1</t>
  </si>
  <si>
    <t>bit-206-2</t>
  </si>
  <si>
    <t>bit-206-3</t>
  </si>
  <si>
    <t>bit-206-4</t>
  </si>
  <si>
    <t>bit-206-5</t>
  </si>
  <si>
    <t>bit-206-6</t>
  </si>
  <si>
    <t>BIT-206-mean</t>
  </si>
  <si>
    <t>bit-207-1</t>
  </si>
  <si>
    <t>bit-207-2</t>
  </si>
  <si>
    <t>bit-207-3</t>
  </si>
  <si>
    <t>bit-207-4</t>
  </si>
  <si>
    <t>bit-207-5</t>
  </si>
  <si>
    <t>bit-207-6</t>
  </si>
  <si>
    <t>BIT-207-mean</t>
  </si>
  <si>
    <t>bit-208-3</t>
  </si>
  <si>
    <t>bit-208-4</t>
  </si>
  <si>
    <t>bit-208-5</t>
  </si>
  <si>
    <t>bit-208-6</t>
  </si>
  <si>
    <t>bit-208-7</t>
  </si>
  <si>
    <t>bit-208-8</t>
  </si>
  <si>
    <t>BIT-208-mean (no pt8)</t>
  </si>
  <si>
    <t>bit-209-2</t>
  </si>
  <si>
    <t>bit-209-3</t>
  </si>
  <si>
    <t>bit-209-4</t>
  </si>
  <si>
    <t>bit-209-5</t>
  </si>
  <si>
    <t>bit-209-6</t>
  </si>
  <si>
    <t>bit-209-7</t>
  </si>
  <si>
    <t>BIT-209-mean</t>
  </si>
  <si>
    <t>bit-210-1</t>
  </si>
  <si>
    <t>bit-210-2</t>
  </si>
  <si>
    <t>bit-210-4</t>
  </si>
  <si>
    <t>bit-210-5</t>
  </si>
  <si>
    <t>bit-210-6</t>
  </si>
  <si>
    <t>bit-210-7</t>
  </si>
  <si>
    <t>BIT-210-mean</t>
  </si>
  <si>
    <t>bit-211-1</t>
  </si>
  <si>
    <t>bit-211-2</t>
  </si>
  <si>
    <t>bit-211-3</t>
  </si>
  <si>
    <t>bit-211-4</t>
  </si>
  <si>
    <t>bit-211-5</t>
  </si>
  <si>
    <t>BIT-211-mean</t>
  </si>
  <si>
    <t>bit-212-2-1</t>
  </si>
  <si>
    <t>bit-212-2-2</t>
  </si>
  <si>
    <t>bit-212-2-3</t>
  </si>
  <si>
    <t>bit-212-2-4</t>
  </si>
  <si>
    <t>bit-212-2-5</t>
  </si>
  <si>
    <t>bit-212-2-6</t>
  </si>
  <si>
    <t>bit-212-2-7</t>
  </si>
  <si>
    <t>bit-212-2-8</t>
  </si>
  <si>
    <t>BIT-212-mean- (2-1, 2-4)</t>
  </si>
  <si>
    <t>bit-213-1</t>
  </si>
  <si>
    <t>bit-213-2</t>
  </si>
  <si>
    <t>bit-213-3</t>
  </si>
  <si>
    <t>bit-213-4</t>
  </si>
  <si>
    <t>bit-213-5</t>
  </si>
  <si>
    <t>bit-213-6</t>
  </si>
  <si>
    <t>BIT-213-mean-213-3</t>
  </si>
  <si>
    <t>bit-214-1</t>
  </si>
  <si>
    <t>bit-214-2</t>
  </si>
  <si>
    <t>bit-214-3</t>
  </si>
  <si>
    <t>bit-214-4</t>
  </si>
  <si>
    <t>bit-214-5</t>
  </si>
  <si>
    <t>bit-214-6</t>
  </si>
  <si>
    <t>BIT-214-mean</t>
  </si>
  <si>
    <t>bit-215-1</t>
  </si>
  <si>
    <t>bit-215-2-2</t>
  </si>
  <si>
    <t>bit-215-2-3</t>
  </si>
  <si>
    <t>bit-215-2-4</t>
  </si>
  <si>
    <t>bit-215-2-5</t>
  </si>
  <si>
    <t>bit-215-2-6</t>
  </si>
  <si>
    <t>bit-215-2-9</t>
  </si>
  <si>
    <t>bit-215-2-10</t>
  </si>
  <si>
    <t>BIT-215-mean</t>
  </si>
  <si>
    <t>bit-216-2</t>
  </si>
  <si>
    <t>bit-216-3</t>
  </si>
  <si>
    <t>bit-216-4</t>
  </si>
  <si>
    <t>bit-216-5</t>
  </si>
  <si>
    <t>BIT-216-mean</t>
  </si>
  <si>
    <t>bit-217-1</t>
  </si>
  <si>
    <t>bit-217-2</t>
  </si>
  <si>
    <t>bit-217-3</t>
  </si>
  <si>
    <t>bit-217-4</t>
  </si>
  <si>
    <t>bit-217-5</t>
  </si>
  <si>
    <t>bit-217-6</t>
  </si>
  <si>
    <t>BIT-217-mean</t>
  </si>
  <si>
    <t>bit-218-3</t>
  </si>
  <si>
    <t>bit-218-7</t>
  </si>
  <si>
    <t>bit-218-8</t>
  </si>
  <si>
    <t>bit-218-9</t>
  </si>
  <si>
    <t>bit-218-10</t>
  </si>
  <si>
    <t>bit-218-11</t>
  </si>
  <si>
    <t>BIT-218-mean (not pt9)</t>
  </si>
  <si>
    <t>bit-219b-1</t>
  </si>
  <si>
    <t>bit-219b-2</t>
  </si>
  <si>
    <t>bit-219b-4</t>
  </si>
  <si>
    <t>bit-219b-5</t>
  </si>
  <si>
    <t>bit-219b-6</t>
  </si>
  <si>
    <t>BIT-219b-mean</t>
  </si>
  <si>
    <t>bit-220-1</t>
  </si>
  <si>
    <t>bit-220-2</t>
  </si>
  <si>
    <t>bit-220-3</t>
  </si>
  <si>
    <t>bit-220-4</t>
  </si>
  <si>
    <t>bit-220-5</t>
  </si>
  <si>
    <t>bit-220-6</t>
  </si>
  <si>
    <t>BIT-220-mean</t>
  </si>
  <si>
    <t>bit-221-1</t>
  </si>
  <si>
    <t>bit-221-2</t>
  </si>
  <si>
    <t>bit-221-3</t>
  </si>
  <si>
    <t>bit-221-4</t>
  </si>
  <si>
    <t>bit-221-5</t>
  </si>
  <si>
    <t>bit-221-6</t>
  </si>
  <si>
    <t>BIT-221-mean</t>
  </si>
  <si>
    <t>bit-222-1</t>
  </si>
  <si>
    <t>bit-222-2</t>
  </si>
  <si>
    <t>bit-222-3</t>
  </si>
  <si>
    <t>bit-222-4</t>
  </si>
  <si>
    <t>bit-222-5</t>
  </si>
  <si>
    <t>bit-222-6</t>
  </si>
  <si>
    <t>BIT-222-mean</t>
  </si>
  <si>
    <t>BIT-223-mean</t>
  </si>
  <si>
    <t>Rock debris, not probed</t>
  </si>
  <si>
    <t>bit224-1</t>
  </si>
  <si>
    <t>bit224-2</t>
  </si>
  <si>
    <t>bit224-3</t>
  </si>
  <si>
    <t>bit224-5</t>
  </si>
  <si>
    <t>bit224-6</t>
  </si>
  <si>
    <t>bit224-7</t>
  </si>
  <si>
    <t>bit224-8</t>
  </si>
  <si>
    <t>bit224-9</t>
  </si>
  <si>
    <t>bit224-10</t>
  </si>
  <si>
    <t>BIT-224-mean</t>
  </si>
  <si>
    <t>bit225-1</t>
  </si>
  <si>
    <t>bit225-2</t>
  </si>
  <si>
    <t>bit225-4</t>
  </si>
  <si>
    <t>bit225-5</t>
  </si>
  <si>
    <t>bit225-6</t>
  </si>
  <si>
    <t>bit225-7</t>
  </si>
  <si>
    <t>bit225-9</t>
  </si>
  <si>
    <t>bit225-10</t>
  </si>
  <si>
    <t>BIT-225-mean</t>
  </si>
  <si>
    <t>BIT-226-mean</t>
  </si>
  <si>
    <t>bit-227-1</t>
  </si>
  <si>
    <t>bit-227-2</t>
  </si>
  <si>
    <t>bit-227-5</t>
  </si>
  <si>
    <t>bit-227-6</t>
  </si>
  <si>
    <t>bit-227-7</t>
  </si>
  <si>
    <t>bit-227-8</t>
  </si>
  <si>
    <t>BIT-227-mean</t>
  </si>
  <si>
    <t>No mean calculated, too heterogeneous</t>
  </si>
  <si>
    <t>bit-228-1</t>
  </si>
  <si>
    <t>bit-228-2</t>
  </si>
  <si>
    <t>bit-228-4</t>
  </si>
  <si>
    <t>bit-228-5</t>
  </si>
  <si>
    <t>bit-228-7</t>
  </si>
  <si>
    <t>bit-228-8</t>
  </si>
  <si>
    <t>BIT-228-mean</t>
  </si>
  <si>
    <t>No mean calculated, too heterogenenous</t>
  </si>
  <si>
    <t>bit-229-1</t>
  </si>
  <si>
    <t>bit-229-2</t>
  </si>
  <si>
    <t>bit-229-4</t>
  </si>
  <si>
    <t>bit-229-5</t>
  </si>
  <si>
    <t>bit-229-6</t>
  </si>
  <si>
    <t>bit-229-7</t>
  </si>
  <si>
    <t>BIT-229-mean</t>
  </si>
  <si>
    <t>bit-230-1</t>
  </si>
  <si>
    <t>bit-230-2</t>
  </si>
  <si>
    <t>bit-230-3</t>
  </si>
  <si>
    <t>bit-230-4</t>
  </si>
  <si>
    <t>bit-230-5</t>
  </si>
  <si>
    <t>bit-230-6</t>
  </si>
  <si>
    <t>BIT-230-mean</t>
  </si>
  <si>
    <t>bit-231-1</t>
  </si>
  <si>
    <t>bit-231-3</t>
  </si>
  <si>
    <t>bit-231-5</t>
  </si>
  <si>
    <t>bit-231-6</t>
  </si>
  <si>
    <t>bit-231-7</t>
  </si>
  <si>
    <t>bit-231-8</t>
  </si>
  <si>
    <t>bit-231-9</t>
  </si>
  <si>
    <t>bit-231-10</t>
  </si>
  <si>
    <t>BIT-231-mean</t>
  </si>
  <si>
    <t>No mean calculated.  Appears to represent compositionally heterogeneous eruption</t>
  </si>
  <si>
    <t>BIT-246-11</t>
  </si>
  <si>
    <t>BIT-246-12</t>
  </si>
  <si>
    <t>BIT-246-average</t>
  </si>
  <si>
    <t>BIT-247-18</t>
  </si>
  <si>
    <t>BIT-247-19</t>
  </si>
  <si>
    <t>BIT-247-20</t>
  </si>
  <si>
    <t>BIT-247-mean</t>
  </si>
  <si>
    <t>BIT-248-17</t>
  </si>
  <si>
    <t>BIT-248-18</t>
  </si>
  <si>
    <t>BIT-248-19</t>
  </si>
  <si>
    <t>BIT-248-mean</t>
  </si>
  <si>
    <t>BIT-254-11</t>
  </si>
  <si>
    <t>BIT-254-12</t>
  </si>
  <si>
    <t>BIT-254-13</t>
  </si>
  <si>
    <t>BIT-254-21</t>
  </si>
  <si>
    <t>BIT-254-mean</t>
  </si>
  <si>
    <t>BIT-255-10</t>
  </si>
  <si>
    <t>BIT-255-11</t>
  </si>
  <si>
    <t>BIT-255-23</t>
  </si>
  <si>
    <t>BIT-255-24</t>
  </si>
  <si>
    <t>BIT-255-mean</t>
  </si>
  <si>
    <t>MTK-083</t>
  </si>
  <si>
    <t>MTK-086</t>
  </si>
  <si>
    <t>MTK-084</t>
  </si>
  <si>
    <t>MTK-085</t>
  </si>
  <si>
    <t>MTK-087</t>
  </si>
  <si>
    <t>MTK-117</t>
  </si>
  <si>
    <t>MTK-118</t>
  </si>
  <si>
    <t>MTK-119</t>
  </si>
  <si>
    <t>MTK-121</t>
  </si>
  <si>
    <t>Mt. Takahe</t>
  </si>
  <si>
    <t>englacial tephra</t>
  </si>
  <si>
    <t>MTK-083-2</t>
  </si>
  <si>
    <t>MTK-083-6</t>
  </si>
  <si>
    <t>MTK-083-7</t>
  </si>
  <si>
    <t>MTK-083-8</t>
  </si>
  <si>
    <t>MTK-083-mean</t>
  </si>
  <si>
    <t>stdev</t>
  </si>
  <si>
    <t>MTK-086-mean</t>
  </si>
  <si>
    <t>MTK-087-mean</t>
  </si>
  <si>
    <t>mtk-084-1</t>
  </si>
  <si>
    <t>mtk-084-2</t>
  </si>
  <si>
    <t>mtk-084-3</t>
  </si>
  <si>
    <t>mtk-084-4</t>
  </si>
  <si>
    <t>mtk-084-6</t>
  </si>
  <si>
    <t>MTK-084-mean</t>
  </si>
  <si>
    <t>mtk-085-1</t>
  </si>
  <si>
    <t>mtk-085-2</t>
  </si>
  <si>
    <t>mtk-085-3</t>
  </si>
  <si>
    <t>mtk-085-4</t>
  </si>
  <si>
    <t>mtk-085-5</t>
  </si>
  <si>
    <t>mtk-085-6</t>
  </si>
  <si>
    <t>mtk-085-7</t>
  </si>
  <si>
    <t>MTK-085-mean</t>
  </si>
  <si>
    <t>mtk-117-1</t>
  </si>
  <si>
    <t>mtk-117-2</t>
  </si>
  <si>
    <t>mtk-117-3</t>
  </si>
  <si>
    <t>mtk-117-5</t>
  </si>
  <si>
    <t>mtk-117-6</t>
  </si>
  <si>
    <t>mtk-117-8</t>
  </si>
  <si>
    <t>mtk-117-9</t>
  </si>
  <si>
    <t>MTK-117-mean</t>
  </si>
  <si>
    <t>mtk-118-1</t>
  </si>
  <si>
    <t>mtk-118-2</t>
  </si>
  <si>
    <t>mtk-118-4</t>
  </si>
  <si>
    <t>mtk-118-5</t>
  </si>
  <si>
    <t>mtk-118-6</t>
  </si>
  <si>
    <t>MTK-118-mean</t>
  </si>
  <si>
    <t>mtk-119-1</t>
  </si>
  <si>
    <t>mtk-119-4</t>
  </si>
  <si>
    <t>mtk-119-5</t>
  </si>
  <si>
    <t>mtk-119-6</t>
  </si>
  <si>
    <t>mtk-119-7</t>
  </si>
  <si>
    <t>MTK-119-mean</t>
  </si>
  <si>
    <t>mtk-121-1</t>
  </si>
  <si>
    <t>mtk-121-2</t>
  </si>
  <si>
    <t>mtk-121-3</t>
  </si>
  <si>
    <t>mtk-121-4</t>
  </si>
  <si>
    <t>mtk-121-5</t>
  </si>
  <si>
    <t>mtk-121-6</t>
  </si>
  <si>
    <t>mtk-121-7</t>
  </si>
  <si>
    <t>mtk-121-8</t>
  </si>
  <si>
    <t>mtk121 disk317-1</t>
  </si>
  <si>
    <t>mtk121 disk317-2</t>
  </si>
  <si>
    <t>mtk121 disk317-3</t>
  </si>
  <si>
    <t>mtk121 disk317-4</t>
  </si>
  <si>
    <t>mtk121 disk317-5</t>
  </si>
  <si>
    <t>mtk121 disk317-6</t>
  </si>
  <si>
    <t>mtk121 disk317-7</t>
  </si>
  <si>
    <t>mtk121 disk317-8</t>
  </si>
  <si>
    <t>mtk121 disk317-9</t>
  </si>
  <si>
    <t>mtk121 disk317-10</t>
  </si>
  <si>
    <t>mtk086 disk317-1</t>
  </si>
  <si>
    <t>mtk086 disk317-2</t>
  </si>
  <si>
    <t>mtk086 disk317-3</t>
  </si>
  <si>
    <t>mtk086 disk317-4</t>
  </si>
  <si>
    <t>mtk086 disk317-5</t>
  </si>
  <si>
    <t>mtk086 disk317-6</t>
  </si>
  <si>
    <t>mtk086 disk317-7</t>
  </si>
  <si>
    <t>mtk086 disk317-8</t>
  </si>
  <si>
    <t>mtk086 disk317-9</t>
  </si>
  <si>
    <t>mtk083 disk317-1</t>
  </si>
  <si>
    <t>mtk083 disk317-2</t>
  </si>
  <si>
    <t>mtk083 disk317-3</t>
  </si>
  <si>
    <t>mtk083 disk317-4</t>
  </si>
  <si>
    <t>mtk083 disk317-5</t>
  </si>
  <si>
    <t>mtk083 disk317-6</t>
  </si>
  <si>
    <t>mtk083 disk317-7</t>
  </si>
  <si>
    <t>mtk083 disk317-8</t>
  </si>
  <si>
    <t>mtk083 disk317-9</t>
  </si>
  <si>
    <t>mtk087 disk317-1</t>
  </si>
  <si>
    <t>mtk087 disk317-2</t>
  </si>
  <si>
    <t>mtk087 disk317-3</t>
  </si>
  <si>
    <t>mtk087 disk317-4</t>
  </si>
  <si>
    <t>mtk087 disk317-5</t>
  </si>
  <si>
    <t>mtk087 disk317-6</t>
  </si>
  <si>
    <t>mtk087 disk317-7</t>
  </si>
  <si>
    <t>mtk087 disk317-8</t>
  </si>
  <si>
    <t>Mount Takahe</t>
  </si>
  <si>
    <t>mtk-083-2-1</t>
  </si>
  <si>
    <t>mtk-083-2-2</t>
  </si>
  <si>
    <t>mtk-083-2-3</t>
  </si>
  <si>
    <t>mtk-083-2-4</t>
  </si>
  <si>
    <t>mtk-083-2-5</t>
  </si>
  <si>
    <t>mtk-083-2-6</t>
  </si>
  <si>
    <t>mtk-083-2-7</t>
  </si>
  <si>
    <t>mtk-083-2-8</t>
  </si>
  <si>
    <t>mtk121 avg</t>
  </si>
  <si>
    <r>
      <t>analyses of standard reference materials of similar composition to the unknowns, are as follows (all in wt.%): 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±0.47, TiO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±0.03, FeO±0.06, MnO±0.06, MgO±0.07,</t>
    </r>
  </si>
  <si>
    <t>WAIS Divide Ice Core (analyses from Iverson et al., 2017, represented here as a courtesy to the reader)</t>
  </si>
  <si>
    <t>WDC06A-1589.187-019</t>
  </si>
  <si>
    <t>WDC06A-1589.187-011</t>
  </si>
  <si>
    <t>WDC06A-1589.187-020</t>
  </si>
  <si>
    <t>WDC06A-1589.187-017</t>
  </si>
  <si>
    <t>WDC06A-1589.187-02</t>
  </si>
  <si>
    <t>WDC06A-1589.187-022</t>
  </si>
  <si>
    <t>WDC06A-1589.187-010</t>
  </si>
  <si>
    <t>WDC06A-1589.187-023</t>
  </si>
  <si>
    <t>WDC06A-1589.187-01</t>
  </si>
  <si>
    <t>WDC06A-1589.187-06</t>
  </si>
  <si>
    <t>WDC06A-1589.187-016</t>
  </si>
  <si>
    <t>WDC06A-1589.187-012</t>
  </si>
  <si>
    <t>WDC06A-1589.187-05</t>
  </si>
  <si>
    <t>WDC06A-1589.187-014</t>
  </si>
  <si>
    <t>WDC06A-1589.187-021</t>
  </si>
  <si>
    <t>WDC06A-1589.187-08</t>
  </si>
  <si>
    <t>WDC06A-1589.187-015</t>
  </si>
  <si>
    <t>WDC06A-1589.187-03</t>
  </si>
  <si>
    <t>WDC06A-1589.187-09</t>
  </si>
  <si>
    <t>WDC06A-1589.187-07</t>
  </si>
  <si>
    <t>WDC06A-1589.187-04</t>
  </si>
  <si>
    <t>WDC06A-1589.187-013</t>
  </si>
  <si>
    <t>WDC06A-1589.187-018</t>
  </si>
  <si>
    <t>WDC06A-1744.215-01</t>
  </si>
  <si>
    <t>WDC06A-1744.215-014</t>
  </si>
  <si>
    <t>WDC06A-1744.215-011</t>
  </si>
  <si>
    <t>WDC06A-1744.215-02</t>
  </si>
  <si>
    <t>WDC06A-1744.215-03</t>
  </si>
  <si>
    <t>WDC06A-1744.215-05</t>
  </si>
  <si>
    <t>WDC06A-1744.215-08</t>
  </si>
  <si>
    <t>WDC06A-1744.215-06</t>
  </si>
  <si>
    <t>WDC06A-1744.215-07</t>
  </si>
  <si>
    <t>WDC06A-1744.215-018</t>
  </si>
  <si>
    <t>WDC06A-1744.215-015</t>
  </si>
  <si>
    <t>WDC06A-1744.215-09</t>
  </si>
  <si>
    <t>WDC06A-1744.215-017</t>
  </si>
  <si>
    <t>WDC06A-1744.215-020</t>
  </si>
  <si>
    <t>WDC06A-1744.215-016</t>
  </si>
  <si>
    <t>WDC06A-2569.205-05</t>
  </si>
  <si>
    <t>WDC06A-2569.205-73</t>
  </si>
  <si>
    <t>WDC06A-2569.205-017</t>
  </si>
  <si>
    <t>WDC06A-2569.205-48</t>
  </si>
  <si>
    <t>WDC06A-2569.205-39</t>
  </si>
  <si>
    <t>WDC06A-2569.205-018</t>
  </si>
  <si>
    <t>WDC06A-2569.205-07</t>
  </si>
  <si>
    <t>WDC06A-2569.205-016</t>
  </si>
  <si>
    <t>WDC06A-2569.205-015</t>
  </si>
  <si>
    <t>WDC06A-2569.205-51</t>
  </si>
  <si>
    <t>WDC06A-2569.205-020</t>
  </si>
  <si>
    <t>WDC06A-2569.205-08</t>
  </si>
  <si>
    <t>WDC06A-2569.205-019</t>
  </si>
  <si>
    <t>WDC06A-2569.205-40</t>
  </si>
  <si>
    <t>WDC06A-2569.205-61</t>
  </si>
  <si>
    <t>WDC06A-2569.205-52</t>
  </si>
  <si>
    <t>WDC06A-2569.205-62</t>
  </si>
  <si>
    <t>WDC06A-2569.205-03</t>
  </si>
  <si>
    <t>WDC06A-2569.205-04</t>
  </si>
  <si>
    <t>WDC06A-2569.205-38</t>
  </si>
  <si>
    <t>WDC06A-2569.205-37</t>
  </si>
  <si>
    <t>WDC06A-2569.205-09</t>
  </si>
  <si>
    <t>WDC06A-2569.205-023</t>
  </si>
  <si>
    <t>WDC06A-2569.205-01</t>
  </si>
  <si>
    <t>WDC06A-2569.205-41</t>
  </si>
  <si>
    <t>WDC06A-2569.205 mean</t>
  </si>
  <si>
    <t>Stdev</t>
  </si>
  <si>
    <t>WDC06A-1744.215-mean</t>
  </si>
  <si>
    <t>WDC06A-1589.187-mean</t>
  </si>
  <si>
    <t>WDC06A-2758.150.016</t>
  </si>
  <si>
    <t>WDC06A-2758.150.025</t>
  </si>
  <si>
    <t>WDC06A-2758.150.018</t>
  </si>
  <si>
    <t>WDC06A-2758.150.022</t>
  </si>
  <si>
    <t>WDC06A-2758.150.024</t>
  </si>
  <si>
    <t>WDC06A-2758.150.031</t>
  </si>
  <si>
    <t>WDC06A-2758.150.039</t>
  </si>
  <si>
    <t>WDC06A-2758.150.08</t>
  </si>
  <si>
    <t>WDC06A-2758.150.09</t>
  </si>
  <si>
    <t>WDC06A-2758.150.038</t>
  </si>
  <si>
    <t>WDC06A-2758.150.013</t>
  </si>
  <si>
    <t>WDC06A-2758.150.034</t>
  </si>
  <si>
    <t>WDC06A-2758.150.07</t>
  </si>
  <si>
    <t>WDC06A-2758.150.028</t>
  </si>
  <si>
    <t>WDC06A-2758.150.012</t>
  </si>
  <si>
    <t>WDC06A-2758.150.023</t>
  </si>
  <si>
    <t>WDC06A-2758.150.010</t>
  </si>
  <si>
    <t>WDC06A-2758.150.017</t>
  </si>
  <si>
    <t>WDC06A-2758.150.011</t>
  </si>
  <si>
    <t>WDC06A-2758.150.019</t>
  </si>
  <si>
    <t>WDC06A-2758.150.06</t>
  </si>
  <si>
    <t>WDC06A-2758.150.029</t>
  </si>
  <si>
    <t>WDC06A-2758.150.037</t>
  </si>
  <si>
    <t>WDC06A-2758.150.015</t>
  </si>
  <si>
    <t>WDC06A-2758.150.027</t>
  </si>
  <si>
    <t>WDC06A-2758.150.033</t>
  </si>
  <si>
    <t>WDC06A-2758.150.040</t>
  </si>
  <si>
    <t>WDC06A-2758.150.05</t>
  </si>
  <si>
    <t>WDC06A-2758.150.030</t>
  </si>
  <si>
    <t>WDC06A-2758.150.04</t>
  </si>
  <si>
    <t>WDC06A-2758.150.026</t>
  </si>
  <si>
    <t>WDC06A-2758.150.03</t>
  </si>
  <si>
    <t>WDC06A-2758.150.02</t>
  </si>
  <si>
    <t>WDC06A-2758.150.01</t>
  </si>
  <si>
    <t>WDC06A-2758.150.014</t>
  </si>
  <si>
    <t>WDC06A-2758.150.035</t>
  </si>
  <si>
    <t>WDC06A-2758.150.036</t>
  </si>
  <si>
    <t>WDC06A-2758.150.020</t>
  </si>
  <si>
    <t>WDC06A-2758.150 mean</t>
  </si>
  <si>
    <t>WDC06A-2871.74-012</t>
  </si>
  <si>
    <t>WDC06A-2871.74-06</t>
  </si>
  <si>
    <t>WDC06A-2871.74-017</t>
  </si>
  <si>
    <t>WDC06A-2871.74-03</t>
  </si>
  <si>
    <t>WDC06A-2871.74-028</t>
  </si>
  <si>
    <t>WDC06A-2871.74-023</t>
  </si>
  <si>
    <t>WDC06A-2871.74-07</t>
  </si>
  <si>
    <t>WDC06A-2871.74-019</t>
  </si>
  <si>
    <t>WDC06A-2871.74-025</t>
  </si>
  <si>
    <t>WDC06A-2871.74-029</t>
  </si>
  <si>
    <t>WDC06A-2871.74-05</t>
  </si>
  <si>
    <t>WDC06A-2871.74-020</t>
  </si>
  <si>
    <t>WDC06A-2871.74-01</t>
  </si>
  <si>
    <t>WDC06A-2871.74-022</t>
  </si>
  <si>
    <t>WDC06A-2871.74-018</t>
  </si>
  <si>
    <t>WDC06A-2871.74-010</t>
  </si>
  <si>
    <t>WDC06A-2871.74-030</t>
  </si>
  <si>
    <t>WDC06A-2871.74-04</t>
  </si>
  <si>
    <t>WDC06A-2871.74-016</t>
  </si>
  <si>
    <t>WDC06A-2871.74-02</t>
  </si>
  <si>
    <t>WDC06A-2871.74-024</t>
  </si>
  <si>
    <t>WDC06A-2871.74-015</t>
  </si>
  <si>
    <t>WDC06A-2871.74-09</t>
  </si>
  <si>
    <t>WDC06A-2871.74-027</t>
  </si>
  <si>
    <t>WDC06A-2871.74-026</t>
  </si>
  <si>
    <t>WDC06A-2871.74-021</t>
  </si>
  <si>
    <t>WDC06A-2871.74-08</t>
  </si>
  <si>
    <t>WDC06A-2871.74-011</t>
  </si>
  <si>
    <t>WDC06A-2871.74-013</t>
  </si>
  <si>
    <t>WDC06A-2871.74-014</t>
  </si>
  <si>
    <t>WDC06A-2871.74-mean</t>
  </si>
  <si>
    <t>WDC06A-3149.138-08</t>
  </si>
  <si>
    <t>WDC06A-3149.138-04</t>
  </si>
  <si>
    <t>WDC06A-3149.138-022</t>
  </si>
  <si>
    <t>WDC06A-3149.138-02</t>
  </si>
  <si>
    <t>WDC06A-3149.138-018</t>
  </si>
  <si>
    <t>WDC06A-3149.138-025</t>
  </si>
  <si>
    <t>WDC06A-3149.138-016</t>
  </si>
  <si>
    <t>WDC06A-3149.138-015</t>
  </si>
  <si>
    <t>WDC06A-3149.138-07</t>
  </si>
  <si>
    <t>WDC06A-3149.138-03</t>
  </si>
  <si>
    <t>WDC06A-3149.138-014</t>
  </si>
  <si>
    <t>WDC06A-3149.138-011</t>
  </si>
  <si>
    <t>WDC06A-3149.138-019</t>
  </si>
  <si>
    <t>WDC06A-3149.138-013</t>
  </si>
  <si>
    <t>WDC06A-3149.138-012</t>
  </si>
  <si>
    <t>WDC06A-3149.138-010</t>
  </si>
  <si>
    <t>WDC06A-3149.138-023</t>
  </si>
  <si>
    <t>WDC06A-3149.138-05</t>
  </si>
  <si>
    <t>WDC06A-3149.138-06</t>
  </si>
  <si>
    <t>WDC06A-3149.138-021</t>
  </si>
  <si>
    <t>WDC06A-3149.138-024</t>
  </si>
  <si>
    <t>WDC06A-3149.138-020</t>
  </si>
  <si>
    <t>WDC06A-3149.138-017</t>
  </si>
  <si>
    <t>WDC06A-3149.138-01</t>
  </si>
  <si>
    <t>WDC06A-3149.138-mean</t>
  </si>
  <si>
    <t>Chlorine excluded</t>
  </si>
  <si>
    <t>Chlorine values in this set of analyses are high because of beam overlap onto epoxy (see discussion in Iverson et al., 2017)</t>
  </si>
  <si>
    <t>W59</t>
  </si>
  <si>
    <t>See notes below, and in Table 1, on analytical methods</t>
  </si>
  <si>
    <r>
      <t>FeO</t>
    </r>
    <r>
      <rPr>
        <vertAlign val="superscript"/>
        <sz val="10"/>
        <rFont val="Arial"/>
        <family val="2"/>
      </rPr>
      <t>T</t>
    </r>
  </si>
  <si>
    <t>General field descriptions, plus strikes and dips of tephra layers, found in ice at Mt. Waesche Blue Ice site, Mt. Moulton Blue Ice site, and at Mt. Takahe</t>
  </si>
  <si>
    <t>BIT-151</t>
  </si>
  <si>
    <t>Continuous, well-defined dark brown fine grained layer 0.5 cm thick</t>
  </si>
  <si>
    <t>BIT-152</t>
  </si>
  <si>
    <t>Very prominent, boudined layer.  Boudins up to 3 m by 15 cm with well-sorted pumice to 3 cm</t>
  </si>
  <si>
    <t>BIT-153</t>
  </si>
  <si>
    <t>Boudin layer with pods to 20x80 cm, 0.3 mm grains with visible crystals</t>
  </si>
  <si>
    <t>BIT-154</t>
  </si>
  <si>
    <t>Extremely faint discontinous layer</t>
  </si>
  <si>
    <t>BIT-155</t>
  </si>
  <si>
    <t>Dark black, discontinuous layer with rare pods to 5 mm</t>
  </si>
  <si>
    <t>BIT-156</t>
  </si>
  <si>
    <t>Very fine brown ash with boudins up to 15x10 cm.  Top of layer is coarser than base, with pumice to 0.3 mm</t>
  </si>
  <si>
    <t>BIT-157</t>
  </si>
  <si>
    <t xml:space="preserve">Continuous boudins up to 60x20 cm, basal 10 cm well sorted pumice to 2 cm, top 8 cm finer, reworked </t>
  </si>
  <si>
    <t>BIT-158</t>
  </si>
  <si>
    <t>Moderately continuous pods/boudins to 60x10 cm, well sorted pumice to 1 cm</t>
  </si>
  <si>
    <t>BIT-159</t>
  </si>
  <si>
    <t>Very continuous layer with elongate, fine-grained bedded pods to 40x3 cm</t>
  </si>
  <si>
    <t>BIT-159A</t>
  </si>
  <si>
    <t xml:space="preserve">Sparse, discontinuous layer with rare pods to 2 cm.  Very close to BIT 159, similar appearance. </t>
  </si>
  <si>
    <t>BIT-160</t>
  </si>
  <si>
    <t>Continuous boudined layer with widely spaced boudins to 3 m x 15 cm, containing well-sorted pumice to 2 cm</t>
  </si>
  <si>
    <t>BIT-160A</t>
  </si>
  <si>
    <t>Discontinuous, light gray bedded pods up to 10 cm, very fine material in 0.3 mm beds.</t>
  </si>
  <si>
    <t>BIT-161</t>
  </si>
  <si>
    <t>Continuous, brown, small, fine-grained pods to 2 cm long</t>
  </si>
  <si>
    <t>BIT-162</t>
  </si>
  <si>
    <t>Discontinuous large pods containing rounded pumice to 1.5 cm</t>
  </si>
  <si>
    <t>BIT-163</t>
  </si>
  <si>
    <t>Discontinuous pods, 1 mm pumice, pods to 30x5 cm</t>
  </si>
  <si>
    <t>BIT-164</t>
  </si>
  <si>
    <t>Continuous dark brown band, 0.25 mm grains, crystal rich</t>
  </si>
  <si>
    <t>BIT-165</t>
  </si>
  <si>
    <t>Black, moderately continuous, sandy, layer.  Locally there is a doublet/triplet, that is wispy, and poorly defined</t>
  </si>
  <si>
    <t>BIT-166</t>
  </si>
  <si>
    <t>Isolated knob containing well sorted pumice to 1 cm</t>
  </si>
  <si>
    <t>Mt. Moulton</t>
  </si>
  <si>
    <t>Differential GPS locations of tephra layers found at the Mt Waesche and Mt Moulton blue ice sites, and conventional GPS locations for Mt. Takahe englacial tephra sites</t>
  </si>
  <si>
    <t>BIT-150</t>
  </si>
  <si>
    <t>Zr</t>
  </si>
  <si>
    <t>Moulton</t>
  </si>
  <si>
    <t>BIT180</t>
  </si>
  <si>
    <t>BIT181</t>
  </si>
  <si>
    <t>BIT182A</t>
  </si>
  <si>
    <t>BIT183A</t>
  </si>
  <si>
    <t>BIT198</t>
  </si>
  <si>
    <t>BIT199</t>
  </si>
  <si>
    <t>BIT240</t>
  </si>
  <si>
    <t>BIT244</t>
  </si>
  <si>
    <t>BIT246</t>
  </si>
  <si>
    <t>BIT249</t>
  </si>
  <si>
    <t>BIT250</t>
  </si>
  <si>
    <t>BIT257</t>
  </si>
  <si>
    <t>BIT258</t>
  </si>
  <si>
    <t>Fe2O3</t>
  </si>
  <si>
    <t>L.O.I.</t>
  </si>
  <si>
    <t>SUM</t>
  </si>
  <si>
    <t>S</t>
  </si>
  <si>
    <t>V</t>
  </si>
  <si>
    <t>nd</t>
  </si>
  <si>
    <t>Ni</t>
  </si>
  <si>
    <t>Cu</t>
  </si>
  <si>
    <t>Ga</t>
  </si>
  <si>
    <t>Y</t>
  </si>
  <si>
    <t>Nb</t>
  </si>
  <si>
    <t>Mo</t>
  </si>
  <si>
    <t>Pb</t>
  </si>
  <si>
    <t>Mount Moulton Blue Ice Site</t>
  </si>
  <si>
    <t>Mount Waesche Blue Ice Site</t>
  </si>
  <si>
    <t>Flanks of Mount Takahe</t>
  </si>
  <si>
    <t>Neutron Activation Analysis Results</t>
  </si>
  <si>
    <t xml:space="preserve">Electron microprobe analyses </t>
  </si>
  <si>
    <t>st. dev.</t>
  </si>
  <si>
    <t>n</t>
  </si>
  <si>
    <t>year sampled</t>
  </si>
  <si>
    <t>st.dev</t>
  </si>
  <si>
    <t>BIT196X1</t>
  </si>
  <si>
    <t>BIT196X2</t>
  </si>
  <si>
    <t>Mean n=2</t>
  </si>
  <si>
    <t>BIT253X1</t>
  </si>
  <si>
    <t>BIT253X2</t>
  </si>
  <si>
    <t>BIT255X1</t>
  </si>
  <si>
    <t>BIT255X2</t>
  </si>
  <si>
    <t>BIT255X3</t>
  </si>
  <si>
    <t>Mean n=3</t>
  </si>
  <si>
    <t xml:space="preserve">SD  </t>
  </si>
  <si>
    <t>* Total Fe as FeO</t>
  </si>
  <si>
    <t>LOI - Loss on ignition at 1000 degrees C</t>
  </si>
  <si>
    <t>Analyses were made using a Philips PW2400 XRF. Major element oxides were measured on fused glass beads using 1 g sample and 6 g of Li2B4O7/LiBO2 flux</t>
  </si>
  <si>
    <t>Trace elements were measured on pressed powder samples prepared using 7 g finely ground and 7 drops of polyvinyl alcohol.</t>
  </si>
  <si>
    <t>BIT219bX1</t>
  </si>
  <si>
    <t>BIT219bX2</t>
  </si>
  <si>
    <t>W-59</t>
  </si>
  <si>
    <t>Berlin</t>
  </si>
  <si>
    <t>Analytical error CV %</t>
  </si>
  <si>
    <t xml:space="preserve">INAA analyses were made at New Mexico Institute of Mining and Technology following the procedures of Hallett and Kyle (1993). </t>
  </si>
  <si>
    <t xml:space="preserve">Approximately 100 mg of tephra samples were sealed in ultrapure Si vials and irradiated at the University of Missouri Research Reactor for 40 hours at a flux of 2.5x10E13 N.cm-2.s-1.  </t>
  </si>
  <si>
    <t xml:space="preserve">Analytical errors (1 sigma CV)  are based on replicate analysis of a tephra sample. </t>
  </si>
  <si>
    <t>Hallett, R.B., Kyle, P.R. 1993.  XRF and INAA determinations of major and trace elements in Geological Survey of Japan igneous and sedimentary rock standards.  Geostandards Newsletter 17, 127-133.</t>
  </si>
  <si>
    <t>Mount Moulton Englacial Tephra</t>
  </si>
  <si>
    <t>Mount Waesche and Mount Waesche Blue Ice Site</t>
  </si>
  <si>
    <t>Mt. Waesche Blue Ice Site</t>
  </si>
  <si>
    <t>Electron microprobe analyses of individual tephra shards from the Mt. Waesche blue ice site,  Mt. Takahe englacial tephra, and WAIS Divide Ice Core</t>
  </si>
  <si>
    <t>To access Mt Moulton electron microprobe data, see Dunbar et al., 2008</t>
  </si>
  <si>
    <t>X-ray fluorescence analyses of tephra from the Mt Waesche Blue Ice Site</t>
  </si>
  <si>
    <t>Neutron activation analyses of tephra from the Mt Waesche and Mt Moulton Blue Ice Sites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</si>
</sst>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Geneva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>
      <alignment/>
    </xf>
    <xf numFmtId="166" fontId="5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>
      <alignment/>
    </xf>
    <xf numFmtId="166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0" fontId="30" fillId="0" borderId="0" xfId="57" applyFont="1">
      <alignment/>
      <protection/>
    </xf>
    <xf numFmtId="0" fontId="45" fillId="0" borderId="0" xfId="57" applyFont="1">
      <alignment/>
      <protection/>
    </xf>
    <xf numFmtId="0" fontId="47" fillId="0" borderId="0" xfId="57" applyFont="1" applyBorder="1">
      <alignment/>
      <protection/>
    </xf>
    <xf numFmtId="2" fontId="30" fillId="0" borderId="0" xfId="57" applyNumberFormat="1" applyFont="1">
      <alignment/>
      <protection/>
    </xf>
    <xf numFmtId="0" fontId="30" fillId="0" borderId="0" xfId="57" applyFont="1" applyFill="1">
      <alignment/>
      <protection/>
    </xf>
    <xf numFmtId="1" fontId="30" fillId="0" borderId="0" xfId="57" applyNumberFormat="1" applyFont="1">
      <alignment/>
      <protection/>
    </xf>
    <xf numFmtId="2" fontId="30" fillId="0" borderId="0" xfId="57" applyNumberFormat="1" applyFont="1" applyFill="1">
      <alignment/>
      <protection/>
    </xf>
    <xf numFmtId="2" fontId="45" fillId="0" borderId="0" xfId="57" applyNumberFormat="1" applyFont="1">
      <alignment/>
      <protection/>
    </xf>
    <xf numFmtId="2" fontId="45" fillId="0" borderId="0" xfId="57" applyNumberFormat="1" applyFont="1" applyFill="1">
      <alignment/>
      <protection/>
    </xf>
    <xf numFmtId="2" fontId="45" fillId="0" borderId="0" xfId="57" applyNumberFormat="1" applyFont="1" applyBorder="1">
      <alignment/>
      <protection/>
    </xf>
    <xf numFmtId="2" fontId="45" fillId="0" borderId="0" xfId="57" applyNumberFormat="1" applyFont="1" applyFill="1" applyBorder="1">
      <alignment/>
      <protection/>
    </xf>
    <xf numFmtId="0" fontId="30" fillId="0" borderId="0" xfId="56" applyFont="1">
      <alignment/>
      <protection/>
    </xf>
    <xf numFmtId="2" fontId="30" fillId="0" borderId="0" xfId="56" applyNumberFormat="1" applyFont="1">
      <alignment/>
      <protection/>
    </xf>
    <xf numFmtId="2" fontId="30" fillId="0" borderId="0" xfId="56" applyNumberFormat="1" applyFont="1" applyFill="1">
      <alignment/>
      <protection/>
    </xf>
    <xf numFmtId="1" fontId="30" fillId="0" borderId="0" xfId="56" applyNumberFormat="1" applyFont="1">
      <alignment/>
      <protection/>
    </xf>
    <xf numFmtId="0" fontId="45" fillId="0" borderId="0" xfId="56" applyFont="1">
      <alignment/>
      <protection/>
    </xf>
    <xf numFmtId="0" fontId="0" fillId="0" borderId="0" xfId="0" applyFont="1" applyAlignment="1" quotePrefix="1">
      <alignment/>
    </xf>
    <xf numFmtId="1" fontId="45" fillId="0" borderId="0" xfId="57" applyNumberFormat="1" applyFont="1">
      <alignment/>
      <protection/>
    </xf>
    <xf numFmtId="2" fontId="30" fillId="0" borderId="0" xfId="57" applyNumberFormat="1" applyFont="1" applyBorder="1">
      <alignment/>
      <protection/>
    </xf>
    <xf numFmtId="2" fontId="30" fillId="0" borderId="0" xfId="57" applyNumberFormat="1" applyFont="1" applyFill="1" applyBorder="1">
      <alignment/>
      <protection/>
    </xf>
    <xf numFmtId="1" fontId="30" fillId="0" borderId="0" xfId="57" applyNumberFormat="1" applyFont="1" applyBorder="1">
      <alignment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6" fillId="0" borderId="0" xfId="0" applyFont="1" applyAlignment="1">
      <alignment horizontal="right" vertical="top"/>
    </xf>
    <xf numFmtId="166" fontId="0" fillId="0" borderId="0" xfId="0" applyNumberFormat="1" applyAlignment="1">
      <alignment/>
    </xf>
    <xf numFmtId="1" fontId="26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33" borderId="2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166" fontId="1" fillId="33" borderId="15" xfId="0" applyNumberFormat="1" applyFont="1" applyFill="1" applyBorder="1" applyAlignment="1">
      <alignment horizontal="right"/>
    </xf>
    <xf numFmtId="1" fontId="1" fillId="33" borderId="15" xfId="0" applyNumberFormat="1" applyFont="1" applyFill="1" applyBorder="1" applyAlignment="1">
      <alignment horizontal="right"/>
    </xf>
    <xf numFmtId="1" fontId="1" fillId="33" borderId="16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2" fontId="1" fillId="33" borderId="18" xfId="0" applyNumberFormat="1" applyFont="1" applyFill="1" applyBorder="1" applyAlignment="1">
      <alignment horizontal="right"/>
    </xf>
    <xf numFmtId="1" fontId="1" fillId="33" borderId="18" xfId="0" applyNumberFormat="1" applyFont="1" applyFill="1" applyBorder="1" applyAlignment="1">
      <alignment horizontal="right"/>
    </xf>
    <xf numFmtId="1" fontId="1" fillId="33" borderId="19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48" fillId="0" borderId="0" xfId="55" applyNumberFormat="1" applyFont="1">
      <alignment/>
      <protection/>
    </xf>
    <xf numFmtId="1" fontId="48" fillId="0" borderId="0" xfId="55" applyNumberFormat="1" applyFont="1">
      <alignment/>
      <protection/>
    </xf>
    <xf numFmtId="165" fontId="48" fillId="0" borderId="0" xfId="55" applyNumberFormat="1" applyFont="1">
      <alignment/>
      <protection/>
    </xf>
    <xf numFmtId="166" fontId="48" fillId="0" borderId="0" xfId="55" applyNumberFormat="1" applyFont="1">
      <alignment/>
      <protection/>
    </xf>
    <xf numFmtId="0" fontId="1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8" fillId="0" borderId="0" xfId="55" applyFont="1" applyBorder="1" applyAlignment="1">
      <alignment horizontal="left"/>
      <protection/>
    </xf>
    <xf numFmtId="0" fontId="48" fillId="0" borderId="0" xfId="55" applyFont="1">
      <alignment/>
      <protection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2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879</xdr:row>
      <xdr:rowOff>76200</xdr:rowOff>
    </xdr:from>
    <xdr:to>
      <xdr:col>15</xdr:col>
      <xdr:colOff>9525</xdr:colOff>
      <xdr:row>879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138855450"/>
          <a:ext cx="1022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884</xdr:row>
      <xdr:rowOff>76200</xdr:rowOff>
    </xdr:from>
    <xdr:to>
      <xdr:col>15</xdr:col>
      <xdr:colOff>9525</xdr:colOff>
      <xdr:row>884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139655550"/>
          <a:ext cx="10220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7.421875" style="56" customWidth="1"/>
    <col min="2" max="2" width="14.57421875" style="56" customWidth="1"/>
    <col min="3" max="3" width="19.8515625" style="56" customWidth="1"/>
    <col min="4" max="4" width="7.7109375" style="56" customWidth="1"/>
    <col min="5" max="5" width="7.140625" style="56" customWidth="1"/>
    <col min="6" max="6" width="9.28125" style="56" customWidth="1"/>
    <col min="7" max="7" width="36.7109375" style="56" customWidth="1"/>
    <col min="8" max="16384" width="9.28125" style="56" customWidth="1"/>
  </cols>
  <sheetData>
    <row r="1" ht="14.25">
      <c r="A1" s="56" t="s">
        <v>1144</v>
      </c>
    </row>
    <row r="2" ht="18.75" customHeight="1"/>
    <row r="3" spans="1:10" ht="15.75" customHeight="1">
      <c r="A3" s="107" t="s">
        <v>12</v>
      </c>
      <c r="B3" s="107" t="s">
        <v>0</v>
      </c>
      <c r="C3" s="107" t="s">
        <v>269</v>
      </c>
      <c r="D3" s="107" t="s">
        <v>266</v>
      </c>
      <c r="E3" s="107" t="s">
        <v>1</v>
      </c>
      <c r="F3" s="107" t="s">
        <v>2</v>
      </c>
      <c r="G3" s="107"/>
      <c r="H3" s="108"/>
      <c r="I3" s="108"/>
      <c r="J3" s="108"/>
    </row>
    <row r="4" spans="1:10" ht="14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ht="14.25">
      <c r="A5" s="105" t="s">
        <v>1245</v>
      </c>
    </row>
    <row r="6" spans="1:6" ht="14.25">
      <c r="A6" s="56" t="s">
        <v>58</v>
      </c>
      <c r="B6" s="56" t="s">
        <v>268</v>
      </c>
      <c r="C6" s="56" t="s">
        <v>270</v>
      </c>
      <c r="D6" s="56" t="s">
        <v>60</v>
      </c>
      <c r="E6" s="56" t="s">
        <v>61</v>
      </c>
      <c r="F6" s="56" t="s">
        <v>276</v>
      </c>
    </row>
    <row r="7" spans="1:6" ht="14.25">
      <c r="A7" s="56" t="s">
        <v>62</v>
      </c>
      <c r="B7" s="56" t="s">
        <v>268</v>
      </c>
      <c r="C7" s="56" t="s">
        <v>270</v>
      </c>
      <c r="D7" s="56" t="s">
        <v>63</v>
      </c>
      <c r="E7" s="56" t="s">
        <v>64</v>
      </c>
      <c r="F7" s="56" t="s">
        <v>274</v>
      </c>
    </row>
    <row r="8" spans="1:6" ht="14.25">
      <c r="A8" s="56" t="s">
        <v>65</v>
      </c>
      <c r="B8" s="56" t="s">
        <v>268</v>
      </c>
      <c r="C8" s="56" t="s">
        <v>270</v>
      </c>
      <c r="D8" s="56" t="s">
        <v>66</v>
      </c>
      <c r="E8" s="56" t="s">
        <v>67</v>
      </c>
      <c r="F8" s="56" t="s">
        <v>68</v>
      </c>
    </row>
    <row r="9" spans="1:6" ht="14.25">
      <c r="A9" s="56" t="s">
        <v>69</v>
      </c>
      <c r="B9" s="56" t="s">
        <v>268</v>
      </c>
      <c r="C9" s="56" t="s">
        <v>270</v>
      </c>
      <c r="D9" s="56" t="s">
        <v>70</v>
      </c>
      <c r="E9" s="56" t="s">
        <v>71</v>
      </c>
      <c r="F9" s="56" t="s">
        <v>72</v>
      </c>
    </row>
    <row r="10" spans="1:6" ht="14.25">
      <c r="A10" s="56" t="s">
        <v>73</v>
      </c>
      <c r="B10" s="56" t="s">
        <v>268</v>
      </c>
      <c r="C10" s="56" t="s">
        <v>270</v>
      </c>
      <c r="D10" s="56" t="s">
        <v>74</v>
      </c>
      <c r="E10" s="56" t="s">
        <v>75</v>
      </c>
      <c r="F10" s="56" t="s">
        <v>76</v>
      </c>
    </row>
    <row r="11" spans="1:6" ht="14.25">
      <c r="A11" s="56" t="s">
        <v>77</v>
      </c>
      <c r="B11" s="56" t="s">
        <v>268</v>
      </c>
      <c r="C11" s="56" t="s">
        <v>270</v>
      </c>
      <c r="D11" s="56" t="s">
        <v>78</v>
      </c>
      <c r="E11" s="56" t="s">
        <v>79</v>
      </c>
      <c r="F11" s="56" t="s">
        <v>80</v>
      </c>
    </row>
    <row r="12" spans="1:6" ht="14.25">
      <c r="A12" s="56" t="s">
        <v>81</v>
      </c>
      <c r="B12" s="56" t="s">
        <v>268</v>
      </c>
      <c r="C12" s="56" t="s">
        <v>270</v>
      </c>
      <c r="D12" s="56" t="s">
        <v>82</v>
      </c>
      <c r="E12" s="56" t="s">
        <v>83</v>
      </c>
      <c r="F12" s="56" t="s">
        <v>84</v>
      </c>
    </row>
    <row r="13" spans="1:6" ht="14.25">
      <c r="A13" s="56" t="s">
        <v>85</v>
      </c>
      <c r="B13" s="56" t="s">
        <v>268</v>
      </c>
      <c r="C13" s="56" t="s">
        <v>270</v>
      </c>
      <c r="D13" s="56" t="s">
        <v>86</v>
      </c>
      <c r="E13" s="56" t="s">
        <v>87</v>
      </c>
      <c r="F13" s="56" t="s">
        <v>88</v>
      </c>
    </row>
    <row r="14" spans="1:6" ht="14.25">
      <c r="A14" s="56" t="s">
        <v>89</v>
      </c>
      <c r="B14" s="56" t="s">
        <v>268</v>
      </c>
      <c r="C14" s="56" t="s">
        <v>270</v>
      </c>
      <c r="D14" s="56" t="s">
        <v>90</v>
      </c>
      <c r="E14" s="56" t="s">
        <v>91</v>
      </c>
      <c r="F14" s="56" t="s">
        <v>92</v>
      </c>
    </row>
    <row r="15" spans="1:6" ht="14.25">
      <c r="A15" s="56" t="s">
        <v>93</v>
      </c>
      <c r="B15" s="56" t="s">
        <v>268</v>
      </c>
      <c r="C15" s="56" t="s">
        <v>270</v>
      </c>
      <c r="D15" s="56" t="s">
        <v>94</v>
      </c>
      <c r="E15" s="56" t="s">
        <v>95</v>
      </c>
      <c r="F15" s="56" t="s">
        <v>96</v>
      </c>
    </row>
    <row r="16" spans="1:6" ht="14.25">
      <c r="A16" s="56" t="s">
        <v>97</v>
      </c>
      <c r="B16" s="56" t="s">
        <v>268</v>
      </c>
      <c r="C16" s="56" t="s">
        <v>270</v>
      </c>
      <c r="D16" s="56" t="s">
        <v>98</v>
      </c>
      <c r="E16" s="56" t="s">
        <v>99</v>
      </c>
      <c r="F16" s="56" t="s">
        <v>275</v>
      </c>
    </row>
    <row r="17" spans="1:6" ht="14.25">
      <c r="A17" s="56" t="s">
        <v>100</v>
      </c>
      <c r="B17" s="56" t="s">
        <v>268</v>
      </c>
      <c r="C17" s="56" t="s">
        <v>270</v>
      </c>
      <c r="F17" s="56" t="s">
        <v>101</v>
      </c>
    </row>
    <row r="18" spans="1:6" ht="14.25">
      <c r="A18" s="56" t="s">
        <v>102</v>
      </c>
      <c r="B18" s="56" t="s">
        <v>268</v>
      </c>
      <c r="C18" s="56" t="s">
        <v>270</v>
      </c>
      <c r="D18" s="56" t="s">
        <v>103</v>
      </c>
      <c r="E18" s="56" t="s">
        <v>91</v>
      </c>
      <c r="F18" s="56" t="s">
        <v>104</v>
      </c>
    </row>
    <row r="19" spans="1:6" ht="14.25">
      <c r="A19" s="56" t="s">
        <v>105</v>
      </c>
      <c r="B19" s="56" t="s">
        <v>268</v>
      </c>
      <c r="C19" s="56" t="s">
        <v>270</v>
      </c>
      <c r="D19" s="56" t="s">
        <v>103</v>
      </c>
      <c r="E19" s="56" t="s">
        <v>106</v>
      </c>
      <c r="F19" s="56" t="s">
        <v>107</v>
      </c>
    </row>
    <row r="20" spans="1:6" ht="14.25">
      <c r="A20" s="56" t="s">
        <v>108</v>
      </c>
      <c r="B20" s="56" t="s">
        <v>268</v>
      </c>
      <c r="C20" s="56" t="s">
        <v>270</v>
      </c>
      <c r="D20" s="56" t="s">
        <v>109</v>
      </c>
      <c r="E20" s="56" t="s">
        <v>110</v>
      </c>
      <c r="F20" s="56" t="s">
        <v>107</v>
      </c>
    </row>
    <row r="21" spans="1:6" ht="14.25">
      <c r="A21" s="56" t="s">
        <v>111</v>
      </c>
      <c r="B21" s="56" t="s">
        <v>268</v>
      </c>
      <c r="C21" s="56" t="s">
        <v>270</v>
      </c>
      <c r="D21" s="56" t="s">
        <v>112</v>
      </c>
      <c r="E21" s="56" t="s">
        <v>113</v>
      </c>
      <c r="F21" s="56" t="s">
        <v>114</v>
      </c>
    </row>
    <row r="22" spans="1:6" ht="14.25">
      <c r="A22" s="56" t="s">
        <v>115</v>
      </c>
      <c r="B22" s="56" t="s">
        <v>268</v>
      </c>
      <c r="C22" s="56" t="s">
        <v>270</v>
      </c>
      <c r="D22" s="56" t="s">
        <v>112</v>
      </c>
      <c r="E22" s="56" t="s">
        <v>116</v>
      </c>
      <c r="F22" s="56" t="s">
        <v>117</v>
      </c>
    </row>
    <row r="23" spans="1:6" ht="14.25">
      <c r="A23" s="56" t="s">
        <v>118</v>
      </c>
      <c r="B23" s="56" t="s">
        <v>268</v>
      </c>
      <c r="C23" s="56" t="s">
        <v>270</v>
      </c>
      <c r="D23" s="56" t="s">
        <v>119</v>
      </c>
      <c r="E23" s="56" t="s">
        <v>120</v>
      </c>
      <c r="F23" s="56" t="s">
        <v>121</v>
      </c>
    </row>
    <row r="24" spans="1:6" ht="14.25">
      <c r="A24" s="56" t="s">
        <v>122</v>
      </c>
      <c r="B24" s="56" t="s">
        <v>268</v>
      </c>
      <c r="C24" s="56" t="s">
        <v>270</v>
      </c>
      <c r="D24" s="56" t="s">
        <v>123</v>
      </c>
      <c r="E24" s="56" t="s">
        <v>124</v>
      </c>
      <c r="F24" s="56" t="s">
        <v>277</v>
      </c>
    </row>
    <row r="25" spans="1:6" ht="14.25">
      <c r="A25" s="56" t="s">
        <v>125</v>
      </c>
      <c r="B25" s="56" t="s">
        <v>268</v>
      </c>
      <c r="C25" s="56" t="s">
        <v>270</v>
      </c>
      <c r="D25" s="56" t="s">
        <v>126</v>
      </c>
      <c r="E25" s="56" t="s">
        <v>127</v>
      </c>
      <c r="F25" s="56" t="s">
        <v>277</v>
      </c>
    </row>
    <row r="26" spans="1:6" ht="14.25">
      <c r="A26" s="56" t="s">
        <v>128</v>
      </c>
      <c r="B26" s="56" t="s">
        <v>268</v>
      </c>
      <c r="C26" s="56" t="s">
        <v>272</v>
      </c>
      <c r="F26" s="56" t="s">
        <v>129</v>
      </c>
    </row>
    <row r="27" spans="1:6" ht="14.25">
      <c r="A27" s="56" t="s">
        <v>130</v>
      </c>
      <c r="B27" s="56" t="s">
        <v>268</v>
      </c>
      <c r="C27" s="56" t="s">
        <v>271</v>
      </c>
      <c r="F27" s="56" t="s">
        <v>131</v>
      </c>
    </row>
    <row r="28" spans="1:6" ht="14.25">
      <c r="A28" s="56" t="s">
        <v>132</v>
      </c>
      <c r="B28" s="56" t="s">
        <v>268</v>
      </c>
      <c r="C28" s="56" t="s">
        <v>272</v>
      </c>
      <c r="F28" s="56" t="s">
        <v>133</v>
      </c>
    </row>
    <row r="29" spans="1:6" ht="14.25">
      <c r="A29" s="56" t="s">
        <v>134</v>
      </c>
      <c r="B29" s="56" t="s">
        <v>268</v>
      </c>
      <c r="C29" s="56" t="s">
        <v>272</v>
      </c>
      <c r="F29" s="56" t="s">
        <v>135</v>
      </c>
    </row>
    <row r="30" spans="1:6" ht="14.25">
      <c r="A30" s="56" t="s">
        <v>136</v>
      </c>
      <c r="B30" s="56" t="s">
        <v>268</v>
      </c>
      <c r="C30" s="56" t="s">
        <v>272</v>
      </c>
      <c r="F30" s="56" t="s">
        <v>137</v>
      </c>
    </row>
    <row r="31" spans="1:6" ht="14.25">
      <c r="A31" s="56" t="s">
        <v>138</v>
      </c>
      <c r="B31" s="56" t="s">
        <v>268</v>
      </c>
      <c r="C31" s="56" t="s">
        <v>272</v>
      </c>
      <c r="F31" s="56" t="s">
        <v>139</v>
      </c>
    </row>
    <row r="32" spans="1:6" ht="14.25">
      <c r="A32" s="56" t="s">
        <v>140</v>
      </c>
      <c r="B32" s="56" t="s">
        <v>268</v>
      </c>
      <c r="C32" s="56" t="s">
        <v>272</v>
      </c>
      <c r="F32" s="56" t="s">
        <v>141</v>
      </c>
    </row>
    <row r="33" spans="1:6" ht="14.25">
      <c r="A33" s="56" t="s">
        <v>142</v>
      </c>
      <c r="B33" s="56" t="s">
        <v>268</v>
      </c>
      <c r="C33" s="56" t="s">
        <v>272</v>
      </c>
      <c r="F33" s="56" t="s">
        <v>282</v>
      </c>
    </row>
    <row r="34" spans="1:6" ht="14.25">
      <c r="A34" s="56" t="s">
        <v>144</v>
      </c>
      <c r="B34" s="56" t="s">
        <v>268</v>
      </c>
      <c r="C34" s="56" t="s">
        <v>272</v>
      </c>
      <c r="F34" s="56" t="s">
        <v>283</v>
      </c>
    </row>
    <row r="35" spans="1:6" ht="14.25">
      <c r="A35" s="56" t="s">
        <v>145</v>
      </c>
      <c r="B35" s="56" t="s">
        <v>268</v>
      </c>
      <c r="C35" s="56" t="s">
        <v>272</v>
      </c>
      <c r="F35" s="56" t="s">
        <v>284</v>
      </c>
    </row>
    <row r="36" spans="1:6" ht="14.25">
      <c r="A36" s="56" t="s">
        <v>146</v>
      </c>
      <c r="B36" s="56" t="s">
        <v>268</v>
      </c>
      <c r="C36" s="56" t="s">
        <v>272</v>
      </c>
      <c r="F36" s="56" t="s">
        <v>285</v>
      </c>
    </row>
    <row r="37" spans="1:6" ht="14.25">
      <c r="A37" s="56" t="s">
        <v>147</v>
      </c>
      <c r="B37" s="56" t="s">
        <v>268</v>
      </c>
      <c r="C37" s="56" t="s">
        <v>270</v>
      </c>
      <c r="F37" s="56" t="s">
        <v>286</v>
      </c>
    </row>
    <row r="38" spans="1:6" ht="14.25">
      <c r="A38" s="56" t="s">
        <v>148</v>
      </c>
      <c r="B38" s="56" t="s">
        <v>268</v>
      </c>
      <c r="C38" s="56" t="s">
        <v>270</v>
      </c>
      <c r="F38" s="56" t="s">
        <v>287</v>
      </c>
    </row>
    <row r="39" spans="1:6" ht="14.25">
      <c r="A39" s="56" t="s">
        <v>149</v>
      </c>
      <c r="B39" s="56" t="s">
        <v>268</v>
      </c>
      <c r="C39" s="56" t="s">
        <v>270</v>
      </c>
      <c r="F39" s="56" t="s">
        <v>288</v>
      </c>
    </row>
    <row r="40" spans="1:6" ht="14.25">
      <c r="A40" s="56" t="s">
        <v>150</v>
      </c>
      <c r="B40" s="56" t="s">
        <v>268</v>
      </c>
      <c r="C40" s="56" t="s">
        <v>270</v>
      </c>
      <c r="F40" s="56" t="s">
        <v>289</v>
      </c>
    </row>
    <row r="41" spans="1:6" ht="14.25">
      <c r="A41" s="56" t="s">
        <v>151</v>
      </c>
      <c r="B41" s="56" t="s">
        <v>268</v>
      </c>
      <c r="C41" s="56" t="s">
        <v>270</v>
      </c>
      <c r="F41" s="56" t="s">
        <v>290</v>
      </c>
    </row>
    <row r="42" spans="1:6" ht="14.25">
      <c r="A42" s="56" t="s">
        <v>152</v>
      </c>
      <c r="B42" s="56" t="s">
        <v>268</v>
      </c>
      <c r="C42" s="56" t="s">
        <v>270</v>
      </c>
      <c r="F42" s="56" t="s">
        <v>291</v>
      </c>
    </row>
    <row r="43" spans="1:6" ht="14.25">
      <c r="A43" s="56" t="s">
        <v>153</v>
      </c>
      <c r="B43" s="56" t="s">
        <v>268</v>
      </c>
      <c r="C43" s="56" t="s">
        <v>270</v>
      </c>
      <c r="F43" s="56" t="s">
        <v>292</v>
      </c>
    </row>
    <row r="44" spans="1:6" ht="14.25">
      <c r="A44" s="56" t="s">
        <v>154</v>
      </c>
      <c r="B44" s="56" t="s">
        <v>268</v>
      </c>
      <c r="C44" s="56" t="s">
        <v>272</v>
      </c>
      <c r="F44" s="56" t="s">
        <v>293</v>
      </c>
    </row>
    <row r="45" spans="1:6" ht="14.25">
      <c r="A45" s="56" t="s">
        <v>155</v>
      </c>
      <c r="B45" s="56" t="s">
        <v>268</v>
      </c>
      <c r="C45" s="56" t="s">
        <v>272</v>
      </c>
      <c r="F45" s="56" t="s">
        <v>294</v>
      </c>
    </row>
    <row r="46" spans="1:6" ht="14.25">
      <c r="A46" s="56" t="s">
        <v>156</v>
      </c>
      <c r="B46" s="56" t="s">
        <v>268</v>
      </c>
      <c r="C46" s="56" t="s">
        <v>272</v>
      </c>
      <c r="F46" s="56" t="s">
        <v>295</v>
      </c>
    </row>
    <row r="47" spans="1:6" ht="14.25">
      <c r="A47" s="56" t="s">
        <v>157</v>
      </c>
      <c r="B47" s="56" t="s">
        <v>268</v>
      </c>
      <c r="C47" s="56" t="s">
        <v>272</v>
      </c>
      <c r="F47" s="56" t="s">
        <v>296</v>
      </c>
    </row>
    <row r="48" spans="1:6" ht="14.25">
      <c r="A48" s="56" t="s">
        <v>158</v>
      </c>
      <c r="B48" s="56" t="s">
        <v>268</v>
      </c>
      <c r="C48" s="56" t="s">
        <v>272</v>
      </c>
      <c r="F48" s="56" t="s">
        <v>297</v>
      </c>
    </row>
    <row r="49" spans="1:6" ht="14.25">
      <c r="A49" s="56" t="s">
        <v>159</v>
      </c>
      <c r="B49" s="56" t="s">
        <v>268</v>
      </c>
      <c r="C49" s="56" t="s">
        <v>270</v>
      </c>
      <c r="D49" s="56" t="s">
        <v>160</v>
      </c>
      <c r="E49" s="56" t="s">
        <v>161</v>
      </c>
      <c r="F49" s="56" t="s">
        <v>277</v>
      </c>
    </row>
    <row r="50" spans="1:6" ht="14.25">
      <c r="A50" s="56" t="s">
        <v>162</v>
      </c>
      <c r="B50" s="56" t="s">
        <v>268</v>
      </c>
      <c r="C50" s="56" t="s">
        <v>270</v>
      </c>
      <c r="D50" s="56" t="s">
        <v>163</v>
      </c>
      <c r="E50" s="56" t="s">
        <v>164</v>
      </c>
      <c r="F50" s="56" t="s">
        <v>277</v>
      </c>
    </row>
    <row r="51" spans="1:6" ht="14.25">
      <c r="A51" s="56" t="s">
        <v>165</v>
      </c>
      <c r="B51" s="56" t="s">
        <v>268</v>
      </c>
      <c r="C51" s="56" t="s">
        <v>270</v>
      </c>
      <c r="D51" s="56" t="s">
        <v>166</v>
      </c>
      <c r="E51" s="56" t="s">
        <v>167</v>
      </c>
      <c r="F51" s="56" t="s">
        <v>277</v>
      </c>
    </row>
    <row r="52" spans="1:6" ht="14.25">
      <c r="A52" s="56" t="s">
        <v>168</v>
      </c>
      <c r="B52" s="56" t="s">
        <v>268</v>
      </c>
      <c r="C52" s="56" t="s">
        <v>270</v>
      </c>
      <c r="D52" s="56" t="s">
        <v>166</v>
      </c>
      <c r="E52" s="56" t="s">
        <v>169</v>
      </c>
      <c r="F52" s="56" t="s">
        <v>277</v>
      </c>
    </row>
    <row r="53" spans="1:6" ht="14.25">
      <c r="A53" s="56" t="s">
        <v>170</v>
      </c>
      <c r="B53" s="56" t="s">
        <v>268</v>
      </c>
      <c r="C53" s="56" t="s">
        <v>270</v>
      </c>
      <c r="D53" s="56" t="s">
        <v>166</v>
      </c>
      <c r="E53" s="56" t="s">
        <v>164</v>
      </c>
      <c r="F53" s="56" t="s">
        <v>277</v>
      </c>
    </row>
    <row r="54" spans="1:6" ht="14.25">
      <c r="A54" s="56" t="s">
        <v>171</v>
      </c>
      <c r="B54" s="56" t="s">
        <v>268</v>
      </c>
      <c r="C54" s="56" t="s">
        <v>270</v>
      </c>
      <c r="D54" s="56" t="s">
        <v>166</v>
      </c>
      <c r="F54" s="56" t="s">
        <v>172</v>
      </c>
    </row>
    <row r="55" spans="1:6" ht="14.25">
      <c r="A55" s="56" t="s">
        <v>173</v>
      </c>
      <c r="B55" s="56" t="s">
        <v>268</v>
      </c>
      <c r="C55" s="56" t="s">
        <v>270</v>
      </c>
      <c r="D55" s="56" t="s">
        <v>174</v>
      </c>
      <c r="E55" s="56" t="s">
        <v>175</v>
      </c>
      <c r="F55" s="56" t="s">
        <v>176</v>
      </c>
    </row>
    <row r="56" spans="1:6" ht="14.25">
      <c r="A56" s="56" t="s">
        <v>177</v>
      </c>
      <c r="B56" s="56" t="s">
        <v>268</v>
      </c>
      <c r="C56" s="56" t="s">
        <v>270</v>
      </c>
      <c r="D56" s="56" t="s">
        <v>163</v>
      </c>
      <c r="E56" s="56" t="s">
        <v>178</v>
      </c>
      <c r="F56" s="56" t="s">
        <v>179</v>
      </c>
    </row>
    <row r="57" spans="1:6" ht="14.25">
      <c r="A57" s="56" t="s">
        <v>180</v>
      </c>
      <c r="B57" s="56" t="s">
        <v>268</v>
      </c>
      <c r="C57" s="56" t="s">
        <v>270</v>
      </c>
      <c r="D57" s="56" t="s">
        <v>181</v>
      </c>
      <c r="E57" s="56" t="s">
        <v>182</v>
      </c>
      <c r="F57" s="56" t="s">
        <v>298</v>
      </c>
    </row>
    <row r="58" spans="1:6" ht="14.25">
      <c r="A58" s="56" t="s">
        <v>183</v>
      </c>
      <c r="B58" s="56" t="s">
        <v>268</v>
      </c>
      <c r="C58" s="56" t="s">
        <v>270</v>
      </c>
      <c r="D58" s="56" t="s">
        <v>184</v>
      </c>
      <c r="E58" s="56" t="s">
        <v>185</v>
      </c>
      <c r="F58" s="56" t="s">
        <v>298</v>
      </c>
    </row>
    <row r="59" spans="1:6" ht="14.25">
      <c r="A59" s="56" t="s">
        <v>186</v>
      </c>
      <c r="B59" s="56" t="s">
        <v>268</v>
      </c>
      <c r="C59" s="56" t="s">
        <v>270</v>
      </c>
      <c r="D59" s="56" t="s">
        <v>160</v>
      </c>
      <c r="E59" s="56" t="s">
        <v>187</v>
      </c>
      <c r="F59" s="56" t="s">
        <v>188</v>
      </c>
    </row>
    <row r="60" spans="1:6" ht="14.25">
      <c r="A60" s="56" t="s">
        <v>189</v>
      </c>
      <c r="B60" s="56" t="s">
        <v>268</v>
      </c>
      <c r="C60" s="56" t="s">
        <v>270</v>
      </c>
      <c r="D60" s="56" t="s">
        <v>190</v>
      </c>
      <c r="E60" s="56" t="s">
        <v>95</v>
      </c>
      <c r="F60" s="56" t="s">
        <v>191</v>
      </c>
    </row>
    <row r="61" spans="1:6" ht="14.25">
      <c r="A61" s="56" t="s">
        <v>192</v>
      </c>
      <c r="B61" s="56" t="s">
        <v>268</v>
      </c>
      <c r="C61" s="56" t="s">
        <v>270</v>
      </c>
      <c r="D61" s="56" t="s">
        <v>190</v>
      </c>
      <c r="E61" s="56" t="s">
        <v>193</v>
      </c>
      <c r="F61" s="56" t="s">
        <v>194</v>
      </c>
    </row>
    <row r="62" spans="1:6" ht="14.25">
      <c r="A62" s="56" t="s">
        <v>195</v>
      </c>
      <c r="B62" s="56" t="s">
        <v>268</v>
      </c>
      <c r="C62" s="56" t="s">
        <v>270</v>
      </c>
      <c r="D62" s="56" t="s">
        <v>190</v>
      </c>
      <c r="E62" s="56" t="s">
        <v>196</v>
      </c>
      <c r="F62" s="56" t="s">
        <v>197</v>
      </c>
    </row>
    <row r="63" spans="1:6" ht="14.25">
      <c r="A63" s="56" t="s">
        <v>198</v>
      </c>
      <c r="B63" s="56" t="s">
        <v>268</v>
      </c>
      <c r="C63" s="56" t="s">
        <v>270</v>
      </c>
      <c r="D63" s="56" t="s">
        <v>199</v>
      </c>
      <c r="E63" s="56" t="s">
        <v>196</v>
      </c>
      <c r="F63" s="56" t="s">
        <v>299</v>
      </c>
    </row>
    <row r="64" spans="1:6" ht="14.25">
      <c r="A64" s="56" t="s">
        <v>200</v>
      </c>
      <c r="B64" s="56" t="s">
        <v>268</v>
      </c>
      <c r="C64" s="56" t="s">
        <v>270</v>
      </c>
      <c r="D64" s="56" t="s">
        <v>163</v>
      </c>
      <c r="E64" s="56" t="s">
        <v>201</v>
      </c>
      <c r="F64" s="56" t="s">
        <v>278</v>
      </c>
    </row>
    <row r="65" spans="1:6" ht="14.25">
      <c r="A65" s="56" t="s">
        <v>202</v>
      </c>
      <c r="B65" s="56" t="s">
        <v>268</v>
      </c>
      <c r="C65" s="56" t="s">
        <v>270</v>
      </c>
      <c r="D65" s="56" t="s">
        <v>203</v>
      </c>
      <c r="E65" s="56" t="s">
        <v>193</v>
      </c>
      <c r="F65" s="56" t="s">
        <v>204</v>
      </c>
    </row>
    <row r="66" spans="1:6" ht="14.25">
      <c r="A66" s="56" t="s">
        <v>205</v>
      </c>
      <c r="B66" s="56" t="s">
        <v>268</v>
      </c>
      <c r="C66" s="56" t="s">
        <v>270</v>
      </c>
      <c r="D66" s="56" t="s">
        <v>63</v>
      </c>
      <c r="E66" s="56" t="s">
        <v>206</v>
      </c>
      <c r="F66" s="56" t="s">
        <v>207</v>
      </c>
    </row>
    <row r="67" spans="1:6" ht="14.25">
      <c r="A67" s="56" t="s">
        <v>208</v>
      </c>
      <c r="B67" s="56" t="s">
        <v>268</v>
      </c>
      <c r="C67" s="56" t="s">
        <v>270</v>
      </c>
      <c r="D67" s="56" t="s">
        <v>66</v>
      </c>
      <c r="E67" s="56" t="s">
        <v>196</v>
      </c>
      <c r="F67" s="56" t="s">
        <v>209</v>
      </c>
    </row>
    <row r="68" spans="1:6" ht="14.25">
      <c r="A68" s="56" t="s">
        <v>210</v>
      </c>
      <c r="B68" s="56" t="s">
        <v>268</v>
      </c>
      <c r="C68" s="56" t="s">
        <v>270</v>
      </c>
      <c r="D68" s="56" t="s">
        <v>63</v>
      </c>
      <c r="E68" s="56" t="s">
        <v>211</v>
      </c>
      <c r="F68" s="56" t="s">
        <v>212</v>
      </c>
    </row>
    <row r="69" spans="1:6" ht="14.25">
      <c r="A69" s="56" t="s">
        <v>213</v>
      </c>
      <c r="B69" s="56" t="s">
        <v>268</v>
      </c>
      <c r="C69" s="56" t="s">
        <v>270</v>
      </c>
      <c r="D69" s="56" t="s">
        <v>63</v>
      </c>
      <c r="E69" s="56" t="s">
        <v>182</v>
      </c>
      <c r="F69" s="56" t="s">
        <v>214</v>
      </c>
    </row>
    <row r="70" spans="1:6" ht="14.25">
      <c r="A70" s="56" t="s">
        <v>215</v>
      </c>
      <c r="B70" s="56" t="s">
        <v>268</v>
      </c>
      <c r="C70" s="56" t="s">
        <v>270</v>
      </c>
      <c r="D70" s="56" t="s">
        <v>74</v>
      </c>
      <c r="E70" s="56" t="s">
        <v>185</v>
      </c>
      <c r="F70" s="56" t="s">
        <v>216</v>
      </c>
    </row>
    <row r="71" spans="1:6" ht="14.25">
      <c r="A71" s="56" t="s">
        <v>217</v>
      </c>
      <c r="B71" s="56" t="s">
        <v>268</v>
      </c>
      <c r="C71" s="56" t="s">
        <v>270</v>
      </c>
      <c r="D71" s="56" t="s">
        <v>63</v>
      </c>
      <c r="E71" s="56" t="s">
        <v>196</v>
      </c>
      <c r="F71" s="56" t="s">
        <v>279</v>
      </c>
    </row>
    <row r="72" spans="1:6" ht="14.25">
      <c r="A72" s="56" t="s">
        <v>218</v>
      </c>
      <c r="B72" s="56" t="s">
        <v>268</v>
      </c>
      <c r="C72" s="56" t="s">
        <v>270</v>
      </c>
      <c r="D72" s="56" t="s">
        <v>219</v>
      </c>
      <c r="E72" s="56" t="s">
        <v>220</v>
      </c>
      <c r="F72" s="56" t="s">
        <v>280</v>
      </c>
    </row>
    <row r="73" spans="1:6" ht="14.25">
      <c r="A73" s="56" t="s">
        <v>221</v>
      </c>
      <c r="B73" s="56" t="s">
        <v>268</v>
      </c>
      <c r="C73" s="56" t="s">
        <v>270</v>
      </c>
      <c r="D73" s="56" t="s">
        <v>74</v>
      </c>
      <c r="E73" s="56" t="s">
        <v>222</v>
      </c>
      <c r="F73" s="56" t="s">
        <v>223</v>
      </c>
    </row>
    <row r="74" spans="1:6" ht="14.25">
      <c r="A74" s="56" t="s">
        <v>224</v>
      </c>
      <c r="B74" s="56" t="s">
        <v>268</v>
      </c>
      <c r="C74" s="56" t="s">
        <v>270</v>
      </c>
      <c r="D74" s="56" t="s">
        <v>225</v>
      </c>
      <c r="E74" s="56" t="s">
        <v>226</v>
      </c>
      <c r="F74" s="56" t="s">
        <v>227</v>
      </c>
    </row>
    <row r="75" spans="1:6" ht="14.25">
      <c r="A75" s="56" t="s">
        <v>228</v>
      </c>
      <c r="B75" s="56" t="s">
        <v>268</v>
      </c>
      <c r="F75" s="56" t="s">
        <v>229</v>
      </c>
    </row>
    <row r="76" spans="1:6" ht="14.25">
      <c r="A76" s="56" t="s">
        <v>230</v>
      </c>
      <c r="B76" s="56" t="s">
        <v>268</v>
      </c>
      <c r="C76" s="56" t="s">
        <v>273</v>
      </c>
      <c r="D76" s="56" t="s">
        <v>231</v>
      </c>
      <c r="E76" s="56" t="s">
        <v>4</v>
      </c>
      <c r="F76" s="56" t="s">
        <v>281</v>
      </c>
    </row>
    <row r="77" spans="1:6" ht="14.25">
      <c r="A77" s="56" t="s">
        <v>232</v>
      </c>
      <c r="B77" s="56" t="s">
        <v>268</v>
      </c>
      <c r="C77" s="56" t="s">
        <v>273</v>
      </c>
      <c r="D77" s="56" t="s">
        <v>231</v>
      </c>
      <c r="E77" s="56" t="s">
        <v>233</v>
      </c>
      <c r="F77" s="56" t="s">
        <v>281</v>
      </c>
    </row>
    <row r="78" spans="1:6" ht="14.25">
      <c r="A78" s="56" t="s">
        <v>234</v>
      </c>
      <c r="B78" s="56" t="s">
        <v>268</v>
      </c>
      <c r="C78" s="56" t="s">
        <v>273</v>
      </c>
      <c r="D78" s="56" t="s">
        <v>235</v>
      </c>
      <c r="E78" s="56" t="s">
        <v>236</v>
      </c>
      <c r="F78" s="56" t="s">
        <v>300</v>
      </c>
    </row>
    <row r="79" spans="1:6" ht="14.25">
      <c r="A79" s="56" t="s">
        <v>237</v>
      </c>
      <c r="B79" s="56" t="s">
        <v>268</v>
      </c>
      <c r="C79" s="56" t="s">
        <v>273</v>
      </c>
      <c r="D79" s="56" t="s">
        <v>238</v>
      </c>
      <c r="E79" s="56" t="s">
        <v>3</v>
      </c>
      <c r="F79" s="56" t="s">
        <v>301</v>
      </c>
    </row>
    <row r="80" spans="1:6" ht="14.25">
      <c r="A80" s="56" t="s">
        <v>239</v>
      </c>
      <c r="B80" s="56" t="s">
        <v>268</v>
      </c>
      <c r="C80" s="56" t="s">
        <v>273</v>
      </c>
      <c r="F80" s="56" t="s">
        <v>302</v>
      </c>
    </row>
    <row r="81" spans="1:6" ht="14.25">
      <c r="A81" s="56" t="s">
        <v>240</v>
      </c>
      <c r="B81" s="56" t="s">
        <v>268</v>
      </c>
      <c r="C81" s="56" t="s">
        <v>271</v>
      </c>
      <c r="F81" s="56" t="s">
        <v>241</v>
      </c>
    </row>
    <row r="82" spans="1:6" ht="14.25">
      <c r="A82" s="56" t="s">
        <v>242</v>
      </c>
      <c r="B82" s="56" t="s">
        <v>268</v>
      </c>
      <c r="C82" s="56" t="s">
        <v>271</v>
      </c>
      <c r="F82" s="56" t="s">
        <v>243</v>
      </c>
    </row>
    <row r="83" spans="1:6" ht="14.25">
      <c r="A83" s="56" t="s">
        <v>244</v>
      </c>
      <c r="B83" s="56" t="s">
        <v>268</v>
      </c>
      <c r="C83" s="56" t="s">
        <v>271</v>
      </c>
      <c r="F83" s="56" t="s">
        <v>245</v>
      </c>
    </row>
    <row r="84" spans="1:6" ht="14.25">
      <c r="A84" s="56" t="s">
        <v>246</v>
      </c>
      <c r="B84" s="56" t="s">
        <v>268</v>
      </c>
      <c r="C84" s="56" t="s">
        <v>271</v>
      </c>
      <c r="F84" s="56" t="s">
        <v>303</v>
      </c>
    </row>
    <row r="85" spans="1:6" ht="14.25">
      <c r="A85" s="56" t="s">
        <v>247</v>
      </c>
      <c r="B85" s="56" t="s">
        <v>268</v>
      </c>
      <c r="C85" s="56" t="s">
        <v>271</v>
      </c>
      <c r="F85" s="56" t="s">
        <v>248</v>
      </c>
    </row>
    <row r="86" spans="1:6" ht="14.25">
      <c r="A86" s="56" t="s">
        <v>249</v>
      </c>
      <c r="B86" s="56" t="s">
        <v>268</v>
      </c>
      <c r="C86" s="56" t="s">
        <v>271</v>
      </c>
      <c r="F86" s="56" t="s">
        <v>304</v>
      </c>
    </row>
    <row r="87" spans="1:6" ht="14.25">
      <c r="A87" s="56" t="s">
        <v>250</v>
      </c>
      <c r="B87" s="56" t="s">
        <v>268</v>
      </c>
      <c r="C87" s="56" t="s">
        <v>272</v>
      </c>
      <c r="F87" s="56" t="s">
        <v>143</v>
      </c>
    </row>
    <row r="88" spans="1:6" ht="14.25">
      <c r="A88" s="56" t="s">
        <v>251</v>
      </c>
      <c r="B88" s="56" t="s">
        <v>268</v>
      </c>
      <c r="C88" s="56" t="s">
        <v>272</v>
      </c>
      <c r="F88" s="56" t="s">
        <v>143</v>
      </c>
    </row>
    <row r="89" spans="1:6" ht="14.25">
      <c r="A89" s="56" t="s">
        <v>252</v>
      </c>
      <c r="B89" s="56" t="s">
        <v>268</v>
      </c>
      <c r="C89" s="56" t="s">
        <v>272</v>
      </c>
      <c r="F89" s="56" t="s">
        <v>143</v>
      </c>
    </row>
    <row r="90" spans="1:6" ht="14.25">
      <c r="A90" s="56" t="s">
        <v>253</v>
      </c>
      <c r="B90" s="56" t="s">
        <v>268</v>
      </c>
      <c r="C90" s="56" t="s">
        <v>271</v>
      </c>
      <c r="F90" s="56" t="s">
        <v>305</v>
      </c>
    </row>
    <row r="91" spans="1:6" ht="14.25">
      <c r="A91" s="56" t="s">
        <v>254</v>
      </c>
      <c r="B91" s="56" t="s">
        <v>268</v>
      </c>
      <c r="C91" s="56" t="s">
        <v>271</v>
      </c>
      <c r="F91" s="56" t="s">
        <v>306</v>
      </c>
    </row>
    <row r="92" spans="1:6" ht="14.25">
      <c r="A92" s="56" t="s">
        <v>255</v>
      </c>
      <c r="B92" s="56" t="s">
        <v>268</v>
      </c>
      <c r="C92" s="56" t="s">
        <v>271</v>
      </c>
      <c r="F92" s="56" t="s">
        <v>309</v>
      </c>
    </row>
    <row r="93" spans="1:6" ht="14.25">
      <c r="A93" s="56" t="s">
        <v>256</v>
      </c>
      <c r="B93" s="56" t="s">
        <v>268</v>
      </c>
      <c r="C93" s="56" t="s">
        <v>271</v>
      </c>
      <c r="F93" s="56" t="s">
        <v>307</v>
      </c>
    </row>
    <row r="94" spans="1:6" ht="14.25">
      <c r="A94" s="56" t="s">
        <v>257</v>
      </c>
      <c r="B94" s="56" t="s">
        <v>268</v>
      </c>
      <c r="C94" s="56" t="s">
        <v>271</v>
      </c>
      <c r="F94" s="56" t="s">
        <v>310</v>
      </c>
    </row>
    <row r="95" spans="1:6" ht="14.25">
      <c r="A95" s="56" t="s">
        <v>258</v>
      </c>
      <c r="B95" s="56" t="s">
        <v>268</v>
      </c>
      <c r="C95" s="56" t="s">
        <v>271</v>
      </c>
      <c r="F95" s="56" t="s">
        <v>314</v>
      </c>
    </row>
    <row r="96" spans="1:6" ht="14.25">
      <c r="A96" s="56" t="s">
        <v>259</v>
      </c>
      <c r="B96" s="56" t="s">
        <v>268</v>
      </c>
      <c r="C96" s="56" t="s">
        <v>272</v>
      </c>
      <c r="F96" s="56" t="s">
        <v>308</v>
      </c>
    </row>
    <row r="97" spans="1:6" ht="14.25">
      <c r="A97" s="56" t="s">
        <v>260</v>
      </c>
      <c r="B97" s="56" t="s">
        <v>268</v>
      </c>
      <c r="C97" s="56" t="s">
        <v>272</v>
      </c>
      <c r="F97" s="56" t="s">
        <v>267</v>
      </c>
    </row>
    <row r="98" spans="1:6" ht="14.25">
      <c r="A98" s="56" t="s">
        <v>261</v>
      </c>
      <c r="B98" s="56" t="s">
        <v>268</v>
      </c>
      <c r="C98" s="56" t="s">
        <v>271</v>
      </c>
      <c r="F98" s="56" t="s">
        <v>262</v>
      </c>
    </row>
    <row r="99" spans="1:6" ht="14.25">
      <c r="A99" s="56" t="s">
        <v>263</v>
      </c>
      <c r="B99" s="56" t="s">
        <v>268</v>
      </c>
      <c r="C99" s="56" t="s">
        <v>271</v>
      </c>
      <c r="F99" s="56" t="s">
        <v>311</v>
      </c>
    </row>
    <row r="100" spans="1:6" ht="14.25">
      <c r="A100" s="56" t="s">
        <v>264</v>
      </c>
      <c r="B100" s="56" t="s">
        <v>268</v>
      </c>
      <c r="C100" s="56" t="s">
        <v>271</v>
      </c>
      <c r="F100" s="56" t="s">
        <v>312</v>
      </c>
    </row>
    <row r="101" spans="1:6" ht="14.25">
      <c r="A101" s="56" t="s">
        <v>265</v>
      </c>
      <c r="B101" s="56" t="s">
        <v>268</v>
      </c>
      <c r="C101" s="56" t="s">
        <v>271</v>
      </c>
      <c r="F101" s="56" t="s">
        <v>313</v>
      </c>
    </row>
    <row r="103" ht="14.25">
      <c r="A103" s="105" t="s">
        <v>1212</v>
      </c>
    </row>
    <row r="104" spans="1:6" ht="14.25">
      <c r="A104" t="s">
        <v>1145</v>
      </c>
      <c r="B104" s="56" t="s">
        <v>1181</v>
      </c>
      <c r="C104" s="56" t="s">
        <v>878</v>
      </c>
      <c r="D104" s="85"/>
      <c r="E104" s="85">
        <v>44</v>
      </c>
      <c r="F104" t="s">
        <v>1146</v>
      </c>
    </row>
    <row r="105" spans="1:6" ht="14.25">
      <c r="A105" t="s">
        <v>1147</v>
      </c>
      <c r="B105" s="56" t="s">
        <v>1181</v>
      </c>
      <c r="C105" s="56" t="s">
        <v>878</v>
      </c>
      <c r="D105" s="85"/>
      <c r="E105" s="85"/>
      <c r="F105" t="s">
        <v>1148</v>
      </c>
    </row>
    <row r="106" spans="1:6" ht="14.25">
      <c r="A106" t="s">
        <v>1149</v>
      </c>
      <c r="B106" s="56" t="s">
        <v>1181</v>
      </c>
      <c r="C106" s="56" t="s">
        <v>878</v>
      </c>
      <c r="D106" s="85"/>
      <c r="E106" s="85">
        <v>45</v>
      </c>
      <c r="F106" t="s">
        <v>1150</v>
      </c>
    </row>
    <row r="107" spans="1:6" ht="14.25">
      <c r="A107" t="s">
        <v>1151</v>
      </c>
      <c r="B107" s="56" t="s">
        <v>1181</v>
      </c>
      <c r="C107" s="56" t="s">
        <v>878</v>
      </c>
      <c r="D107" s="85"/>
      <c r="E107" s="85"/>
      <c r="F107" t="s">
        <v>1152</v>
      </c>
    </row>
    <row r="108" spans="1:6" ht="14.25">
      <c r="A108" t="s">
        <v>1153</v>
      </c>
      <c r="B108" s="56" t="s">
        <v>1181</v>
      </c>
      <c r="C108" s="56" t="s">
        <v>878</v>
      </c>
      <c r="D108" s="85"/>
      <c r="E108" s="85"/>
      <c r="F108" t="s">
        <v>1154</v>
      </c>
    </row>
    <row r="109" spans="1:6" ht="14.25">
      <c r="A109" t="s">
        <v>1155</v>
      </c>
      <c r="B109" s="56" t="s">
        <v>1181</v>
      </c>
      <c r="C109" s="56" t="s">
        <v>878</v>
      </c>
      <c r="D109" s="85"/>
      <c r="E109" s="85"/>
      <c r="F109" t="s">
        <v>1156</v>
      </c>
    </row>
    <row r="110" spans="1:6" ht="14.25">
      <c r="A110" t="s">
        <v>1157</v>
      </c>
      <c r="B110" s="56" t="s">
        <v>1181</v>
      </c>
      <c r="C110" s="56" t="s">
        <v>878</v>
      </c>
      <c r="D110" s="85"/>
      <c r="E110" s="85">
        <v>49</v>
      </c>
      <c r="F110" t="s">
        <v>1158</v>
      </c>
    </row>
    <row r="111" spans="1:6" ht="14.25">
      <c r="A111" t="s">
        <v>1159</v>
      </c>
      <c r="B111" s="56" t="s">
        <v>1181</v>
      </c>
      <c r="C111" s="56" t="s">
        <v>878</v>
      </c>
      <c r="D111" s="85"/>
      <c r="E111" s="85">
        <v>48</v>
      </c>
      <c r="F111" t="s">
        <v>1160</v>
      </c>
    </row>
    <row r="112" spans="1:6" ht="14.25">
      <c r="A112" t="s">
        <v>1161</v>
      </c>
      <c r="B112" s="56" t="s">
        <v>1181</v>
      </c>
      <c r="C112" s="56" t="s">
        <v>878</v>
      </c>
      <c r="D112" s="85"/>
      <c r="E112" s="85">
        <v>43</v>
      </c>
      <c r="F112" t="s">
        <v>1162</v>
      </c>
    </row>
    <row r="113" spans="1:6" ht="14.25">
      <c r="A113" t="s">
        <v>1163</v>
      </c>
      <c r="B113" s="56" t="s">
        <v>1181</v>
      </c>
      <c r="C113" s="56" t="s">
        <v>878</v>
      </c>
      <c r="D113" s="85"/>
      <c r="E113" s="85">
        <v>44</v>
      </c>
      <c r="F113" t="s">
        <v>1164</v>
      </c>
    </row>
    <row r="114" spans="1:6" ht="14.25">
      <c r="A114" t="s">
        <v>1165</v>
      </c>
      <c r="B114" s="56" t="s">
        <v>1181</v>
      </c>
      <c r="C114" s="56" t="s">
        <v>878</v>
      </c>
      <c r="D114" s="85"/>
      <c r="E114" s="85"/>
      <c r="F114" t="s">
        <v>1166</v>
      </c>
    </row>
    <row r="115" spans="1:6" ht="14.25">
      <c r="A115" t="s">
        <v>1167</v>
      </c>
      <c r="B115" s="56" t="s">
        <v>1181</v>
      </c>
      <c r="C115" s="56" t="s">
        <v>878</v>
      </c>
      <c r="D115" s="85"/>
      <c r="E115" s="85">
        <v>44</v>
      </c>
      <c r="F115" t="s">
        <v>1168</v>
      </c>
    </row>
    <row r="116" spans="1:6" ht="14.25">
      <c r="A116" t="s">
        <v>1169</v>
      </c>
      <c r="B116" s="56" t="s">
        <v>1181</v>
      </c>
      <c r="C116" s="56" t="s">
        <v>878</v>
      </c>
      <c r="D116" s="85"/>
      <c r="E116" s="85">
        <v>47</v>
      </c>
      <c r="F116" t="s">
        <v>1170</v>
      </c>
    </row>
    <row r="117" spans="1:6" ht="14.25">
      <c r="A117" t="s">
        <v>1171</v>
      </c>
      <c r="B117" s="56" t="s">
        <v>1181</v>
      </c>
      <c r="C117" s="56" t="s">
        <v>878</v>
      </c>
      <c r="D117" s="85"/>
      <c r="E117" s="85">
        <v>44</v>
      </c>
      <c r="F117" t="s">
        <v>1172</v>
      </c>
    </row>
    <row r="118" spans="1:6" ht="14.25">
      <c r="A118" t="s">
        <v>1173</v>
      </c>
      <c r="B118" s="56" t="s">
        <v>1181</v>
      </c>
      <c r="C118" s="56" t="s">
        <v>878</v>
      </c>
      <c r="D118" s="86"/>
      <c r="E118" s="85">
        <v>48</v>
      </c>
      <c r="F118" t="s">
        <v>1174</v>
      </c>
    </row>
    <row r="119" spans="1:6" ht="14.25">
      <c r="A119" t="s">
        <v>1175</v>
      </c>
      <c r="B119" s="56" t="s">
        <v>1181</v>
      </c>
      <c r="C119" s="56" t="s">
        <v>878</v>
      </c>
      <c r="D119" s="86"/>
      <c r="E119" s="85">
        <v>41</v>
      </c>
      <c r="F119" t="s">
        <v>1176</v>
      </c>
    </row>
    <row r="120" spans="1:6" ht="14.25">
      <c r="A120" t="s">
        <v>1177</v>
      </c>
      <c r="B120" s="56" t="s">
        <v>1181</v>
      </c>
      <c r="C120" s="56" t="s">
        <v>878</v>
      </c>
      <c r="D120" s="86"/>
      <c r="E120" s="85">
        <v>39</v>
      </c>
      <c r="F120" t="s">
        <v>1178</v>
      </c>
    </row>
    <row r="121" spans="1:6" ht="14.25">
      <c r="A121" t="s">
        <v>1179</v>
      </c>
      <c r="B121" s="56" t="s">
        <v>1181</v>
      </c>
      <c r="C121" s="56" t="s">
        <v>878</v>
      </c>
      <c r="D121" s="86"/>
      <c r="E121" s="85"/>
      <c r="F121" t="s">
        <v>1180</v>
      </c>
    </row>
    <row r="122" spans="1:6" ht="14.25">
      <c r="A122"/>
      <c r="D122" s="86"/>
      <c r="E122" s="85"/>
      <c r="F122"/>
    </row>
    <row r="123" ht="14.25">
      <c r="A123" s="105" t="s">
        <v>1214</v>
      </c>
    </row>
    <row r="124" spans="1:3" ht="14.25">
      <c r="A124" s="54" t="s">
        <v>868</v>
      </c>
      <c r="B124" s="56" t="s">
        <v>877</v>
      </c>
      <c r="C124" s="56" t="s">
        <v>878</v>
      </c>
    </row>
    <row r="125" spans="1:3" ht="14.25">
      <c r="A125" s="55" t="s">
        <v>870</v>
      </c>
      <c r="B125" s="56" t="s">
        <v>877</v>
      </c>
      <c r="C125" s="56" t="s">
        <v>878</v>
      </c>
    </row>
    <row r="126" spans="1:3" ht="14.25">
      <c r="A126" s="55" t="s">
        <v>871</v>
      </c>
      <c r="B126" s="56" t="s">
        <v>877</v>
      </c>
      <c r="C126" s="56" t="s">
        <v>878</v>
      </c>
    </row>
    <row r="127" spans="1:3" ht="14.25">
      <c r="A127" s="55" t="s">
        <v>869</v>
      </c>
      <c r="B127" s="56" t="s">
        <v>877</v>
      </c>
      <c r="C127" s="56" t="s">
        <v>878</v>
      </c>
    </row>
    <row r="128" spans="1:3" ht="14.25">
      <c r="A128" s="55" t="s">
        <v>872</v>
      </c>
      <c r="B128" s="56" t="s">
        <v>877</v>
      </c>
      <c r="C128" s="56" t="s">
        <v>878</v>
      </c>
    </row>
    <row r="129" spans="1:3" ht="14.25">
      <c r="A129" s="55" t="s">
        <v>873</v>
      </c>
      <c r="B129" s="56" t="s">
        <v>877</v>
      </c>
      <c r="C129" s="56" t="s">
        <v>878</v>
      </c>
    </row>
    <row r="130" spans="1:3" ht="14.25">
      <c r="A130" s="55" t="s">
        <v>874</v>
      </c>
      <c r="B130" s="56" t="s">
        <v>877</v>
      </c>
      <c r="C130" s="56" t="s">
        <v>878</v>
      </c>
    </row>
    <row r="131" spans="1:3" ht="14.25">
      <c r="A131" s="55" t="s">
        <v>875</v>
      </c>
      <c r="B131" s="56" t="s">
        <v>877</v>
      </c>
      <c r="C131" s="56" t="s">
        <v>878</v>
      </c>
    </row>
    <row r="132" spans="1:3" ht="14.25">
      <c r="A132" s="55" t="s">
        <v>876</v>
      </c>
      <c r="B132" s="56" t="s">
        <v>877</v>
      </c>
      <c r="C132" s="56" t="s">
        <v>878</v>
      </c>
    </row>
  </sheetData>
  <sheetProtection/>
  <printOptions/>
  <pageMargins left="0.75" right="0.75" top="1" bottom="1" header="0.5" footer="0.5"/>
  <pageSetup fitToHeight="4" fitToWidth="1" horizontalDpi="600" verticalDpi="600" orientation="landscape" scale="97" r:id="rId1"/>
  <headerFooter alignWithMargins="0">
    <oddHeader>&amp;LField Description of samples collected during the 1996/1997 field season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79">
      <selection activeCell="A1" sqref="A1"/>
    </sheetView>
  </sheetViews>
  <sheetFormatPr defaultColWidth="9.140625" defaultRowHeight="12.75"/>
  <cols>
    <col min="1" max="1" width="15.7109375" style="56" customWidth="1"/>
    <col min="2" max="2" width="12.421875" style="56" customWidth="1"/>
    <col min="3" max="16384" width="9.28125" style="56" customWidth="1"/>
  </cols>
  <sheetData>
    <row r="1" ht="14.25">
      <c r="A1" s="56" t="s">
        <v>1182</v>
      </c>
    </row>
    <row r="3" spans="1:8" ht="14.25">
      <c r="A3" s="109" t="s">
        <v>12</v>
      </c>
      <c r="B3" s="110" t="s">
        <v>0</v>
      </c>
      <c r="C3" s="110"/>
      <c r="D3" s="110" t="s">
        <v>321</v>
      </c>
      <c r="E3" s="110"/>
      <c r="F3" s="111" t="s">
        <v>315</v>
      </c>
      <c r="G3" s="111" t="s">
        <v>317</v>
      </c>
      <c r="H3" s="112" t="s">
        <v>319</v>
      </c>
    </row>
    <row r="4" spans="1:8" ht="14.25">
      <c r="A4" s="113"/>
      <c r="B4" s="114"/>
      <c r="C4" s="114"/>
      <c r="D4" s="114"/>
      <c r="E4" s="114"/>
      <c r="F4" s="115" t="s">
        <v>316</v>
      </c>
      <c r="G4" s="115" t="s">
        <v>318</v>
      </c>
      <c r="H4" s="116" t="s">
        <v>320</v>
      </c>
    </row>
    <row r="5" ht="14.25">
      <c r="A5" s="105" t="s">
        <v>1245</v>
      </c>
    </row>
    <row r="6" spans="1:8" ht="14.25">
      <c r="A6" s="56" t="s">
        <v>58</v>
      </c>
      <c r="B6" s="56" t="s">
        <v>59</v>
      </c>
      <c r="D6" s="56">
        <v>39022</v>
      </c>
      <c r="F6" s="56">
        <v>77.2519</v>
      </c>
      <c r="G6" s="56">
        <v>126.877</v>
      </c>
      <c r="H6" s="56">
        <v>1915.03</v>
      </c>
    </row>
    <row r="7" spans="1:8" ht="14.25">
      <c r="A7" s="56" t="s">
        <v>62</v>
      </c>
      <c r="B7" s="56" t="s">
        <v>59</v>
      </c>
      <c r="D7" s="56">
        <v>39023</v>
      </c>
      <c r="F7" s="56">
        <v>77.2518</v>
      </c>
      <c r="G7" s="56">
        <v>126.878</v>
      </c>
      <c r="H7" s="56">
        <v>1914.58</v>
      </c>
    </row>
    <row r="8" spans="1:8" ht="14.25">
      <c r="A8" s="56" t="s">
        <v>65</v>
      </c>
      <c r="B8" s="56" t="s">
        <v>59</v>
      </c>
      <c r="D8" s="56">
        <v>39028</v>
      </c>
      <c r="F8" s="56">
        <v>77.2544</v>
      </c>
      <c r="G8" s="56">
        <v>126.892</v>
      </c>
      <c r="H8" s="56">
        <v>1920.5</v>
      </c>
    </row>
    <row r="9" spans="1:8" ht="14.25">
      <c r="A9" s="56" t="s">
        <v>69</v>
      </c>
      <c r="B9" s="56" t="s">
        <v>59</v>
      </c>
      <c r="D9" s="56">
        <v>39027</v>
      </c>
      <c r="F9" s="56">
        <v>77.2545</v>
      </c>
      <c r="G9" s="56">
        <v>126.892</v>
      </c>
      <c r="H9" s="56">
        <v>1919.92</v>
      </c>
    </row>
    <row r="10" spans="1:8" ht="14.25">
      <c r="A10" s="56" t="s">
        <v>73</v>
      </c>
      <c r="B10" s="56" t="s">
        <v>59</v>
      </c>
      <c r="D10" s="56">
        <v>39026</v>
      </c>
      <c r="F10" s="56">
        <v>77.2545</v>
      </c>
      <c r="G10" s="56">
        <v>126.891</v>
      </c>
      <c r="H10" s="56">
        <v>1919.57</v>
      </c>
    </row>
    <row r="11" spans="1:8" ht="14.25">
      <c r="A11" s="56" t="s">
        <v>77</v>
      </c>
      <c r="B11" s="56" t="s">
        <v>59</v>
      </c>
      <c r="D11" s="56">
        <v>39025</v>
      </c>
      <c r="F11" s="56">
        <v>77.2547</v>
      </c>
      <c r="G11" s="56">
        <v>126.891</v>
      </c>
      <c r="H11" s="56">
        <v>1919.55</v>
      </c>
    </row>
    <row r="12" spans="1:8" ht="14.25">
      <c r="A12" s="56" t="s">
        <v>81</v>
      </c>
      <c r="B12" s="56" t="s">
        <v>59</v>
      </c>
      <c r="D12" s="56">
        <v>39021</v>
      </c>
      <c r="F12" s="56">
        <v>77.2519</v>
      </c>
      <c r="G12" s="56">
        <v>126.877</v>
      </c>
      <c r="H12" s="56">
        <v>1915.17</v>
      </c>
    </row>
    <row r="13" spans="1:8" ht="14.25">
      <c r="A13" s="56" t="s">
        <v>85</v>
      </c>
      <c r="B13" s="56" t="s">
        <v>59</v>
      </c>
      <c r="D13" s="56">
        <v>39005</v>
      </c>
      <c r="F13" s="56">
        <v>77.2474</v>
      </c>
      <c r="G13" s="56">
        <v>127.049</v>
      </c>
      <c r="H13" s="56">
        <v>1926.08</v>
      </c>
    </row>
    <row r="14" spans="1:8" ht="14.25">
      <c r="A14" s="56" t="s">
        <v>89</v>
      </c>
      <c r="B14" s="56" t="s">
        <v>59</v>
      </c>
      <c r="D14" s="56">
        <v>39006</v>
      </c>
      <c r="F14" s="56">
        <v>77.2472</v>
      </c>
      <c r="G14" s="56">
        <v>127.086</v>
      </c>
      <c r="H14" s="56">
        <v>1938.59</v>
      </c>
    </row>
    <row r="15" spans="1:8" ht="14.25">
      <c r="A15" s="56" t="s">
        <v>93</v>
      </c>
      <c r="B15" s="56" t="s">
        <v>59</v>
      </c>
      <c r="D15" s="56">
        <v>39044</v>
      </c>
      <c r="F15" s="56">
        <v>77.2459</v>
      </c>
      <c r="G15" s="56">
        <v>126.998</v>
      </c>
      <c r="H15" s="56">
        <v>1918.81</v>
      </c>
    </row>
    <row r="16" spans="1:8" ht="14.25">
      <c r="A16" s="56" t="s">
        <v>97</v>
      </c>
      <c r="B16" s="56" t="s">
        <v>59</v>
      </c>
      <c r="D16" s="56">
        <v>39041</v>
      </c>
      <c r="F16" s="56">
        <v>77.2466</v>
      </c>
      <c r="G16" s="56">
        <v>126.983</v>
      </c>
      <c r="H16" s="56">
        <v>1914.74</v>
      </c>
    </row>
    <row r="17" spans="1:8" ht="14.25">
      <c r="A17" s="56" t="s">
        <v>100</v>
      </c>
      <c r="B17" s="56" t="s">
        <v>59</v>
      </c>
      <c r="D17" s="56">
        <v>39043</v>
      </c>
      <c r="F17" s="56">
        <v>77.2456</v>
      </c>
      <c r="G17" s="56">
        <v>126.995</v>
      </c>
      <c r="H17" s="56">
        <v>1917.35</v>
      </c>
    </row>
    <row r="18" spans="1:8" ht="14.25">
      <c r="A18" s="56" t="s">
        <v>102</v>
      </c>
      <c r="B18" s="56" t="s">
        <v>59</v>
      </c>
      <c r="D18" s="56">
        <v>39008</v>
      </c>
      <c r="F18" s="56">
        <v>77.2468</v>
      </c>
      <c r="G18" s="56">
        <v>127.117</v>
      </c>
      <c r="H18" s="56">
        <v>1949.88</v>
      </c>
    </row>
    <row r="19" spans="1:8" ht="14.25">
      <c r="A19" s="56" t="s">
        <v>105</v>
      </c>
      <c r="B19" s="56" t="s">
        <v>59</v>
      </c>
      <c r="D19" s="56">
        <v>39009</v>
      </c>
      <c r="F19" s="56">
        <v>77.2469</v>
      </c>
      <c r="G19" s="56">
        <v>127.117</v>
      </c>
      <c r="H19" s="56">
        <v>1949.87</v>
      </c>
    </row>
    <row r="20" spans="1:8" ht="14.25">
      <c r="A20" s="56" t="s">
        <v>108</v>
      </c>
      <c r="B20" s="56" t="s">
        <v>59</v>
      </c>
      <c r="D20" s="56">
        <v>39010</v>
      </c>
      <c r="F20" s="56">
        <v>77.247</v>
      </c>
      <c r="G20" s="56">
        <v>127.119</v>
      </c>
      <c r="H20" s="56">
        <v>1950</v>
      </c>
    </row>
    <row r="21" spans="1:8" ht="14.25">
      <c r="A21" s="56" t="s">
        <v>111</v>
      </c>
      <c r="B21" s="56" t="s">
        <v>59</v>
      </c>
      <c r="D21" s="56">
        <v>39011</v>
      </c>
      <c r="F21" s="56">
        <v>77.247</v>
      </c>
      <c r="G21" s="56">
        <v>127.119</v>
      </c>
      <c r="H21" s="56">
        <v>1949.95</v>
      </c>
    </row>
    <row r="22" spans="1:8" ht="14.25">
      <c r="A22" s="56" t="s">
        <v>115</v>
      </c>
      <c r="B22" s="56" t="s">
        <v>59</v>
      </c>
      <c r="D22" s="56">
        <v>39012</v>
      </c>
      <c r="F22" s="56">
        <v>77.2457</v>
      </c>
      <c r="G22" s="56">
        <v>127.169</v>
      </c>
      <c r="H22" s="56">
        <v>1956.41</v>
      </c>
    </row>
    <row r="23" spans="1:8" ht="14.25">
      <c r="A23" s="56" t="s">
        <v>118</v>
      </c>
      <c r="B23" s="56" t="s">
        <v>59</v>
      </c>
      <c r="D23" s="56">
        <v>39007</v>
      </c>
      <c r="F23" s="56">
        <v>77.2473</v>
      </c>
      <c r="G23" s="56">
        <v>127.09</v>
      </c>
      <c r="H23" s="56">
        <v>1940.99</v>
      </c>
    </row>
    <row r="24" spans="1:8" ht="14.25">
      <c r="A24" s="56" t="s">
        <v>122</v>
      </c>
      <c r="B24" s="56" t="s">
        <v>59</v>
      </c>
      <c r="D24" s="56">
        <v>29018</v>
      </c>
      <c r="F24" s="56">
        <v>77.2213</v>
      </c>
      <c r="G24" s="56">
        <v>127.089</v>
      </c>
      <c r="H24" s="56">
        <v>1946.73</v>
      </c>
    </row>
    <row r="25" spans="1:8" ht="14.25">
      <c r="A25" s="56" t="s">
        <v>125</v>
      </c>
      <c r="B25" s="56" t="s">
        <v>59</v>
      </c>
      <c r="D25" s="56">
        <v>29016</v>
      </c>
      <c r="F25" s="56">
        <v>77.2194</v>
      </c>
      <c r="G25" s="56">
        <v>127.104</v>
      </c>
      <c r="H25" s="56">
        <v>1963.15</v>
      </c>
    </row>
    <row r="26" spans="1:8" ht="14.25">
      <c r="A26" s="56" t="s">
        <v>128</v>
      </c>
      <c r="B26" s="56" t="s">
        <v>59</v>
      </c>
      <c r="D26" s="56">
        <v>21002</v>
      </c>
      <c r="F26" s="56">
        <v>77.2434</v>
      </c>
      <c r="G26" s="56">
        <v>126.924</v>
      </c>
      <c r="H26" s="56">
        <v>1902.63</v>
      </c>
    </row>
    <row r="27" spans="1:8" ht="14.25">
      <c r="A27" s="56" t="s">
        <v>130</v>
      </c>
      <c r="B27" s="56" t="s">
        <v>59</v>
      </c>
      <c r="D27" s="56">
        <v>21000</v>
      </c>
      <c r="F27" s="56">
        <v>77.2416</v>
      </c>
      <c r="G27" s="56">
        <v>126.902</v>
      </c>
      <c r="H27" s="56">
        <v>1912.61</v>
      </c>
    </row>
    <row r="28" spans="1:8" ht="14.25">
      <c r="A28" s="56" t="s">
        <v>132</v>
      </c>
      <c r="B28" s="56" t="s">
        <v>59</v>
      </c>
      <c r="D28" s="56">
        <v>21001</v>
      </c>
      <c r="F28" s="56">
        <v>77.2423</v>
      </c>
      <c r="G28" s="56">
        <v>126.912</v>
      </c>
      <c r="H28" s="56">
        <v>1901.62</v>
      </c>
    </row>
    <row r="29" spans="1:8" ht="14.25">
      <c r="A29" s="56" t="s">
        <v>134</v>
      </c>
      <c r="B29" s="56" t="s">
        <v>59</v>
      </c>
      <c r="D29" s="56">
        <v>21001</v>
      </c>
      <c r="F29" s="56">
        <v>77.2423</v>
      </c>
      <c r="G29" s="56">
        <v>126.912</v>
      </c>
      <c r="H29" s="56">
        <v>1901.62</v>
      </c>
    </row>
    <row r="30" spans="1:8" ht="14.25">
      <c r="A30" s="56" t="s">
        <v>136</v>
      </c>
      <c r="B30" s="56" t="s">
        <v>59</v>
      </c>
      <c r="D30" s="56">
        <v>21001</v>
      </c>
      <c r="F30" s="56">
        <v>77.2423</v>
      </c>
      <c r="G30" s="56">
        <v>126.912</v>
      </c>
      <c r="H30" s="56">
        <v>1901.62</v>
      </c>
    </row>
    <row r="31" spans="1:8" ht="14.25">
      <c r="A31" s="56" t="s">
        <v>138</v>
      </c>
      <c r="B31" s="56" t="s">
        <v>59</v>
      </c>
      <c r="D31" s="56">
        <v>21003</v>
      </c>
      <c r="F31" s="56">
        <v>77.2412</v>
      </c>
      <c r="G31" s="56">
        <v>126.936</v>
      </c>
      <c r="H31" s="56">
        <v>1901.54</v>
      </c>
    </row>
    <row r="32" spans="1:8" ht="14.25">
      <c r="A32" s="56" t="s">
        <v>140</v>
      </c>
      <c r="B32" s="56" t="s">
        <v>59</v>
      </c>
      <c r="D32" s="56">
        <v>21004</v>
      </c>
      <c r="F32" s="56">
        <v>77.2457</v>
      </c>
      <c r="G32" s="56">
        <v>126.937</v>
      </c>
      <c r="H32" s="56">
        <v>1904.98</v>
      </c>
    </row>
    <row r="33" spans="1:8" ht="14.25">
      <c r="A33" s="56" t="s">
        <v>142</v>
      </c>
      <c r="B33" s="56" t="s">
        <v>59</v>
      </c>
      <c r="D33" s="56">
        <v>23001</v>
      </c>
      <c r="F33" s="56">
        <v>77.2459</v>
      </c>
      <c r="G33" s="56">
        <v>126.939</v>
      </c>
      <c r="H33" s="56">
        <v>1905.66</v>
      </c>
    </row>
    <row r="34" spans="1:8" ht="14.25">
      <c r="A34" s="56" t="s">
        <v>144</v>
      </c>
      <c r="B34" s="56" t="s">
        <v>59</v>
      </c>
      <c r="D34" s="56">
        <v>23002</v>
      </c>
      <c r="F34" s="56">
        <v>77.246</v>
      </c>
      <c r="G34" s="56">
        <v>126.938</v>
      </c>
      <c r="H34" s="56">
        <v>1905.38</v>
      </c>
    </row>
    <row r="35" spans="1:8" ht="14.25">
      <c r="A35" s="56" t="s">
        <v>145</v>
      </c>
      <c r="B35" s="56" t="s">
        <v>59</v>
      </c>
      <c r="D35" s="56">
        <v>23003</v>
      </c>
      <c r="F35" s="56">
        <v>77.2432</v>
      </c>
      <c r="G35" s="56">
        <v>126.935</v>
      </c>
      <c r="H35" s="56">
        <v>1901.9</v>
      </c>
    </row>
    <row r="36" spans="1:8" ht="14.25">
      <c r="A36" s="56" t="s">
        <v>146</v>
      </c>
      <c r="B36" s="56" t="s">
        <v>59</v>
      </c>
      <c r="D36" s="56">
        <v>23004</v>
      </c>
      <c r="F36" s="56">
        <v>77.2435</v>
      </c>
      <c r="G36" s="56">
        <v>126.925</v>
      </c>
      <c r="H36" s="56">
        <v>1901.82</v>
      </c>
    </row>
    <row r="37" spans="1:8" ht="14.25">
      <c r="A37" s="56" t="s">
        <v>147</v>
      </c>
      <c r="B37" s="56" t="s">
        <v>59</v>
      </c>
      <c r="D37" s="56">
        <v>23005</v>
      </c>
      <c r="F37" s="56">
        <v>77.2463</v>
      </c>
      <c r="G37" s="56">
        <v>126.919</v>
      </c>
      <c r="H37" s="56">
        <v>1903.52</v>
      </c>
    </row>
    <row r="38" spans="1:8" ht="14.25">
      <c r="A38" s="56" t="s">
        <v>148</v>
      </c>
      <c r="B38" s="56" t="s">
        <v>59</v>
      </c>
      <c r="D38" s="56">
        <v>23006</v>
      </c>
      <c r="F38" s="56">
        <v>77.2426</v>
      </c>
      <c r="G38" s="56">
        <v>126.92</v>
      </c>
      <c r="H38" s="56">
        <v>1898.42</v>
      </c>
    </row>
    <row r="39" spans="1:8" ht="14.25">
      <c r="A39" s="56" t="s">
        <v>149</v>
      </c>
      <c r="B39" s="56" t="s">
        <v>59</v>
      </c>
      <c r="D39" s="56">
        <v>23011</v>
      </c>
      <c r="F39" s="56">
        <v>77.2432</v>
      </c>
      <c r="G39" s="56">
        <v>126.919</v>
      </c>
      <c r="H39" s="56">
        <v>1898.89</v>
      </c>
    </row>
    <row r="40" spans="1:8" ht="14.25">
      <c r="A40" s="56" t="s">
        <v>150</v>
      </c>
      <c r="B40" s="56" t="s">
        <v>59</v>
      </c>
      <c r="D40" s="56">
        <v>23020</v>
      </c>
      <c r="F40" s="56">
        <v>77.2495</v>
      </c>
      <c r="G40" s="56">
        <v>126.92</v>
      </c>
      <c r="H40" s="56">
        <v>1909.08</v>
      </c>
    </row>
    <row r="41" spans="1:8" ht="14.25">
      <c r="A41" s="56" t="s">
        <v>151</v>
      </c>
      <c r="B41" s="56" t="s">
        <v>59</v>
      </c>
      <c r="D41" s="56">
        <v>23005</v>
      </c>
      <c r="F41" s="56">
        <v>77.2463</v>
      </c>
      <c r="G41" s="56">
        <v>126.919</v>
      </c>
      <c r="H41" s="56">
        <v>1903.52</v>
      </c>
    </row>
    <row r="42" spans="1:8" ht="14.25">
      <c r="A42" s="56" t="s">
        <v>152</v>
      </c>
      <c r="B42" s="56" t="s">
        <v>59</v>
      </c>
      <c r="D42" s="56">
        <v>23005</v>
      </c>
      <c r="F42" s="56">
        <v>77.2463</v>
      </c>
      <c r="G42" s="56">
        <v>126.919</v>
      </c>
      <c r="H42" s="56">
        <v>1903.52</v>
      </c>
    </row>
    <row r="43" spans="1:8" ht="14.25">
      <c r="A43" s="56" t="s">
        <v>153</v>
      </c>
      <c r="B43" s="56" t="s">
        <v>59</v>
      </c>
      <c r="D43" s="56">
        <v>23005</v>
      </c>
      <c r="F43" s="56">
        <v>77.2463</v>
      </c>
      <c r="G43" s="56">
        <v>126.919</v>
      </c>
      <c r="H43" s="56">
        <v>1903.52</v>
      </c>
    </row>
    <row r="44" spans="1:8" ht="14.25">
      <c r="A44" s="56" t="s">
        <v>154</v>
      </c>
      <c r="B44" s="56" t="s">
        <v>59</v>
      </c>
      <c r="D44" s="56">
        <v>29000</v>
      </c>
      <c r="F44" s="56">
        <v>77.2202</v>
      </c>
      <c r="G44" s="56">
        <v>127.111</v>
      </c>
      <c r="H44" s="56">
        <v>1968.44</v>
      </c>
    </row>
    <row r="45" spans="1:8" ht="14.25">
      <c r="A45" s="56" t="s">
        <v>155</v>
      </c>
      <c r="B45" s="56" t="s">
        <v>59</v>
      </c>
      <c r="D45" s="56">
        <v>29002</v>
      </c>
      <c r="F45" s="56">
        <v>77.2205</v>
      </c>
      <c r="G45" s="56">
        <v>127.111</v>
      </c>
      <c r="H45" s="56">
        <v>1968.57</v>
      </c>
    </row>
    <row r="46" spans="1:8" ht="14.25">
      <c r="A46" s="56" t="s">
        <v>156</v>
      </c>
      <c r="B46" s="56" t="s">
        <v>59</v>
      </c>
      <c r="D46" s="56">
        <v>29005</v>
      </c>
      <c r="F46" s="56">
        <v>77.2232</v>
      </c>
      <c r="G46" s="56">
        <v>127.106</v>
      </c>
      <c r="H46" s="56">
        <v>1966.31</v>
      </c>
    </row>
    <row r="47" spans="1:8" ht="14.25">
      <c r="A47" s="56" t="s">
        <v>157</v>
      </c>
      <c r="B47" s="56" t="s">
        <v>59</v>
      </c>
      <c r="D47" s="56">
        <v>29006</v>
      </c>
      <c r="F47" s="56">
        <v>77.2233</v>
      </c>
      <c r="G47" s="56">
        <v>127.105</v>
      </c>
      <c r="H47" s="56">
        <v>1965.67</v>
      </c>
    </row>
    <row r="48" spans="1:8" ht="14.25">
      <c r="A48" s="56" t="s">
        <v>158</v>
      </c>
      <c r="B48" s="56" t="s">
        <v>59</v>
      </c>
      <c r="D48" s="56">
        <v>29007</v>
      </c>
      <c r="F48" s="56">
        <v>77.2229</v>
      </c>
      <c r="G48" s="56">
        <v>127.104</v>
      </c>
      <c r="H48" s="56">
        <v>1965.3</v>
      </c>
    </row>
    <row r="49" spans="1:8" ht="14.25">
      <c r="A49" s="56" t="s">
        <v>159</v>
      </c>
      <c r="B49" s="56" t="s">
        <v>59</v>
      </c>
      <c r="D49" s="56">
        <v>29015</v>
      </c>
      <c r="F49" s="56">
        <v>77.2196</v>
      </c>
      <c r="G49" s="56">
        <v>127.106</v>
      </c>
      <c r="H49" s="56">
        <v>1964.12</v>
      </c>
    </row>
    <row r="50" spans="1:8" ht="14.25">
      <c r="A50" s="56" t="s">
        <v>162</v>
      </c>
      <c r="B50" s="56" t="s">
        <v>59</v>
      </c>
      <c r="D50" s="56">
        <v>29014</v>
      </c>
      <c r="F50" s="56">
        <v>77.2196</v>
      </c>
      <c r="G50" s="56">
        <v>127.106</v>
      </c>
      <c r="H50" s="56">
        <v>1964.51</v>
      </c>
    </row>
    <row r="51" spans="1:8" ht="14.25">
      <c r="A51" s="56" t="s">
        <v>165</v>
      </c>
      <c r="B51" s="56" t="s">
        <v>59</v>
      </c>
      <c r="D51" s="56">
        <v>29013</v>
      </c>
      <c r="F51" s="56">
        <v>77.2196</v>
      </c>
      <c r="G51" s="56">
        <v>127.107</v>
      </c>
      <c r="H51" s="56">
        <v>1964.55</v>
      </c>
    </row>
    <row r="52" spans="1:8" ht="14.25">
      <c r="A52" s="56" t="s">
        <v>168</v>
      </c>
      <c r="B52" s="56" t="s">
        <v>59</v>
      </c>
      <c r="D52" s="56">
        <v>29012</v>
      </c>
      <c r="F52" s="56">
        <v>77.2196</v>
      </c>
      <c r="G52" s="56">
        <v>127.107</v>
      </c>
      <c r="H52" s="56">
        <v>1964.78</v>
      </c>
    </row>
    <row r="53" spans="1:8" ht="14.25">
      <c r="A53" s="56" t="s">
        <v>170</v>
      </c>
      <c r="B53" s="56" t="s">
        <v>59</v>
      </c>
      <c r="D53" s="56">
        <v>29011</v>
      </c>
      <c r="F53" s="56">
        <v>77.2198</v>
      </c>
      <c r="G53" s="56">
        <v>127.107</v>
      </c>
      <c r="H53" s="56">
        <v>1965.32</v>
      </c>
    </row>
    <row r="54" spans="1:8" ht="14.25">
      <c r="A54" s="56" t="s">
        <v>171</v>
      </c>
      <c r="B54" s="56" t="s">
        <v>59</v>
      </c>
      <c r="D54" s="56">
        <v>29010</v>
      </c>
      <c r="F54" s="56">
        <v>77.2198</v>
      </c>
      <c r="G54" s="56">
        <v>127.108</v>
      </c>
      <c r="H54" s="56">
        <v>1965.56</v>
      </c>
    </row>
    <row r="55" spans="1:8" ht="14.25">
      <c r="A55" s="56" t="s">
        <v>173</v>
      </c>
      <c r="B55" s="56" t="s">
        <v>59</v>
      </c>
      <c r="D55" s="56">
        <v>29009</v>
      </c>
      <c r="F55" s="56">
        <v>77.2198</v>
      </c>
      <c r="G55" s="56">
        <v>127.108</v>
      </c>
      <c r="H55" s="56">
        <v>1965.92</v>
      </c>
    </row>
    <row r="56" spans="1:8" ht="14.25">
      <c r="A56" s="56" t="s">
        <v>177</v>
      </c>
      <c r="B56" s="56" t="s">
        <v>59</v>
      </c>
      <c r="D56" s="56">
        <v>29008</v>
      </c>
      <c r="F56" s="56">
        <v>77.2199</v>
      </c>
      <c r="G56" s="56">
        <v>127.109</v>
      </c>
      <c r="H56" s="56">
        <v>1966.25</v>
      </c>
    </row>
    <row r="57" spans="1:8" ht="14.25">
      <c r="A57" s="56" t="s">
        <v>180</v>
      </c>
      <c r="B57" s="56" t="s">
        <v>59</v>
      </c>
      <c r="D57" s="56">
        <v>29004</v>
      </c>
      <c r="F57" s="56">
        <v>77.2201</v>
      </c>
      <c r="G57" s="56">
        <v>127.111</v>
      </c>
      <c r="H57" s="56">
        <v>1968.18</v>
      </c>
    </row>
    <row r="58" spans="1:8" ht="14.25">
      <c r="A58" s="56" t="s">
        <v>183</v>
      </c>
      <c r="B58" s="56" t="s">
        <v>59</v>
      </c>
      <c r="D58" s="56">
        <v>29003</v>
      </c>
      <c r="F58" s="56">
        <v>77.2201</v>
      </c>
      <c r="G58" s="56">
        <v>127.111</v>
      </c>
      <c r="H58" s="56">
        <v>1968.19</v>
      </c>
    </row>
    <row r="59" spans="1:8" ht="14.25">
      <c r="A59" s="56" t="s">
        <v>186</v>
      </c>
      <c r="B59" s="56" t="s">
        <v>59</v>
      </c>
      <c r="D59" s="56">
        <v>39046</v>
      </c>
      <c r="F59" s="56">
        <v>77.2464</v>
      </c>
      <c r="G59" s="56">
        <v>127.002</v>
      </c>
      <c r="H59" s="56">
        <v>1920</v>
      </c>
    </row>
    <row r="60" spans="1:8" ht="14.25">
      <c r="A60" s="56" t="s">
        <v>189</v>
      </c>
      <c r="B60" s="56" t="s">
        <v>59</v>
      </c>
      <c r="D60" s="56">
        <v>39050</v>
      </c>
      <c r="F60" s="56">
        <v>77.2465</v>
      </c>
      <c r="G60" s="56">
        <v>127.008</v>
      </c>
      <c r="H60" s="56">
        <v>1921.04</v>
      </c>
    </row>
    <row r="61" spans="1:8" ht="14.25">
      <c r="A61" s="56" t="s">
        <v>192</v>
      </c>
      <c r="B61" s="56" t="s">
        <v>59</v>
      </c>
      <c r="D61" s="56">
        <v>39053</v>
      </c>
      <c r="F61" s="56">
        <v>77.247</v>
      </c>
      <c r="G61" s="56">
        <v>127.013</v>
      </c>
      <c r="H61" s="56">
        <v>1922.03</v>
      </c>
    </row>
    <row r="62" spans="1:8" ht="14.25">
      <c r="A62" s="56" t="s">
        <v>195</v>
      </c>
      <c r="B62" s="56" t="s">
        <v>59</v>
      </c>
      <c r="D62" s="56">
        <v>39055</v>
      </c>
      <c r="F62" s="56">
        <v>77.2473</v>
      </c>
      <c r="G62" s="56">
        <v>127.017</v>
      </c>
      <c r="H62" s="56">
        <v>1923.86</v>
      </c>
    </row>
    <row r="63" spans="1:8" ht="14.25">
      <c r="A63" s="56" t="s">
        <v>198</v>
      </c>
      <c r="B63" s="56" t="s">
        <v>59</v>
      </c>
      <c r="D63" s="56">
        <v>39056</v>
      </c>
      <c r="F63" s="56">
        <v>77.2475</v>
      </c>
      <c r="G63" s="56">
        <v>127.017</v>
      </c>
      <c r="H63" s="56">
        <v>1925.01</v>
      </c>
    </row>
    <row r="64" spans="1:8" ht="14.25">
      <c r="A64" s="56" t="s">
        <v>200</v>
      </c>
      <c r="B64" s="56" t="s">
        <v>59</v>
      </c>
      <c r="D64" s="56">
        <v>39034</v>
      </c>
      <c r="F64" s="56">
        <v>77.2457</v>
      </c>
      <c r="G64" s="56">
        <v>126.943</v>
      </c>
      <c r="H64" s="56">
        <v>1906.79</v>
      </c>
    </row>
    <row r="65" spans="1:8" ht="14.25">
      <c r="A65" s="56" t="s">
        <v>202</v>
      </c>
      <c r="B65" s="56" t="s">
        <v>59</v>
      </c>
      <c r="D65" s="56">
        <v>39035</v>
      </c>
      <c r="F65" s="56">
        <v>77.2446</v>
      </c>
      <c r="G65" s="56">
        <v>126.946</v>
      </c>
      <c r="H65" s="56">
        <v>1906.66</v>
      </c>
    </row>
    <row r="66" spans="1:8" ht="14.25">
      <c r="A66" s="56" t="s">
        <v>205</v>
      </c>
      <c r="B66" s="56" t="s">
        <v>59</v>
      </c>
      <c r="D66" s="56">
        <v>39038</v>
      </c>
      <c r="F66" s="56">
        <v>77.2462</v>
      </c>
      <c r="G66" s="56">
        <v>126.956</v>
      </c>
      <c r="H66" s="56">
        <v>1909.3</v>
      </c>
    </row>
    <row r="67" spans="1:8" ht="14.25">
      <c r="A67" s="56" t="s">
        <v>208</v>
      </c>
      <c r="B67" s="56" t="s">
        <v>59</v>
      </c>
      <c r="D67" s="56">
        <v>39039</v>
      </c>
      <c r="F67" s="56">
        <v>77.2462</v>
      </c>
      <c r="G67" s="56">
        <v>126.972</v>
      </c>
      <c r="H67" s="56">
        <v>1912.9</v>
      </c>
    </row>
    <row r="68" spans="1:8" ht="14.25">
      <c r="A68" s="56" t="s">
        <v>210</v>
      </c>
      <c r="B68" s="56" t="s">
        <v>59</v>
      </c>
      <c r="D68" s="56">
        <v>39033</v>
      </c>
      <c r="F68" s="56">
        <v>77.2469</v>
      </c>
      <c r="G68" s="56">
        <v>126.934</v>
      </c>
      <c r="H68" s="56">
        <v>1905.66</v>
      </c>
    </row>
    <row r="69" spans="1:8" ht="14.25">
      <c r="A69" s="56" t="s">
        <v>213</v>
      </c>
      <c r="B69" s="56" t="s">
        <v>59</v>
      </c>
      <c r="D69" s="56">
        <v>39032</v>
      </c>
      <c r="F69" s="56">
        <v>77.247</v>
      </c>
      <c r="G69" s="56">
        <v>126.927</v>
      </c>
      <c r="H69" s="56">
        <v>1905.87</v>
      </c>
    </row>
    <row r="70" spans="1:8" ht="14.25">
      <c r="A70" s="56" t="s">
        <v>215</v>
      </c>
      <c r="B70" s="56" t="s">
        <v>59</v>
      </c>
      <c r="D70" s="56">
        <v>39032</v>
      </c>
      <c r="F70" s="56">
        <v>77.247</v>
      </c>
      <c r="G70" s="56">
        <v>126.927</v>
      </c>
      <c r="H70" s="56">
        <v>1905.87</v>
      </c>
    </row>
    <row r="71" spans="1:8" ht="14.25">
      <c r="A71" s="56" t="s">
        <v>217</v>
      </c>
      <c r="B71" s="56" t="s">
        <v>59</v>
      </c>
      <c r="D71" s="56">
        <v>39030</v>
      </c>
      <c r="F71" s="56">
        <v>77.2461</v>
      </c>
      <c r="G71" s="56">
        <v>126.916</v>
      </c>
      <c r="H71" s="56">
        <v>1903.25</v>
      </c>
    </row>
    <row r="72" spans="1:8" ht="14.25">
      <c r="A72" s="56" t="s">
        <v>218</v>
      </c>
      <c r="B72" s="56" t="s">
        <v>59</v>
      </c>
      <c r="D72" s="56">
        <v>39020</v>
      </c>
      <c r="F72" s="56">
        <v>77.2518</v>
      </c>
      <c r="G72" s="56">
        <v>126.863</v>
      </c>
      <c r="H72" s="56">
        <v>1918.84</v>
      </c>
    </row>
    <row r="73" spans="1:8" ht="14.25">
      <c r="A73" s="56" t="s">
        <v>221</v>
      </c>
      <c r="B73" s="56" t="s">
        <v>59</v>
      </c>
      <c r="D73" s="56">
        <v>39019</v>
      </c>
      <c r="F73" s="56">
        <v>77.2493</v>
      </c>
      <c r="G73" s="56">
        <v>126.86</v>
      </c>
      <c r="H73" s="56">
        <v>1917.1</v>
      </c>
    </row>
    <row r="74" spans="1:8" ht="14.25">
      <c r="A74" s="56" t="s">
        <v>224</v>
      </c>
      <c r="B74" s="56" t="s">
        <v>59</v>
      </c>
      <c r="D74" s="56">
        <v>39018</v>
      </c>
      <c r="F74" s="56">
        <v>77.2493</v>
      </c>
      <c r="G74" s="56">
        <v>126.859</v>
      </c>
      <c r="H74" s="56">
        <v>1917.26</v>
      </c>
    </row>
    <row r="75" spans="1:8" ht="14.25">
      <c r="A75" s="56" t="s">
        <v>228</v>
      </c>
      <c r="B75" s="56" t="s">
        <v>59</v>
      </c>
      <c r="D75" s="56">
        <v>39013</v>
      </c>
      <c r="F75" s="56">
        <v>77.233</v>
      </c>
      <c r="G75" s="56">
        <v>126.995</v>
      </c>
      <c r="H75" s="56">
        <v>1917.31</v>
      </c>
    </row>
    <row r="76" spans="1:8" ht="14.25">
      <c r="A76" s="56" t="s">
        <v>230</v>
      </c>
      <c r="B76" s="56" t="s">
        <v>59</v>
      </c>
      <c r="D76" s="56">
        <v>39014</v>
      </c>
      <c r="F76" s="56">
        <v>77.233</v>
      </c>
      <c r="G76" s="56">
        <v>126.995</v>
      </c>
      <c r="H76" s="56">
        <v>1917.43</v>
      </c>
    </row>
    <row r="77" spans="1:8" ht="14.25">
      <c r="A77" s="56" t="s">
        <v>232</v>
      </c>
      <c r="B77" s="56" t="s">
        <v>59</v>
      </c>
      <c r="D77" s="56">
        <v>39015</v>
      </c>
      <c r="F77" s="56">
        <v>77.2329</v>
      </c>
      <c r="G77" s="56">
        <v>126.996</v>
      </c>
      <c r="H77" s="56">
        <v>1917.6</v>
      </c>
    </row>
    <row r="78" spans="1:8" ht="14.25">
      <c r="A78" s="56" t="s">
        <v>234</v>
      </c>
      <c r="B78" s="56" t="s">
        <v>59</v>
      </c>
      <c r="D78" s="56">
        <v>39016</v>
      </c>
      <c r="F78" s="56">
        <v>77.2329</v>
      </c>
      <c r="G78" s="56">
        <v>126.994</v>
      </c>
      <c r="H78" s="56">
        <v>1917.92</v>
      </c>
    </row>
    <row r="79" spans="1:8" ht="14.25">
      <c r="A79" s="56" t="s">
        <v>237</v>
      </c>
      <c r="B79" s="56" t="s">
        <v>59</v>
      </c>
      <c r="D79" s="56">
        <v>39017</v>
      </c>
      <c r="F79" s="56">
        <v>77.2326</v>
      </c>
      <c r="G79" s="56">
        <v>126.994</v>
      </c>
      <c r="H79" s="56">
        <v>1919.18</v>
      </c>
    </row>
    <row r="80" spans="1:2" ht="14.25">
      <c r="A80" s="56" t="s">
        <v>239</v>
      </c>
      <c r="B80" s="56" t="s">
        <v>59</v>
      </c>
    </row>
    <row r="81" spans="1:2" ht="14.25">
      <c r="A81" s="56" t="s">
        <v>240</v>
      </c>
      <c r="B81" s="56" t="s">
        <v>59</v>
      </c>
    </row>
    <row r="82" spans="1:2" ht="14.25">
      <c r="A82" s="56" t="s">
        <v>242</v>
      </c>
      <c r="B82" s="56" t="s">
        <v>59</v>
      </c>
    </row>
    <row r="83" spans="1:2" ht="14.25">
      <c r="A83" s="56" t="s">
        <v>244</v>
      </c>
      <c r="B83" s="56" t="s">
        <v>59</v>
      </c>
    </row>
    <row r="84" spans="1:2" ht="14.25">
      <c r="A84" s="56" t="s">
        <v>246</v>
      </c>
      <c r="B84" s="56" t="s">
        <v>59</v>
      </c>
    </row>
    <row r="85" spans="1:2" ht="14.25">
      <c r="A85" s="56" t="s">
        <v>247</v>
      </c>
      <c r="B85" s="56" t="s">
        <v>59</v>
      </c>
    </row>
    <row r="86" spans="1:2" ht="14.25">
      <c r="A86" s="56" t="s">
        <v>249</v>
      </c>
      <c r="B86" s="56" t="s">
        <v>59</v>
      </c>
    </row>
    <row r="87" spans="1:8" ht="14.25">
      <c r="A87" s="56" t="s">
        <v>250</v>
      </c>
      <c r="B87" s="56" t="s">
        <v>59</v>
      </c>
      <c r="D87" s="56">
        <v>41000</v>
      </c>
      <c r="F87" s="56">
        <v>77.2459</v>
      </c>
      <c r="G87" s="56">
        <v>126.94</v>
      </c>
      <c r="H87" s="56">
        <v>1905.32</v>
      </c>
    </row>
    <row r="88" spans="1:8" ht="14.25">
      <c r="A88" s="56" t="s">
        <v>251</v>
      </c>
      <c r="B88" s="56" t="s">
        <v>59</v>
      </c>
      <c r="D88" s="56">
        <v>41001</v>
      </c>
      <c r="F88" s="56">
        <v>77.2457</v>
      </c>
      <c r="G88" s="56">
        <v>126.939</v>
      </c>
      <c r="H88" s="56">
        <v>1904.76</v>
      </c>
    </row>
    <row r="89" spans="1:8" ht="14.25">
      <c r="A89" s="56" t="s">
        <v>252</v>
      </c>
      <c r="B89" s="56" t="s">
        <v>59</v>
      </c>
      <c r="D89" s="56">
        <v>41002</v>
      </c>
      <c r="F89" s="56">
        <v>77.2459</v>
      </c>
      <c r="G89" s="56">
        <v>126.939</v>
      </c>
      <c r="H89" s="56">
        <v>1904.83</v>
      </c>
    </row>
    <row r="90" spans="1:8" ht="14.25">
      <c r="A90" s="56" t="s">
        <v>253</v>
      </c>
      <c r="B90" s="56" t="s">
        <v>59</v>
      </c>
      <c r="D90" s="56">
        <v>43000</v>
      </c>
      <c r="F90" s="56">
        <v>77.2476</v>
      </c>
      <c r="G90" s="56">
        <v>127.021</v>
      </c>
      <c r="H90" s="56">
        <v>1932.69</v>
      </c>
    </row>
    <row r="91" spans="1:8" ht="14.25">
      <c r="A91" s="56" t="s">
        <v>254</v>
      </c>
      <c r="B91" s="56" t="s">
        <v>59</v>
      </c>
      <c r="D91" s="56">
        <v>43000</v>
      </c>
      <c r="F91" s="56">
        <v>77.2476</v>
      </c>
      <c r="G91" s="56">
        <v>127.021</v>
      </c>
      <c r="H91" s="56">
        <v>1932.69</v>
      </c>
    </row>
    <row r="92" spans="1:8" ht="14.25">
      <c r="A92" s="56" t="s">
        <v>255</v>
      </c>
      <c r="B92" s="56" t="s">
        <v>59</v>
      </c>
      <c r="D92" s="56">
        <v>43000</v>
      </c>
      <c r="F92" s="56">
        <v>77.2476</v>
      </c>
      <c r="G92" s="56">
        <v>127.021</v>
      </c>
      <c r="H92" s="56">
        <v>1932.69</v>
      </c>
    </row>
    <row r="93" spans="1:8" ht="14.25">
      <c r="A93" s="56" t="s">
        <v>256</v>
      </c>
      <c r="B93" s="56" t="s">
        <v>59</v>
      </c>
      <c r="D93" s="56">
        <v>43000</v>
      </c>
      <c r="F93" s="56">
        <v>77.2476</v>
      </c>
      <c r="G93" s="56">
        <v>127.021</v>
      </c>
      <c r="H93" s="56">
        <v>1932.69</v>
      </c>
    </row>
    <row r="94" spans="1:8" ht="14.25">
      <c r="A94" s="56" t="s">
        <v>257</v>
      </c>
      <c r="B94" s="56" t="s">
        <v>59</v>
      </c>
      <c r="D94" s="56">
        <v>43000</v>
      </c>
      <c r="F94" s="56">
        <v>77.2476</v>
      </c>
      <c r="G94" s="56">
        <v>127.021</v>
      </c>
      <c r="H94" s="56">
        <v>1932.69</v>
      </c>
    </row>
    <row r="95" spans="1:8" ht="14.25">
      <c r="A95" s="56" t="s">
        <v>258</v>
      </c>
      <c r="B95" s="56" t="s">
        <v>59</v>
      </c>
      <c r="D95" s="56">
        <v>43000</v>
      </c>
      <c r="F95" s="56">
        <v>77.2476</v>
      </c>
      <c r="G95" s="56">
        <v>127.021</v>
      </c>
      <c r="H95" s="56">
        <v>1932.69</v>
      </c>
    </row>
    <row r="96" spans="1:8" ht="14.25">
      <c r="A96" s="56" t="s">
        <v>259</v>
      </c>
      <c r="B96" s="56" t="s">
        <v>59</v>
      </c>
      <c r="D96" s="56">
        <v>43000</v>
      </c>
      <c r="F96" s="56">
        <v>77.2476</v>
      </c>
      <c r="G96" s="56">
        <v>127.021</v>
      </c>
      <c r="H96" s="56">
        <v>1932.69</v>
      </c>
    </row>
    <row r="97" spans="1:8" ht="14.25">
      <c r="A97" s="56" t="s">
        <v>260</v>
      </c>
      <c r="B97" s="56" t="s">
        <v>59</v>
      </c>
      <c r="D97" s="56">
        <v>41003</v>
      </c>
      <c r="F97" s="56">
        <v>77.2746</v>
      </c>
      <c r="G97" s="56">
        <v>126.939</v>
      </c>
      <c r="H97" s="56">
        <v>1923.23</v>
      </c>
    </row>
    <row r="98" spans="1:8" ht="14.25">
      <c r="A98" s="56" t="s">
        <v>261</v>
      </c>
      <c r="B98" s="56" t="s">
        <v>59</v>
      </c>
      <c r="D98" s="56">
        <v>41003</v>
      </c>
      <c r="F98" s="56">
        <v>77.2746</v>
      </c>
      <c r="G98" s="56">
        <v>126.939</v>
      </c>
      <c r="H98" s="56">
        <v>1923.23</v>
      </c>
    </row>
    <row r="99" spans="1:8" ht="14.25">
      <c r="A99" s="56" t="s">
        <v>263</v>
      </c>
      <c r="B99" s="56" t="s">
        <v>59</v>
      </c>
      <c r="D99" s="56">
        <v>41003</v>
      </c>
      <c r="F99" s="56">
        <v>77.2746</v>
      </c>
      <c r="G99" s="56">
        <v>126.939</v>
      </c>
      <c r="H99" s="56">
        <v>1923.23</v>
      </c>
    </row>
    <row r="100" spans="1:8" ht="14.25">
      <c r="A100" s="56" t="s">
        <v>264</v>
      </c>
      <c r="B100" s="56" t="s">
        <v>59</v>
      </c>
      <c r="D100" s="56">
        <v>41003</v>
      </c>
      <c r="F100" s="56">
        <v>77.2746</v>
      </c>
      <c r="G100" s="56">
        <v>126.939</v>
      </c>
      <c r="H100" s="56">
        <v>1923.23</v>
      </c>
    </row>
    <row r="101" spans="1:8" ht="14.25">
      <c r="A101" s="56" t="s">
        <v>265</v>
      </c>
      <c r="B101" s="56" t="s">
        <v>59</v>
      </c>
      <c r="D101" s="56">
        <v>41003</v>
      </c>
      <c r="F101" s="56">
        <v>77.2746</v>
      </c>
      <c r="G101" s="56">
        <v>126.939</v>
      </c>
      <c r="H101" s="56">
        <v>1923.23</v>
      </c>
    </row>
    <row r="102" spans="1:8" ht="14.25">
      <c r="A102" s="56" t="s">
        <v>1141</v>
      </c>
      <c r="B102" s="56" t="s">
        <v>59</v>
      </c>
      <c r="D102" s="56">
        <v>23008</v>
      </c>
      <c r="F102" s="56">
        <v>77.239</v>
      </c>
      <c r="G102" s="56">
        <v>126.921</v>
      </c>
      <c r="H102" s="56">
        <v>1902.11</v>
      </c>
    </row>
    <row r="104" ht="14.25">
      <c r="A104" s="105" t="s">
        <v>1212</v>
      </c>
    </row>
    <row r="105" spans="1:8" ht="14.25">
      <c r="A105" t="s">
        <v>1145</v>
      </c>
      <c r="B105" s="56" t="s">
        <v>1181</v>
      </c>
      <c r="F105">
        <v>76.0691</v>
      </c>
      <c r="G105">
        <v>134.711</v>
      </c>
      <c r="H105">
        <v>2813.94</v>
      </c>
    </row>
    <row r="106" spans="1:8" ht="14.25">
      <c r="A106" t="s">
        <v>1147</v>
      </c>
      <c r="B106" s="56" t="s">
        <v>1181</v>
      </c>
      <c r="F106">
        <v>76.0693</v>
      </c>
      <c r="G106">
        <v>134.713</v>
      </c>
      <c r="H106">
        <v>2811.85</v>
      </c>
    </row>
    <row r="107" spans="1:8" ht="14.25">
      <c r="A107" t="s">
        <v>1149</v>
      </c>
      <c r="B107" s="56" t="s">
        <v>1181</v>
      </c>
      <c r="F107">
        <v>76.0695</v>
      </c>
      <c r="G107">
        <v>134.714</v>
      </c>
      <c r="H107">
        <v>2810.26</v>
      </c>
    </row>
    <row r="108" spans="1:8" ht="14.25">
      <c r="A108" t="s">
        <v>1151</v>
      </c>
      <c r="B108" s="56" t="s">
        <v>1181</v>
      </c>
      <c r="F108">
        <v>76.0695</v>
      </c>
      <c r="G108">
        <v>134.715</v>
      </c>
      <c r="H108">
        <v>2809.26</v>
      </c>
    </row>
    <row r="109" spans="1:9" ht="14.25">
      <c r="A109" t="s">
        <v>1153</v>
      </c>
      <c r="B109" s="56" t="s">
        <v>1181</v>
      </c>
      <c r="F109">
        <v>76.06964</v>
      </c>
      <c r="G109">
        <v>134.7131</v>
      </c>
      <c r="H109">
        <v>2815.93179</v>
      </c>
      <c r="I109"/>
    </row>
    <row r="110" spans="1:8" ht="14.25">
      <c r="A110" t="s">
        <v>1155</v>
      </c>
      <c r="B110" s="56" t="s">
        <v>1181</v>
      </c>
      <c r="F110">
        <v>76.0697</v>
      </c>
      <c r="G110">
        <v>134.714</v>
      </c>
      <c r="H110">
        <v>2807.64</v>
      </c>
    </row>
    <row r="111" spans="1:8" ht="14.25">
      <c r="A111" t="s">
        <v>1157</v>
      </c>
      <c r="B111" s="56" t="s">
        <v>1181</v>
      </c>
      <c r="F111">
        <v>76.0698</v>
      </c>
      <c r="G111">
        <v>134.714</v>
      </c>
      <c r="H111">
        <v>2806.91</v>
      </c>
    </row>
    <row r="112" spans="1:8" ht="14.25">
      <c r="A112" t="s">
        <v>1159</v>
      </c>
      <c r="B112" s="56" t="s">
        <v>1181</v>
      </c>
      <c r="F112">
        <v>76.0699</v>
      </c>
      <c r="G112">
        <v>134.715</v>
      </c>
      <c r="H112">
        <v>2805.81</v>
      </c>
    </row>
    <row r="113" spans="1:8" ht="14.25">
      <c r="A113" t="s">
        <v>1161</v>
      </c>
      <c r="B113" s="56" t="s">
        <v>1181</v>
      </c>
      <c r="F113">
        <v>76.07</v>
      </c>
      <c r="G113">
        <v>134.715</v>
      </c>
      <c r="H113">
        <v>2805.45</v>
      </c>
    </row>
    <row r="114" spans="1:2" ht="14.25">
      <c r="A114" t="s">
        <v>1163</v>
      </c>
      <c r="B114" s="56" t="s">
        <v>1181</v>
      </c>
    </row>
    <row r="115" spans="1:8" ht="14.25">
      <c r="A115" t="s">
        <v>1165</v>
      </c>
      <c r="B115" s="56" t="s">
        <v>1181</v>
      </c>
      <c r="F115">
        <v>76.0701</v>
      </c>
      <c r="G115">
        <v>134.714</v>
      </c>
      <c r="H115">
        <v>2804.57</v>
      </c>
    </row>
    <row r="116" spans="1:8" ht="14.25">
      <c r="A116" t="s">
        <v>1167</v>
      </c>
      <c r="B116" s="56" t="s">
        <v>1181</v>
      </c>
      <c r="F116">
        <v>76.07028</v>
      </c>
      <c r="G116">
        <v>134.7114</v>
      </c>
      <c r="H116">
        <v>2808.99526</v>
      </c>
    </row>
    <row r="117" spans="1:8" ht="14.25">
      <c r="A117" t="s">
        <v>1169</v>
      </c>
      <c r="B117" s="56" t="s">
        <v>1181</v>
      </c>
      <c r="F117">
        <v>76.0703</v>
      </c>
      <c r="G117">
        <v>134.714</v>
      </c>
      <c r="H117">
        <v>2802.17</v>
      </c>
    </row>
    <row r="118" spans="1:8" ht="14.25">
      <c r="A118" t="s">
        <v>1171</v>
      </c>
      <c r="B118" s="56" t="s">
        <v>1181</v>
      </c>
      <c r="F118">
        <v>76.0705</v>
      </c>
      <c r="G118">
        <v>134.709</v>
      </c>
      <c r="H118">
        <v>2796.91</v>
      </c>
    </row>
    <row r="119" spans="1:8" ht="14.25">
      <c r="A119" t="s">
        <v>1173</v>
      </c>
      <c r="B119" s="56" t="s">
        <v>1181</v>
      </c>
      <c r="F119">
        <v>76.07047</v>
      </c>
      <c r="G119">
        <v>134.7119</v>
      </c>
      <c r="H119">
        <v>2807.04615</v>
      </c>
    </row>
    <row r="120" spans="1:8" ht="14.25">
      <c r="A120" t="s">
        <v>1175</v>
      </c>
      <c r="B120" s="56" t="s">
        <v>1181</v>
      </c>
      <c r="F120">
        <v>76.0705</v>
      </c>
      <c r="G120">
        <v>134.7117</v>
      </c>
      <c r="H120">
        <v>2806.74701</v>
      </c>
    </row>
    <row r="121" spans="1:8" ht="14.25">
      <c r="A121" t="s">
        <v>1177</v>
      </c>
      <c r="B121" s="56" t="s">
        <v>1181</v>
      </c>
      <c r="F121">
        <v>76.0705</v>
      </c>
      <c r="G121">
        <v>134.7117</v>
      </c>
      <c r="H121">
        <v>2806.76373</v>
      </c>
    </row>
    <row r="122" spans="1:2" ht="14.25">
      <c r="A122" t="s">
        <v>1179</v>
      </c>
      <c r="B122" s="56" t="s">
        <v>1181</v>
      </c>
    </row>
    <row r="124" ht="14.25">
      <c r="A124" s="105" t="s">
        <v>1214</v>
      </c>
    </row>
    <row r="125" spans="1:2" ht="14.25">
      <c r="A125" s="54" t="s">
        <v>868</v>
      </c>
      <c r="B125" s="56" t="s">
        <v>877</v>
      </c>
    </row>
    <row r="126" spans="1:2" ht="14.25">
      <c r="A126" s="55" t="s">
        <v>869</v>
      </c>
      <c r="B126" s="56" t="s">
        <v>877</v>
      </c>
    </row>
    <row r="127" spans="1:2" ht="14.25">
      <c r="A127" s="55" t="s">
        <v>870</v>
      </c>
      <c r="B127" s="56" t="s">
        <v>877</v>
      </c>
    </row>
    <row r="128" spans="1:2" ht="14.25">
      <c r="A128" s="55" t="s">
        <v>871</v>
      </c>
      <c r="B128" s="56" t="s">
        <v>877</v>
      </c>
    </row>
    <row r="129" spans="1:2" ht="14.25">
      <c r="A129" s="55" t="s">
        <v>872</v>
      </c>
      <c r="B129" s="56" t="s">
        <v>877</v>
      </c>
    </row>
    <row r="130" spans="1:2" ht="14.25">
      <c r="A130" s="55" t="s">
        <v>873</v>
      </c>
      <c r="B130" s="56" t="s">
        <v>877</v>
      </c>
    </row>
    <row r="131" spans="1:2" ht="14.25">
      <c r="A131" s="55" t="s">
        <v>874</v>
      </c>
      <c r="B131" s="56" t="s">
        <v>877</v>
      </c>
    </row>
    <row r="132" spans="1:2" ht="14.25">
      <c r="A132" s="55" t="s">
        <v>875</v>
      </c>
      <c r="B132" s="56" t="s">
        <v>877</v>
      </c>
    </row>
    <row r="133" spans="1:2" ht="14.25">
      <c r="A133" s="55" t="s">
        <v>876</v>
      </c>
      <c r="B133" s="56" t="s">
        <v>877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selection activeCell="R12" sqref="R12"/>
    </sheetView>
  </sheetViews>
  <sheetFormatPr defaultColWidth="9.140625" defaultRowHeight="12.75"/>
  <cols>
    <col min="2" max="2" width="12.421875" style="0" customWidth="1"/>
    <col min="3" max="3" width="12.140625" style="0" customWidth="1"/>
  </cols>
  <sheetData>
    <row r="1" ht="12">
      <c r="A1" t="s">
        <v>404</v>
      </c>
    </row>
    <row r="2" ht="12">
      <c r="A2" t="s">
        <v>408</v>
      </c>
    </row>
    <row r="4" spans="1:16" ht="12">
      <c r="A4" s="99" t="s">
        <v>322</v>
      </c>
      <c r="B4" s="100" t="s">
        <v>0</v>
      </c>
      <c r="C4" s="100" t="s">
        <v>323</v>
      </c>
      <c r="D4" s="100" t="s">
        <v>405</v>
      </c>
      <c r="E4" s="100" t="s">
        <v>324</v>
      </c>
      <c r="F4" s="100" t="s">
        <v>325</v>
      </c>
      <c r="G4" s="100"/>
      <c r="H4" s="100" t="s">
        <v>5</v>
      </c>
      <c r="I4" s="100"/>
      <c r="J4" s="100"/>
      <c r="K4" s="100"/>
      <c r="L4" s="100"/>
      <c r="M4" s="100"/>
      <c r="N4" s="100"/>
      <c r="O4" s="100"/>
      <c r="P4" s="101"/>
    </row>
    <row r="5" spans="1:16" ht="12">
      <c r="A5" s="102"/>
      <c r="B5" s="103"/>
      <c r="C5" s="103"/>
      <c r="D5" s="103" t="s">
        <v>406</v>
      </c>
      <c r="E5" s="103" t="s">
        <v>407</v>
      </c>
      <c r="F5" s="103" t="s">
        <v>407</v>
      </c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12">
      <c r="A7" s="13" t="s">
        <v>1213</v>
      </c>
    </row>
    <row r="8" spans="1:8" ht="12">
      <c r="A8" t="s">
        <v>58</v>
      </c>
      <c r="B8" t="s">
        <v>59</v>
      </c>
      <c r="C8" t="s">
        <v>336</v>
      </c>
      <c r="D8" t="s">
        <v>337</v>
      </c>
      <c r="E8">
        <v>75</v>
      </c>
      <c r="F8">
        <v>25</v>
      </c>
      <c r="H8" t="s">
        <v>338</v>
      </c>
    </row>
    <row r="9" spans="1:8" ht="12">
      <c r="A9" t="s">
        <v>62</v>
      </c>
      <c r="B9" t="s">
        <v>59</v>
      </c>
      <c r="C9" t="s">
        <v>329</v>
      </c>
      <c r="D9" s="1" t="s">
        <v>339</v>
      </c>
      <c r="E9">
        <v>70</v>
      </c>
      <c r="F9">
        <v>30</v>
      </c>
      <c r="H9" t="s">
        <v>340</v>
      </c>
    </row>
    <row r="10" spans="1:8" ht="12">
      <c r="A10" t="s">
        <v>65</v>
      </c>
      <c r="B10" t="s">
        <v>59</v>
      </c>
      <c r="C10" t="s">
        <v>341</v>
      </c>
      <c r="D10" s="1" t="s">
        <v>342</v>
      </c>
      <c r="E10">
        <v>85</v>
      </c>
      <c r="F10">
        <v>15</v>
      </c>
      <c r="H10" t="s">
        <v>343</v>
      </c>
    </row>
    <row r="11" spans="1:8" ht="12">
      <c r="A11" t="s">
        <v>69</v>
      </c>
      <c r="B11" t="s">
        <v>59</v>
      </c>
      <c r="C11" t="s">
        <v>329</v>
      </c>
      <c r="D11" s="1" t="s">
        <v>328</v>
      </c>
      <c r="E11">
        <v>97</v>
      </c>
      <c r="F11">
        <v>3</v>
      </c>
      <c r="H11" t="s">
        <v>344</v>
      </c>
    </row>
    <row r="12" spans="1:8" ht="12">
      <c r="A12" t="s">
        <v>73</v>
      </c>
      <c r="B12" t="s">
        <v>59</v>
      </c>
      <c r="C12" t="s">
        <v>329</v>
      </c>
      <c r="D12" s="1" t="s">
        <v>345</v>
      </c>
      <c r="E12">
        <v>80</v>
      </c>
      <c r="F12">
        <v>20</v>
      </c>
      <c r="H12" t="s">
        <v>346</v>
      </c>
    </row>
    <row r="13" spans="1:8" ht="12">
      <c r="A13" t="s">
        <v>77</v>
      </c>
      <c r="B13" t="s">
        <v>59</v>
      </c>
      <c r="C13" t="s">
        <v>329</v>
      </c>
      <c r="D13" s="1" t="s">
        <v>331</v>
      </c>
      <c r="E13">
        <v>75</v>
      </c>
      <c r="F13">
        <v>25</v>
      </c>
      <c r="H13" t="s">
        <v>347</v>
      </c>
    </row>
    <row r="14" spans="1:8" ht="12">
      <c r="A14" t="s">
        <v>81</v>
      </c>
      <c r="B14" t="s">
        <v>59</v>
      </c>
      <c r="C14" t="s">
        <v>329</v>
      </c>
      <c r="D14" s="1" t="s">
        <v>348</v>
      </c>
      <c r="E14">
        <v>50</v>
      </c>
      <c r="F14">
        <v>50</v>
      </c>
      <c r="H14" t="s">
        <v>349</v>
      </c>
    </row>
    <row r="15" spans="1:8" ht="12">
      <c r="A15" t="s">
        <v>85</v>
      </c>
      <c r="B15" t="s">
        <v>59</v>
      </c>
      <c r="C15" t="s">
        <v>329</v>
      </c>
      <c r="D15" s="1" t="s">
        <v>342</v>
      </c>
      <c r="E15">
        <v>70</v>
      </c>
      <c r="F15">
        <v>30</v>
      </c>
      <c r="H15" t="s">
        <v>350</v>
      </c>
    </row>
    <row r="16" spans="1:8" ht="12">
      <c r="A16" t="s">
        <v>89</v>
      </c>
      <c r="B16" t="s">
        <v>59</v>
      </c>
      <c r="C16" t="s">
        <v>329</v>
      </c>
      <c r="D16" s="1" t="s">
        <v>351</v>
      </c>
      <c r="E16">
        <v>40</v>
      </c>
      <c r="F16">
        <v>60</v>
      </c>
      <c r="H16" t="s">
        <v>352</v>
      </c>
    </row>
    <row r="17" spans="1:8" ht="12">
      <c r="A17" t="s">
        <v>93</v>
      </c>
      <c r="B17" t="s">
        <v>59</v>
      </c>
      <c r="C17" t="s">
        <v>329</v>
      </c>
      <c r="D17" s="1" t="s">
        <v>328</v>
      </c>
      <c r="E17">
        <v>85</v>
      </c>
      <c r="F17">
        <v>15</v>
      </c>
      <c r="H17" t="s">
        <v>353</v>
      </c>
    </row>
    <row r="18" spans="1:8" ht="12">
      <c r="A18" t="s">
        <v>97</v>
      </c>
      <c r="B18" t="s">
        <v>59</v>
      </c>
      <c r="C18" t="s">
        <v>354</v>
      </c>
      <c r="D18" s="1" t="s">
        <v>334</v>
      </c>
      <c r="E18">
        <v>85</v>
      </c>
      <c r="F18">
        <v>15</v>
      </c>
      <c r="H18" t="s">
        <v>355</v>
      </c>
    </row>
    <row r="19" spans="1:8" ht="12">
      <c r="A19" t="s">
        <v>100</v>
      </c>
      <c r="B19" t="s">
        <v>59</v>
      </c>
      <c r="C19" t="s">
        <v>329</v>
      </c>
      <c r="D19" s="1" t="s">
        <v>328</v>
      </c>
      <c r="E19">
        <v>85</v>
      </c>
      <c r="F19">
        <v>15</v>
      </c>
      <c r="H19" t="s">
        <v>356</v>
      </c>
    </row>
    <row r="20" spans="1:8" ht="12">
      <c r="A20" t="s">
        <v>102</v>
      </c>
      <c r="B20" t="s">
        <v>59</v>
      </c>
      <c r="C20" t="s">
        <v>329</v>
      </c>
      <c r="D20" s="1" t="s">
        <v>330</v>
      </c>
      <c r="E20">
        <v>85</v>
      </c>
      <c r="F20">
        <v>15</v>
      </c>
      <c r="H20" t="s">
        <v>357</v>
      </c>
    </row>
    <row r="21" spans="1:8" ht="12">
      <c r="A21" t="s">
        <v>105</v>
      </c>
      <c r="B21" t="s">
        <v>59</v>
      </c>
      <c r="C21" t="s">
        <v>329</v>
      </c>
      <c r="D21" s="1" t="s">
        <v>9</v>
      </c>
      <c r="E21">
        <v>50</v>
      </c>
      <c r="F21">
        <v>50</v>
      </c>
      <c r="H21" t="s">
        <v>358</v>
      </c>
    </row>
    <row r="22" spans="1:8" ht="12">
      <c r="A22" t="s">
        <v>108</v>
      </c>
      <c r="B22" t="s">
        <v>59</v>
      </c>
      <c r="C22" t="s">
        <v>329</v>
      </c>
      <c r="D22" s="1" t="s">
        <v>6</v>
      </c>
      <c r="E22">
        <v>20</v>
      </c>
      <c r="F22">
        <v>80</v>
      </c>
      <c r="H22" t="s">
        <v>409</v>
      </c>
    </row>
    <row r="23" spans="1:8" ht="12">
      <c r="A23" t="s">
        <v>111</v>
      </c>
      <c r="B23" t="s">
        <v>59</v>
      </c>
      <c r="C23" t="s">
        <v>359</v>
      </c>
      <c r="D23" s="1" t="s">
        <v>328</v>
      </c>
      <c r="E23">
        <v>60</v>
      </c>
      <c r="F23">
        <v>40</v>
      </c>
      <c r="H23" t="s">
        <v>360</v>
      </c>
    </row>
    <row r="24" spans="1:8" ht="12">
      <c r="A24" t="s">
        <v>115</v>
      </c>
      <c r="B24" t="s">
        <v>59</v>
      </c>
      <c r="C24" t="s">
        <v>359</v>
      </c>
      <c r="D24" s="1" t="s">
        <v>332</v>
      </c>
      <c r="E24">
        <v>85</v>
      </c>
      <c r="F24">
        <v>15</v>
      </c>
      <c r="H24" t="s">
        <v>361</v>
      </c>
    </row>
    <row r="25" spans="1:8" ht="12">
      <c r="A25" t="s">
        <v>118</v>
      </c>
      <c r="B25" t="s">
        <v>59</v>
      </c>
      <c r="C25" t="s">
        <v>326</v>
      </c>
      <c r="D25" s="1" t="s">
        <v>362</v>
      </c>
      <c r="E25">
        <v>20</v>
      </c>
      <c r="F25">
        <v>80</v>
      </c>
      <c r="H25" t="s">
        <v>363</v>
      </c>
    </row>
    <row r="26" spans="1:8" ht="12">
      <c r="A26" t="s">
        <v>122</v>
      </c>
      <c r="B26" t="s">
        <v>59</v>
      </c>
      <c r="C26" t="s">
        <v>359</v>
      </c>
      <c r="D26" s="1" t="s">
        <v>364</v>
      </c>
      <c r="E26">
        <v>95</v>
      </c>
      <c r="F26">
        <v>5</v>
      </c>
      <c r="H26" t="s">
        <v>365</v>
      </c>
    </row>
    <row r="27" spans="1:8" ht="12">
      <c r="A27" t="s">
        <v>125</v>
      </c>
      <c r="B27" t="s">
        <v>59</v>
      </c>
      <c r="C27" t="s">
        <v>329</v>
      </c>
      <c r="D27" s="1" t="s">
        <v>366</v>
      </c>
      <c r="E27">
        <v>85</v>
      </c>
      <c r="F27">
        <v>15</v>
      </c>
      <c r="H27" t="s">
        <v>367</v>
      </c>
    </row>
    <row r="28" spans="1:8" ht="12">
      <c r="A28" t="s">
        <v>159</v>
      </c>
      <c r="B28" t="s">
        <v>59</v>
      </c>
      <c r="C28" t="s">
        <v>329</v>
      </c>
      <c r="D28" s="1" t="s">
        <v>328</v>
      </c>
      <c r="E28">
        <v>80</v>
      </c>
      <c r="F28">
        <v>20</v>
      </c>
      <c r="H28" t="s">
        <v>368</v>
      </c>
    </row>
    <row r="29" spans="1:8" ht="12">
      <c r="A29" t="s">
        <v>162</v>
      </c>
      <c r="B29" t="s">
        <v>59</v>
      </c>
      <c r="C29" t="s">
        <v>329</v>
      </c>
      <c r="D29" s="1" t="s">
        <v>369</v>
      </c>
      <c r="E29">
        <v>85</v>
      </c>
      <c r="F29">
        <v>15</v>
      </c>
      <c r="H29" t="s">
        <v>368</v>
      </c>
    </row>
    <row r="30" spans="1:8" ht="12">
      <c r="A30" t="s">
        <v>165</v>
      </c>
      <c r="B30" t="s">
        <v>59</v>
      </c>
      <c r="C30" t="s">
        <v>329</v>
      </c>
      <c r="D30" s="1" t="s">
        <v>366</v>
      </c>
      <c r="E30">
        <v>85</v>
      </c>
      <c r="F30">
        <v>15</v>
      </c>
      <c r="H30" t="s">
        <v>368</v>
      </c>
    </row>
    <row r="31" spans="1:8" ht="12">
      <c r="A31" t="s">
        <v>168</v>
      </c>
      <c r="B31" t="s">
        <v>59</v>
      </c>
      <c r="C31" t="s">
        <v>329</v>
      </c>
      <c r="D31" s="1" t="s">
        <v>334</v>
      </c>
      <c r="E31">
        <v>85</v>
      </c>
      <c r="F31">
        <v>15</v>
      </c>
      <c r="H31" t="s">
        <v>368</v>
      </c>
    </row>
    <row r="32" spans="1:8" ht="12">
      <c r="A32" t="s">
        <v>170</v>
      </c>
      <c r="B32" t="s">
        <v>59</v>
      </c>
      <c r="C32" t="s">
        <v>329</v>
      </c>
      <c r="D32" s="1" t="s">
        <v>370</v>
      </c>
      <c r="E32">
        <v>85</v>
      </c>
      <c r="F32">
        <v>15</v>
      </c>
      <c r="H32" t="s">
        <v>371</v>
      </c>
    </row>
    <row r="33" spans="1:8" ht="12">
      <c r="A33" t="s">
        <v>171</v>
      </c>
      <c r="B33" t="s">
        <v>59</v>
      </c>
      <c r="C33" t="s">
        <v>329</v>
      </c>
      <c r="D33" t="s">
        <v>342</v>
      </c>
      <c r="E33">
        <v>95</v>
      </c>
      <c r="F33">
        <v>5</v>
      </c>
      <c r="H33" t="s">
        <v>372</v>
      </c>
    </row>
    <row r="34" spans="1:8" ht="12">
      <c r="A34" t="s">
        <v>173</v>
      </c>
      <c r="B34" t="s">
        <v>59</v>
      </c>
      <c r="C34" t="s">
        <v>329</v>
      </c>
      <c r="D34" s="1" t="s">
        <v>369</v>
      </c>
      <c r="E34">
        <v>85</v>
      </c>
      <c r="F34">
        <v>15</v>
      </c>
      <c r="H34" t="s">
        <v>373</v>
      </c>
    </row>
    <row r="35" spans="1:8" ht="12">
      <c r="A35" t="s">
        <v>177</v>
      </c>
      <c r="B35" t="s">
        <v>59</v>
      </c>
      <c r="C35" t="s">
        <v>329</v>
      </c>
      <c r="D35" s="1" t="s">
        <v>10</v>
      </c>
      <c r="E35">
        <v>95</v>
      </c>
      <c r="F35">
        <v>5</v>
      </c>
      <c r="H35" t="s">
        <v>374</v>
      </c>
    </row>
    <row r="36" spans="1:8" ht="12">
      <c r="A36" t="s">
        <v>180</v>
      </c>
      <c r="B36" t="s">
        <v>59</v>
      </c>
      <c r="C36" t="s">
        <v>329</v>
      </c>
      <c r="D36" s="1" t="s">
        <v>366</v>
      </c>
      <c r="E36">
        <v>85</v>
      </c>
      <c r="F36">
        <v>15</v>
      </c>
      <c r="H36" t="s">
        <v>368</v>
      </c>
    </row>
    <row r="37" spans="1:8" ht="12">
      <c r="A37" t="s">
        <v>183</v>
      </c>
      <c r="B37" t="s">
        <v>59</v>
      </c>
      <c r="C37" t="s">
        <v>329</v>
      </c>
      <c r="D37" s="1" t="s">
        <v>366</v>
      </c>
      <c r="E37">
        <v>85</v>
      </c>
      <c r="F37">
        <v>15</v>
      </c>
      <c r="H37" t="s">
        <v>368</v>
      </c>
    </row>
    <row r="38" spans="1:8" ht="12">
      <c r="A38" t="s">
        <v>186</v>
      </c>
      <c r="B38" t="s">
        <v>59</v>
      </c>
      <c r="C38" t="s">
        <v>359</v>
      </c>
      <c r="D38" s="1" t="s">
        <v>375</v>
      </c>
      <c r="E38">
        <v>80</v>
      </c>
      <c r="F38">
        <v>20</v>
      </c>
      <c r="H38" t="s">
        <v>376</v>
      </c>
    </row>
    <row r="39" spans="1:8" ht="12">
      <c r="A39" t="s">
        <v>189</v>
      </c>
      <c r="B39" t="s">
        <v>59</v>
      </c>
      <c r="C39" t="s">
        <v>329</v>
      </c>
      <c r="D39" s="1" t="s">
        <v>328</v>
      </c>
      <c r="E39">
        <v>85</v>
      </c>
      <c r="F39">
        <v>15</v>
      </c>
      <c r="H39" t="s">
        <v>377</v>
      </c>
    </row>
    <row r="40" spans="1:8" ht="12">
      <c r="A40" t="s">
        <v>192</v>
      </c>
      <c r="B40" t="s">
        <v>59</v>
      </c>
      <c r="C40" t="s">
        <v>326</v>
      </c>
      <c r="D40" s="1" t="s">
        <v>7</v>
      </c>
      <c r="E40">
        <v>85</v>
      </c>
      <c r="F40">
        <v>15</v>
      </c>
      <c r="H40" t="s">
        <v>378</v>
      </c>
    </row>
    <row r="41" spans="1:8" ht="12">
      <c r="A41" t="s">
        <v>195</v>
      </c>
      <c r="B41" t="s">
        <v>59</v>
      </c>
      <c r="C41" t="s">
        <v>329</v>
      </c>
      <c r="D41" s="1" t="s">
        <v>379</v>
      </c>
      <c r="E41">
        <v>99</v>
      </c>
      <c r="F41">
        <v>1</v>
      </c>
      <c r="H41" t="s">
        <v>380</v>
      </c>
    </row>
    <row r="42" spans="1:8" ht="12">
      <c r="A42" t="s">
        <v>198</v>
      </c>
      <c r="B42" t="s">
        <v>59</v>
      </c>
      <c r="C42" t="s">
        <v>326</v>
      </c>
      <c r="D42" s="1" t="s">
        <v>7</v>
      </c>
      <c r="E42">
        <v>85</v>
      </c>
      <c r="F42">
        <v>15</v>
      </c>
      <c r="H42" t="s">
        <v>381</v>
      </c>
    </row>
    <row r="43" spans="1:8" ht="12">
      <c r="A43" t="s">
        <v>200</v>
      </c>
      <c r="B43" t="s">
        <v>59</v>
      </c>
      <c r="C43" t="s">
        <v>326</v>
      </c>
      <c r="D43" s="1" t="s">
        <v>382</v>
      </c>
      <c r="E43">
        <v>95</v>
      </c>
      <c r="F43">
        <v>5</v>
      </c>
      <c r="H43" t="s">
        <v>383</v>
      </c>
    </row>
    <row r="44" spans="1:8" ht="12">
      <c r="A44" t="s">
        <v>202</v>
      </c>
      <c r="B44" t="s">
        <v>59</v>
      </c>
      <c r="C44" t="s">
        <v>329</v>
      </c>
      <c r="D44" s="1" t="s">
        <v>335</v>
      </c>
      <c r="E44">
        <v>98</v>
      </c>
      <c r="F44">
        <v>2</v>
      </c>
      <c r="H44" t="s">
        <v>384</v>
      </c>
    </row>
    <row r="45" spans="1:8" ht="12">
      <c r="A45" t="s">
        <v>205</v>
      </c>
      <c r="B45" t="s">
        <v>59</v>
      </c>
      <c r="C45" t="s">
        <v>359</v>
      </c>
      <c r="D45" s="1" t="s">
        <v>7</v>
      </c>
      <c r="E45">
        <v>99</v>
      </c>
      <c r="F45">
        <v>1</v>
      </c>
      <c r="H45" t="s">
        <v>385</v>
      </c>
    </row>
    <row r="46" spans="1:8" ht="12">
      <c r="A46" t="s">
        <v>208</v>
      </c>
      <c r="B46" t="s">
        <v>59</v>
      </c>
      <c r="C46" t="s">
        <v>326</v>
      </c>
      <c r="D46" s="1" t="s">
        <v>11</v>
      </c>
      <c r="E46">
        <v>90</v>
      </c>
      <c r="F46">
        <v>10</v>
      </c>
      <c r="H46" t="s">
        <v>386</v>
      </c>
    </row>
    <row r="47" spans="1:8" ht="12">
      <c r="A47" t="s">
        <v>210</v>
      </c>
      <c r="B47" t="s">
        <v>59</v>
      </c>
      <c r="C47" t="s">
        <v>387</v>
      </c>
      <c r="D47" s="1" t="s">
        <v>8</v>
      </c>
      <c r="E47">
        <v>80</v>
      </c>
      <c r="F47">
        <v>20</v>
      </c>
      <c r="H47" t="s">
        <v>388</v>
      </c>
    </row>
    <row r="48" spans="1:8" ht="12">
      <c r="A48" t="s">
        <v>213</v>
      </c>
      <c r="B48" t="s">
        <v>59</v>
      </c>
      <c r="C48" t="s">
        <v>329</v>
      </c>
      <c r="D48" s="1" t="s">
        <v>389</v>
      </c>
      <c r="E48">
        <v>85</v>
      </c>
      <c r="F48">
        <v>15</v>
      </c>
      <c r="H48" t="s">
        <v>390</v>
      </c>
    </row>
    <row r="49" spans="1:8" ht="12">
      <c r="A49" t="s">
        <v>215</v>
      </c>
      <c r="B49" t="s">
        <v>59</v>
      </c>
      <c r="C49" t="s">
        <v>329</v>
      </c>
      <c r="D49" s="1" t="s">
        <v>339</v>
      </c>
      <c r="E49">
        <v>85</v>
      </c>
      <c r="F49">
        <v>15</v>
      </c>
      <c r="H49" t="s">
        <v>391</v>
      </c>
    </row>
    <row r="50" spans="1:8" ht="12">
      <c r="A50" t="s">
        <v>217</v>
      </c>
      <c r="B50" t="s">
        <v>59</v>
      </c>
      <c r="C50" t="s">
        <v>329</v>
      </c>
      <c r="D50" s="1" t="s">
        <v>392</v>
      </c>
      <c r="E50">
        <v>80</v>
      </c>
      <c r="F50">
        <v>20</v>
      </c>
      <c r="H50" t="s">
        <v>393</v>
      </c>
    </row>
    <row r="51" spans="1:8" ht="12">
      <c r="A51" t="s">
        <v>218</v>
      </c>
      <c r="B51" t="s">
        <v>59</v>
      </c>
      <c r="C51" t="s">
        <v>394</v>
      </c>
      <c r="D51" s="1" t="s">
        <v>395</v>
      </c>
      <c r="E51">
        <v>95</v>
      </c>
      <c r="F51">
        <v>5</v>
      </c>
      <c r="H51" t="s">
        <v>396</v>
      </c>
    </row>
    <row r="52" spans="1:8" ht="12">
      <c r="A52" t="s">
        <v>228</v>
      </c>
      <c r="B52" t="s">
        <v>59</v>
      </c>
      <c r="C52" t="s">
        <v>394</v>
      </c>
      <c r="D52" s="1" t="s">
        <v>348</v>
      </c>
      <c r="E52">
        <v>5</v>
      </c>
      <c r="F52">
        <v>95</v>
      </c>
      <c r="H52" t="s">
        <v>397</v>
      </c>
    </row>
    <row r="53" spans="1:8" ht="12">
      <c r="A53" t="s">
        <v>230</v>
      </c>
      <c r="B53" t="s">
        <v>59</v>
      </c>
      <c r="C53" t="s">
        <v>327</v>
      </c>
      <c r="D53" s="1" t="s">
        <v>337</v>
      </c>
      <c r="E53">
        <v>95</v>
      </c>
      <c r="F53">
        <v>5</v>
      </c>
      <c r="H53" t="s">
        <v>398</v>
      </c>
    </row>
    <row r="54" spans="1:8" ht="12">
      <c r="A54" t="s">
        <v>232</v>
      </c>
      <c r="B54" t="s">
        <v>59</v>
      </c>
      <c r="C54" t="s">
        <v>327</v>
      </c>
      <c r="D54" t="s">
        <v>375</v>
      </c>
      <c r="E54">
        <v>75</v>
      </c>
      <c r="F54">
        <v>25</v>
      </c>
      <c r="H54" t="s">
        <v>399</v>
      </c>
    </row>
    <row r="55" spans="1:8" ht="12">
      <c r="A55" t="s">
        <v>234</v>
      </c>
      <c r="B55" t="s">
        <v>59</v>
      </c>
      <c r="C55" t="s">
        <v>327</v>
      </c>
      <c r="D55" s="1" t="s">
        <v>400</v>
      </c>
      <c r="E55">
        <v>95</v>
      </c>
      <c r="F55">
        <v>5</v>
      </c>
      <c r="H55" t="s">
        <v>401</v>
      </c>
    </row>
    <row r="56" spans="1:8" ht="12">
      <c r="A56" t="s">
        <v>237</v>
      </c>
      <c r="B56" t="s">
        <v>59</v>
      </c>
      <c r="C56" t="s">
        <v>333</v>
      </c>
      <c r="D56" s="1" t="s">
        <v>328</v>
      </c>
      <c r="E56">
        <v>99</v>
      </c>
      <c r="F56">
        <v>1</v>
      </c>
      <c r="H56" t="s">
        <v>402</v>
      </c>
    </row>
    <row r="57" spans="1:8" ht="12">
      <c r="A57" t="s">
        <v>239</v>
      </c>
      <c r="B57" t="s">
        <v>59</v>
      </c>
      <c r="C57" t="s">
        <v>327</v>
      </c>
      <c r="D57" t="s">
        <v>348</v>
      </c>
      <c r="E57">
        <v>70</v>
      </c>
      <c r="F57">
        <v>30</v>
      </c>
      <c r="H57" t="s">
        <v>403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80" r:id="rId1"/>
  <headerFooter alignWithMargins="0">
    <oddHeader>&amp;LPetrographic descriptions of samples collected during the 1996/1997 field season&amp;C&amp;A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85"/>
  <sheetViews>
    <sheetView zoomScalePageLayoutView="0" workbookViewId="0" topLeftCell="A1">
      <pane xSplit="1" ySplit="6" topLeftCell="B4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13" sqref="R413"/>
    </sheetView>
  </sheetViews>
  <sheetFormatPr defaultColWidth="8.8515625" defaultRowHeight="12.75"/>
  <cols>
    <col min="1" max="1" width="25.421875" style="0" customWidth="1"/>
    <col min="2" max="12" width="9.140625" style="2" customWidth="1"/>
    <col min="13" max="14" width="9.140625" style="3" customWidth="1"/>
  </cols>
  <sheetData>
    <row r="1" ht="12">
      <c r="A1" s="23" t="s">
        <v>1247</v>
      </c>
    </row>
    <row r="2" ht="12">
      <c r="A2" t="s">
        <v>1142</v>
      </c>
    </row>
    <row r="3" spans="1:15" ht="12">
      <c r="A3" s="23" t="s">
        <v>1248</v>
      </c>
      <c r="B3"/>
      <c r="M3" s="2"/>
      <c r="O3" s="3"/>
    </row>
    <row r="4" spans="2:17" ht="12.75" thickBot="1">
      <c r="B4"/>
      <c r="M4" s="2"/>
      <c r="O4" s="3"/>
      <c r="P4" s="4"/>
      <c r="Q4" s="4"/>
    </row>
    <row r="5" spans="1:255" s="11" customFormat="1" ht="15" thickBot="1" thickTop="1">
      <c r="A5" s="5"/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82" t="s">
        <v>1143</v>
      </c>
      <c r="K5" s="6" t="s">
        <v>22</v>
      </c>
      <c r="L5" s="6" t="s">
        <v>23</v>
      </c>
      <c r="M5" s="7" t="s">
        <v>24</v>
      </c>
      <c r="N5" s="7" t="s">
        <v>25</v>
      </c>
      <c r="O5" s="8" t="s">
        <v>26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15" s="4" customFormat="1" ht="12.75" thickBot="1" thickTop="1">
      <c r="A6" s="9"/>
      <c r="B6" s="10" t="s">
        <v>52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0" t="s">
        <v>52</v>
      </c>
      <c r="J6" s="10" t="s">
        <v>52</v>
      </c>
      <c r="K6" s="10" t="s">
        <v>52</v>
      </c>
      <c r="L6" s="10" t="s">
        <v>52</v>
      </c>
      <c r="M6" s="10" t="s">
        <v>52</v>
      </c>
      <c r="N6" s="10" t="s">
        <v>52</v>
      </c>
      <c r="O6" s="10" t="s">
        <v>52</v>
      </c>
    </row>
    <row r="7" spans="2:15" s="4" customFormat="1" ht="12.75" thickTop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s="4" customFormat="1" ht="12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ht="12">
      <c r="A9" s="13" t="s">
        <v>1246</v>
      </c>
    </row>
    <row r="10" spans="1:35" ht="12">
      <c r="A10" t="s">
        <v>410</v>
      </c>
      <c r="B10" s="2">
        <v>0.06631777485538629</v>
      </c>
      <c r="C10" s="2">
        <v>65.02012406679803</v>
      </c>
      <c r="D10" s="2">
        <v>0.07027704499600634</v>
      </c>
      <c r="E10" s="2">
        <v>0.44244843821429347</v>
      </c>
      <c r="F10" s="2">
        <v>13.654532897463486</v>
      </c>
      <c r="G10" s="2">
        <v>0</v>
      </c>
      <c r="H10" s="2">
        <v>0.9096423148074625</v>
      </c>
      <c r="I10" s="2">
        <v>0.2969452605465057</v>
      </c>
      <c r="J10" s="2">
        <v>8.115513970736</v>
      </c>
      <c r="K10" s="2">
        <v>6.33</v>
      </c>
      <c r="L10" s="2">
        <v>4.6392747872715745</v>
      </c>
      <c r="M10" s="3">
        <v>0.261311829280925</v>
      </c>
      <c r="N10" s="3">
        <v>0.23260712076142945</v>
      </c>
      <c r="O10" s="2">
        <v>100.03899550573111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H10" s="14"/>
      <c r="AI10" s="14"/>
    </row>
    <row r="11" spans="1:15" ht="12">
      <c r="A11" t="s">
        <v>411</v>
      </c>
      <c r="B11" s="2">
        <v>0.07294721710395127</v>
      </c>
      <c r="C11" s="2">
        <v>64.70023847838836</v>
      </c>
      <c r="D11" s="2">
        <v>0.005914639224644699</v>
      </c>
      <c r="E11" s="2">
        <v>0.47612845758389816</v>
      </c>
      <c r="F11" s="2">
        <v>13.78406671303447</v>
      </c>
      <c r="G11" s="2">
        <v>0.004928866020537249</v>
      </c>
      <c r="H11" s="2">
        <v>0.9631004204129784</v>
      </c>
      <c r="I11" s="2">
        <v>0.2996750540486647</v>
      </c>
      <c r="J11" s="2">
        <v>8.085311820089302</v>
      </c>
      <c r="K11" s="2">
        <v>6.33</v>
      </c>
      <c r="L11" s="2">
        <v>4.6794653998980635</v>
      </c>
      <c r="M11" s="3">
        <v>0.412053199316914</v>
      </c>
      <c r="N11" s="3">
        <v>0.21489855849542402</v>
      </c>
      <c r="O11" s="2">
        <v>100.02872882361719</v>
      </c>
    </row>
    <row r="12" spans="1:35" ht="12">
      <c r="A12" t="s">
        <v>412</v>
      </c>
      <c r="B12" s="2">
        <v>0.0655116625369036</v>
      </c>
      <c r="C12" s="2">
        <v>62.21523479016032</v>
      </c>
      <c r="D12" s="2">
        <v>0.052607850219028654</v>
      </c>
      <c r="E12" s="2">
        <v>0.5399749154556903</v>
      </c>
      <c r="F12" s="2">
        <v>15.445863344496317</v>
      </c>
      <c r="G12" s="2">
        <v>0.10620830138558615</v>
      </c>
      <c r="H12" s="2">
        <v>1.7430072638606475</v>
      </c>
      <c r="I12" s="2">
        <v>0.3335139183696911</v>
      </c>
      <c r="J12" s="2">
        <v>7.711516761351578</v>
      </c>
      <c r="K12" s="2">
        <v>6.33</v>
      </c>
      <c r="L12" s="2">
        <v>5.2647554256929805</v>
      </c>
      <c r="M12" s="3">
        <v>0.1429345364441533</v>
      </c>
      <c r="N12" s="3">
        <v>0.12109731559851877</v>
      </c>
      <c r="O12" s="2">
        <v>100.07222608557143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H12" s="14"/>
      <c r="AI12" s="14"/>
    </row>
    <row r="13" spans="1:15" ht="12">
      <c r="A13" t="s">
        <v>413</v>
      </c>
      <c r="B13" s="2">
        <v>0.08160747087720574</v>
      </c>
      <c r="C13" s="2">
        <v>61.72609958801136</v>
      </c>
      <c r="D13" s="2">
        <v>0.07663140557981515</v>
      </c>
      <c r="E13" s="2">
        <v>0.5274629215234029</v>
      </c>
      <c r="F13" s="2">
        <v>15.407888586840233</v>
      </c>
      <c r="G13" s="2">
        <v>0.13136812385111166</v>
      </c>
      <c r="H13" s="2">
        <v>1.8650292734619947</v>
      </c>
      <c r="I13" s="2">
        <v>0.31448732679508556</v>
      </c>
      <c r="J13" s="2">
        <v>8.094067812735538</v>
      </c>
      <c r="K13" s="2">
        <v>6.33</v>
      </c>
      <c r="L13" s="2">
        <v>5.124352043252833</v>
      </c>
      <c r="M13" s="3">
        <v>0.22193251226362049</v>
      </c>
      <c r="N13" s="3">
        <v>0.1224112063158086</v>
      </c>
      <c r="O13" s="2">
        <v>100.02333827150801</v>
      </c>
    </row>
    <row r="14" spans="1:35" ht="12">
      <c r="A14" t="s">
        <v>414</v>
      </c>
      <c r="B14" s="2">
        <v>0.11289731955716098</v>
      </c>
      <c r="C14" s="2">
        <v>61.81278109453091</v>
      </c>
      <c r="D14" s="2">
        <v>0.029972739705440968</v>
      </c>
      <c r="E14" s="2">
        <v>0.5654856891093195</v>
      </c>
      <c r="F14" s="2">
        <v>15.49390824506595</v>
      </c>
      <c r="G14" s="2">
        <v>0.10990004558661688</v>
      </c>
      <c r="H14" s="2">
        <v>1.688464336739841</v>
      </c>
      <c r="I14" s="2">
        <v>0.35367832852420344</v>
      </c>
      <c r="J14" s="2">
        <v>7.936781474000768</v>
      </c>
      <c r="K14" s="2">
        <v>6.33</v>
      </c>
      <c r="L14" s="2">
        <v>5.200270338894008</v>
      </c>
      <c r="M14" s="3">
        <v>0.24377828293758652</v>
      </c>
      <c r="N14" s="3">
        <v>0.11089913691013159</v>
      </c>
      <c r="O14" s="2">
        <v>99.99980703612059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H14" s="14"/>
      <c r="AI14" s="14"/>
    </row>
    <row r="15" spans="1:35" ht="12">
      <c r="A15" t="s">
        <v>415</v>
      </c>
      <c r="B15" s="2">
        <v>0.08217676209905637</v>
      </c>
      <c r="C15" s="2">
        <v>62.49743188760308</v>
      </c>
      <c r="D15" s="2">
        <v>0.11224143115968675</v>
      </c>
      <c r="E15" s="2">
        <v>0.4720153042518969</v>
      </c>
      <c r="F15" s="2">
        <v>14.623455031090616</v>
      </c>
      <c r="G15" s="2">
        <v>0</v>
      </c>
      <c r="H15" s="2">
        <v>1.7227055371741207</v>
      </c>
      <c r="I15" s="2">
        <v>0.3206898033133907</v>
      </c>
      <c r="J15" s="2">
        <v>8.738797140289897</v>
      </c>
      <c r="K15" s="2">
        <v>6.33</v>
      </c>
      <c r="L15" s="2">
        <v>4.898536745612042</v>
      </c>
      <c r="M15" s="3">
        <v>0.10823280861826937</v>
      </c>
      <c r="N15" s="3">
        <v>0.10923496425362371</v>
      </c>
      <c r="O15" s="2">
        <v>100.01551741546568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  <c r="AI15" s="14"/>
    </row>
    <row r="16" spans="1:35" ht="12">
      <c r="A16" t="s">
        <v>416</v>
      </c>
      <c r="B16" s="2">
        <v>0.015800675511318293</v>
      </c>
      <c r="C16" s="2">
        <v>64.7946201030385</v>
      </c>
      <c r="D16" s="2">
        <v>0.07011549758147492</v>
      </c>
      <c r="E16" s="2">
        <v>0.4453815409752845</v>
      </c>
      <c r="F16" s="2">
        <v>13.773251334772265</v>
      </c>
      <c r="G16" s="2">
        <v>0</v>
      </c>
      <c r="H16" s="2">
        <v>1.0171684860411154</v>
      </c>
      <c r="I16" s="2">
        <v>0.21725928828062654</v>
      </c>
      <c r="J16" s="2">
        <v>8.256840496883267</v>
      </c>
      <c r="K16" s="2">
        <v>6.33</v>
      </c>
      <c r="L16" s="2">
        <v>4.58417098272122</v>
      </c>
      <c r="M16" s="3">
        <v>0.30613808803179193</v>
      </c>
      <c r="N16" s="3">
        <v>0.20343369720822302</v>
      </c>
      <c r="O16" s="2">
        <v>100.01418019104509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H16" s="14"/>
      <c r="AI16" s="14"/>
    </row>
    <row r="17" spans="1:35" ht="12">
      <c r="A17" t="s">
        <v>417</v>
      </c>
      <c r="B17" s="2">
        <v>0.12802493139543825</v>
      </c>
      <c r="C17" s="2">
        <v>63.175837657669874</v>
      </c>
      <c r="D17" s="2">
        <v>0.061531362376102114</v>
      </c>
      <c r="E17" s="2">
        <v>0.4237724473321871</v>
      </c>
      <c r="F17" s="2">
        <v>14.521401520760097</v>
      </c>
      <c r="G17" s="2">
        <v>0.0119092959437617</v>
      </c>
      <c r="H17" s="2">
        <v>1.5541631206609017</v>
      </c>
      <c r="I17" s="2">
        <v>0.3185736664956254</v>
      </c>
      <c r="J17" s="2">
        <v>8.514154158460968</v>
      </c>
      <c r="K17" s="2">
        <v>6.33</v>
      </c>
      <c r="L17" s="2">
        <v>4.589048703662841</v>
      </c>
      <c r="M17" s="3">
        <v>0.26101206943411054</v>
      </c>
      <c r="N17" s="3">
        <v>0.10619122216520849</v>
      </c>
      <c r="O17" s="2">
        <v>100.01149921761547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H17" s="14"/>
      <c r="AI17" s="14"/>
    </row>
    <row r="18" spans="1:35" s="15" customFormat="1" ht="12">
      <c r="A18" s="15" t="s">
        <v>418</v>
      </c>
      <c r="B18" s="16">
        <f>AVERAGE(B10:B17)</f>
        <v>0.0781604767420526</v>
      </c>
      <c r="C18" s="16">
        <f>AVERAGE(C10:C17)</f>
        <v>63.242795958275046</v>
      </c>
      <c r="D18" s="16">
        <f>AVERAGE(D10:D17)</f>
        <v>0.05991149635527496</v>
      </c>
      <c r="E18" s="16">
        <f>AVERAGE(E10:E17)</f>
        <v>0.48658371430574665</v>
      </c>
      <c r="F18" s="16">
        <f>AVERAGE(F10:F17)</f>
        <v>14.58804595919043</v>
      </c>
      <c r="G18" s="16">
        <f aca="true" t="shared" si="0" ref="G18:N18">AVERAGE(G10:G17)</f>
        <v>0.04553932909845171</v>
      </c>
      <c r="H18" s="16">
        <f t="shared" si="0"/>
        <v>1.4329100941448827</v>
      </c>
      <c r="I18" s="16">
        <f t="shared" si="0"/>
        <v>0.30685283079672415</v>
      </c>
      <c r="J18" s="16">
        <f t="shared" si="0"/>
        <v>8.181622954318415</v>
      </c>
      <c r="K18" s="16">
        <f t="shared" si="0"/>
        <v>6.329999999999999</v>
      </c>
      <c r="L18" s="16">
        <f t="shared" si="0"/>
        <v>4.872484303375695</v>
      </c>
      <c r="M18" s="17">
        <f t="shared" si="0"/>
        <v>0.24467416579092138</v>
      </c>
      <c r="N18" s="17">
        <f t="shared" si="0"/>
        <v>0.15259665271354594</v>
      </c>
      <c r="O18" s="16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H18" s="18"/>
      <c r="AI18" s="18"/>
    </row>
    <row r="19" spans="2:35" s="15" customFormat="1" ht="12">
      <c r="B19" s="83">
        <f>STDEV(B10:B17)</f>
        <v>0.033673409131245065</v>
      </c>
      <c r="C19" s="83">
        <f aca="true" t="shared" si="1" ref="C19:N19">STDEV(C10:C17)</f>
        <v>1.396548574022864</v>
      </c>
      <c r="D19" s="83">
        <f t="shared" si="1"/>
        <v>0.03184224647335926</v>
      </c>
      <c r="E19" s="83">
        <f t="shared" si="1"/>
        <v>0.05163000162854423</v>
      </c>
      <c r="F19" s="83">
        <f t="shared" si="1"/>
        <v>0.7942646113416548</v>
      </c>
      <c r="G19" s="83">
        <f t="shared" si="1"/>
        <v>0.0587868891597204</v>
      </c>
      <c r="H19" s="83">
        <f t="shared" si="1"/>
        <v>0.3989719447854179</v>
      </c>
      <c r="I19" s="83">
        <f t="shared" si="1"/>
        <v>0.04047441774565378</v>
      </c>
      <c r="J19" s="83">
        <f t="shared" si="1"/>
        <v>0.3226977958677395</v>
      </c>
      <c r="K19" s="83">
        <f t="shared" si="1"/>
        <v>9.4950266995548E-16</v>
      </c>
      <c r="L19" s="83">
        <f t="shared" si="1"/>
        <v>0.2879830580767833</v>
      </c>
      <c r="M19" s="83">
        <f t="shared" si="1"/>
        <v>0.09397756197333461</v>
      </c>
      <c r="N19" s="83">
        <f t="shared" si="1"/>
        <v>0.05417347769871728</v>
      </c>
      <c r="O19" s="16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H19" s="18"/>
      <c r="AI19" s="18"/>
    </row>
    <row r="20" spans="2:35" s="15" customFormat="1" ht="1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6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H20" s="18"/>
      <c r="AI20" s="18"/>
    </row>
    <row r="21" spans="1:15" ht="12">
      <c r="A21" t="s">
        <v>419</v>
      </c>
      <c r="B21" s="2">
        <v>0.08966261882639129</v>
      </c>
      <c r="C21" s="2">
        <v>64.23883252334323</v>
      </c>
      <c r="D21" s="2">
        <v>0.08670670831563113</v>
      </c>
      <c r="E21" s="2">
        <v>0.4167833820171815</v>
      </c>
      <c r="F21" s="2">
        <v>13.105521901206929</v>
      </c>
      <c r="G21" s="2">
        <v>0</v>
      </c>
      <c r="H21" s="2">
        <v>0.7665661257904662</v>
      </c>
      <c r="I21" s="2">
        <v>0.2748996775006942</v>
      </c>
      <c r="J21" s="2">
        <v>8.166195437726715</v>
      </c>
      <c r="K21" s="2">
        <v>8.22</v>
      </c>
      <c r="L21" s="2">
        <v>4.355041485853291</v>
      </c>
      <c r="M21" s="3">
        <v>0</v>
      </c>
      <c r="N21" s="3">
        <v>0.3143118176441629</v>
      </c>
      <c r="O21" s="2">
        <v>100.0345216782247</v>
      </c>
    </row>
    <row r="22" spans="1:15" ht="12">
      <c r="A22" t="s">
        <v>420</v>
      </c>
      <c r="B22" s="2">
        <v>0.02294075589280793</v>
      </c>
      <c r="C22" s="2">
        <v>63.969799095010295</v>
      </c>
      <c r="D22" s="2">
        <v>0.0478763601241209</v>
      </c>
      <c r="E22" s="2">
        <v>0.46180739036391616</v>
      </c>
      <c r="F22" s="2">
        <v>13.047305557992196</v>
      </c>
      <c r="G22" s="2">
        <v>0</v>
      </c>
      <c r="H22" s="2">
        <v>0.7331067644006012</v>
      </c>
      <c r="I22" s="2">
        <v>0.2503534664823822</v>
      </c>
      <c r="J22" s="2">
        <v>8.117037889376997</v>
      </c>
      <c r="K22" s="2">
        <v>8.22</v>
      </c>
      <c r="L22" s="2">
        <v>4.809579344135645</v>
      </c>
      <c r="M22" s="3">
        <v>0.011969090031030225</v>
      </c>
      <c r="N22" s="3">
        <v>0.31618346165304845</v>
      </c>
      <c r="O22" s="2">
        <v>100.00795917546304</v>
      </c>
    </row>
    <row r="23" spans="1:15" ht="12">
      <c r="A23" t="s">
        <v>421</v>
      </c>
      <c r="B23" s="2">
        <v>0.04896350735054961</v>
      </c>
      <c r="C23" s="2">
        <v>63.93634804729727</v>
      </c>
      <c r="D23" s="2">
        <v>0.0029977657561560986</v>
      </c>
      <c r="E23" s="2">
        <v>0.4506641186754668</v>
      </c>
      <c r="F23" s="2">
        <v>12.94735030083819</v>
      </c>
      <c r="G23" s="2">
        <v>0</v>
      </c>
      <c r="H23" s="2">
        <v>0.6335278298009888</v>
      </c>
      <c r="I23" s="2">
        <v>0.2877855125909854</v>
      </c>
      <c r="J23" s="2">
        <v>8.503662194962798</v>
      </c>
      <c r="K23" s="2">
        <v>8.22</v>
      </c>
      <c r="L23" s="2">
        <v>4.652532453554264</v>
      </c>
      <c r="M23" s="3">
        <v>0</v>
      </c>
      <c r="N23" s="3">
        <v>0.30477285187587</v>
      </c>
      <c r="O23" s="2">
        <v>99.98860458270254</v>
      </c>
    </row>
    <row r="24" spans="1:15" ht="12">
      <c r="A24" t="s">
        <v>422</v>
      </c>
      <c r="B24" s="2">
        <v>0.04515202152191064</v>
      </c>
      <c r="C24" s="2">
        <v>63.903852373097195</v>
      </c>
      <c r="D24" s="2">
        <v>0.07754368913545524</v>
      </c>
      <c r="E24" s="2">
        <v>0.42992577014341005</v>
      </c>
      <c r="F24" s="2">
        <v>13.061694573740544</v>
      </c>
      <c r="G24" s="2">
        <v>0</v>
      </c>
      <c r="H24" s="2">
        <v>0.7440267894262668</v>
      </c>
      <c r="I24" s="2">
        <v>0.2601149065936157</v>
      </c>
      <c r="J24" s="2">
        <v>7.9752211927287835</v>
      </c>
      <c r="K24" s="2">
        <v>8.22</v>
      </c>
      <c r="L24" s="2">
        <v>4.56526200213927</v>
      </c>
      <c r="M24" s="3">
        <v>0.48783814557368677</v>
      </c>
      <c r="N24" s="3">
        <v>0.2571702095378389</v>
      </c>
      <c r="O24" s="2">
        <v>100.02780167363797</v>
      </c>
    </row>
    <row r="25" spans="1:15" ht="12">
      <c r="A25" t="s">
        <v>423</v>
      </c>
      <c r="B25" s="2">
        <v>0.07898529019943891</v>
      </c>
      <c r="C25" s="2">
        <v>63.85960712624637</v>
      </c>
      <c r="D25" s="2">
        <v>0.06022628377707217</v>
      </c>
      <c r="E25" s="2">
        <v>0.45515273477426677</v>
      </c>
      <c r="F25" s="2">
        <v>13.076014792517112</v>
      </c>
      <c r="G25" s="2">
        <v>0</v>
      </c>
      <c r="H25" s="2">
        <v>0.7908402181218822</v>
      </c>
      <c r="I25" s="2">
        <v>0.2636134060406274</v>
      </c>
      <c r="J25" s="2">
        <v>8.054524968087783</v>
      </c>
      <c r="K25" s="2">
        <v>8.22</v>
      </c>
      <c r="L25" s="2">
        <v>4.671979915296812</v>
      </c>
      <c r="M25" s="3">
        <v>0.21918418030344297</v>
      </c>
      <c r="N25" s="3">
        <v>0.28533436084547303</v>
      </c>
      <c r="O25" s="2">
        <v>100.0354632762103</v>
      </c>
    </row>
    <row r="26" spans="1:15" ht="12">
      <c r="A26" t="s">
        <v>424</v>
      </c>
      <c r="B26" s="2">
        <v>0.022672369198990933</v>
      </c>
      <c r="C26" s="2">
        <v>64.0238133524027</v>
      </c>
      <c r="D26" s="2">
        <v>0.09758976307391751</v>
      </c>
      <c r="E26" s="2">
        <v>0.42486048368543883</v>
      </c>
      <c r="F26" s="2">
        <v>13.07209947599212</v>
      </c>
      <c r="G26" s="2">
        <v>0</v>
      </c>
      <c r="H26" s="2">
        <v>0.713686752176932</v>
      </c>
      <c r="I26" s="2">
        <v>0.28291173739610426</v>
      </c>
      <c r="J26" s="2">
        <v>8.076292210753596</v>
      </c>
      <c r="K26" s="2">
        <v>8.22</v>
      </c>
      <c r="L26" s="2">
        <v>4.576861312648474</v>
      </c>
      <c r="M26" s="3">
        <v>0.27206843038789125</v>
      </c>
      <c r="N26" s="3">
        <v>0.2444672852760762</v>
      </c>
      <c r="O26" s="2">
        <v>100.02732317299221</v>
      </c>
    </row>
    <row r="27" spans="1:64" s="15" customFormat="1" ht="12">
      <c r="A27" s="15" t="s">
        <v>425</v>
      </c>
      <c r="B27" s="16">
        <f>AVERAGE(B21:B26)</f>
        <v>0.051396093831681554</v>
      </c>
      <c r="C27" s="16">
        <f>AVERAGE(C21:C26)</f>
        <v>63.988708752899505</v>
      </c>
      <c r="D27" s="16">
        <f aca="true" t="shared" si="2" ref="D27:N27">AVERAGE(D21:D26)</f>
        <v>0.06215676169705884</v>
      </c>
      <c r="E27" s="16">
        <f t="shared" si="2"/>
        <v>0.43986564660994665</v>
      </c>
      <c r="F27" s="16">
        <f t="shared" si="2"/>
        <v>13.051664433714514</v>
      </c>
      <c r="G27" s="16">
        <f t="shared" si="2"/>
        <v>0</v>
      </c>
      <c r="H27" s="16">
        <f t="shared" si="2"/>
        <v>0.7302924132861895</v>
      </c>
      <c r="I27" s="16">
        <f t="shared" si="2"/>
        <v>0.26994645110073484</v>
      </c>
      <c r="J27" s="16">
        <f t="shared" si="2"/>
        <v>8.148822315606111</v>
      </c>
      <c r="K27" s="16">
        <f t="shared" si="2"/>
        <v>8.22</v>
      </c>
      <c r="L27" s="16">
        <f t="shared" si="2"/>
        <v>4.605209418937959</v>
      </c>
      <c r="M27" s="16">
        <f t="shared" si="2"/>
        <v>0.16517664104934185</v>
      </c>
      <c r="N27" s="16">
        <f t="shared" si="2"/>
        <v>0.2870399978054116</v>
      </c>
      <c r="O27" s="16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K27" s="19"/>
      <c r="AL27" s="19"/>
      <c r="AN27" s="19"/>
      <c r="AO27" s="20"/>
      <c r="AP27" s="19"/>
      <c r="AQ27" s="20"/>
      <c r="AR27" s="21"/>
      <c r="AS27" s="21"/>
      <c r="AT27" s="20"/>
      <c r="AU27" s="19"/>
      <c r="AV27" s="19"/>
      <c r="AX27" s="19"/>
      <c r="AZ27" s="21"/>
      <c r="BA27" s="21"/>
      <c r="BB27" s="21"/>
      <c r="BC27" s="19"/>
      <c r="BD27" s="19"/>
      <c r="BE27" s="19"/>
      <c r="BF27" s="19"/>
      <c r="BG27" s="22"/>
      <c r="BH27" s="19"/>
      <c r="BI27" s="19"/>
      <c r="BJ27" s="19"/>
      <c r="BK27" s="19"/>
      <c r="BL27" s="19"/>
    </row>
    <row r="28" spans="2:64" s="15" customFormat="1" ht="12">
      <c r="B28" s="16">
        <f>STDEV(B21:B26)</f>
        <v>0.027946932645202382</v>
      </c>
      <c r="C28" s="16">
        <f aca="true" t="shared" si="3" ref="C28:N28">STDEV(C21:C26)</f>
        <v>0.1347303138106326</v>
      </c>
      <c r="D28" s="16">
        <f t="shared" si="3"/>
        <v>0.03406581399691297</v>
      </c>
      <c r="E28" s="16">
        <f t="shared" si="3"/>
        <v>0.01837655669460319</v>
      </c>
      <c r="F28" s="16">
        <f t="shared" si="3"/>
        <v>0.05461171954011907</v>
      </c>
      <c r="G28" s="16">
        <f t="shared" si="3"/>
        <v>0</v>
      </c>
      <c r="H28" s="16">
        <f t="shared" si="3"/>
        <v>0.05443804762729145</v>
      </c>
      <c r="I28" s="16">
        <f t="shared" si="3"/>
        <v>0.014363265566903006</v>
      </c>
      <c r="J28" s="16">
        <f t="shared" si="3"/>
        <v>0.18520981120231064</v>
      </c>
      <c r="K28" s="16">
        <f t="shared" si="3"/>
        <v>0</v>
      </c>
      <c r="L28" s="16">
        <f t="shared" si="3"/>
        <v>0.15063083422563547</v>
      </c>
      <c r="M28" s="16">
        <f t="shared" si="3"/>
        <v>0.19823839921261913</v>
      </c>
      <c r="N28" s="16">
        <f t="shared" si="3"/>
        <v>0.03038123452572051</v>
      </c>
      <c r="O28" s="16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K28" s="19"/>
      <c r="AL28" s="19"/>
      <c r="AN28" s="19"/>
      <c r="AO28" s="20"/>
      <c r="AP28" s="19"/>
      <c r="AQ28" s="20"/>
      <c r="AR28" s="21"/>
      <c r="AS28" s="21"/>
      <c r="AT28" s="20"/>
      <c r="AU28" s="19"/>
      <c r="AV28" s="19"/>
      <c r="AX28" s="19"/>
      <c r="AZ28" s="21"/>
      <c r="BA28" s="21"/>
      <c r="BB28" s="21"/>
      <c r="BC28" s="19"/>
      <c r="BD28" s="19"/>
      <c r="BE28" s="19"/>
      <c r="BF28" s="19"/>
      <c r="BG28" s="22"/>
      <c r="BH28" s="19"/>
      <c r="BI28" s="19"/>
      <c r="BJ28" s="19"/>
      <c r="BK28" s="19"/>
      <c r="BL28" s="19"/>
    </row>
    <row r="29" spans="2:71" s="15" customFormat="1" ht="1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6"/>
      <c r="P2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35" ht="12">
      <c r="A30" t="s">
        <v>426</v>
      </c>
      <c r="B30" s="2">
        <v>1.9512490415270993</v>
      </c>
      <c r="C30" s="2">
        <v>44.73445256063602</v>
      </c>
      <c r="D30" s="2">
        <v>0.16344485249606522</v>
      </c>
      <c r="E30" s="2">
        <v>4.376689939061301</v>
      </c>
      <c r="F30" s="2">
        <v>15.60797449453166</v>
      </c>
      <c r="G30" s="2">
        <v>4.160781306751685</v>
      </c>
      <c r="H30" s="2">
        <v>9.294160377739214</v>
      </c>
      <c r="I30" s="2">
        <v>0.20077484967109246</v>
      </c>
      <c r="J30" s="2">
        <v>11.694378304209208</v>
      </c>
      <c r="K30" s="2">
        <v>5.390653375842447</v>
      </c>
      <c r="L30" s="2">
        <v>1.9098833689817991</v>
      </c>
      <c r="M30" s="3">
        <v>0.4005407804996166</v>
      </c>
      <c r="N30" s="3">
        <v>0.11501674805278664</v>
      </c>
      <c r="O30">
        <v>100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H30" s="14"/>
      <c r="AI30" s="14"/>
    </row>
    <row r="31" spans="1:35" ht="12">
      <c r="A31" t="s">
        <v>427</v>
      </c>
      <c r="B31" s="2">
        <v>1.7733277651588457</v>
      </c>
      <c r="C31" s="2">
        <v>45.789747089440496</v>
      </c>
      <c r="D31" s="2">
        <v>0.14361815903928618</v>
      </c>
      <c r="E31" s="2">
        <v>3.530358434256496</v>
      </c>
      <c r="F31" s="2">
        <v>17.43178137445634</v>
      </c>
      <c r="G31" s="2">
        <v>4.062051193253002</v>
      </c>
      <c r="H31" s="2">
        <v>8.275869093575889</v>
      </c>
      <c r="I31" s="2">
        <v>0.22917791336056306</v>
      </c>
      <c r="J31" s="2">
        <v>10.76423194841969</v>
      </c>
      <c r="K31" s="2">
        <v>5.9351986717866705</v>
      </c>
      <c r="L31" s="2">
        <v>1.8212004848386079</v>
      </c>
      <c r="M31" s="3">
        <v>0.12324678896279169</v>
      </c>
      <c r="N31" s="3">
        <v>0.11204253542071972</v>
      </c>
      <c r="O31">
        <v>100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">
      <c r="A32" t="s">
        <v>428</v>
      </c>
      <c r="B32" s="2">
        <v>1.5811644044687738</v>
      </c>
      <c r="C32" s="2">
        <v>46.251602531491024</v>
      </c>
      <c r="D32" s="2">
        <v>0.1434647239575914</v>
      </c>
      <c r="E32" s="2">
        <v>3.3800695956533247</v>
      </c>
      <c r="F32" s="2">
        <v>16.957326875724956</v>
      </c>
      <c r="G32" s="2">
        <v>4.210333530046194</v>
      </c>
      <c r="H32" s="2">
        <v>8.38200280824566</v>
      </c>
      <c r="I32" s="2">
        <v>0.1699192120632466</v>
      </c>
      <c r="J32" s="2">
        <v>11.040678862864006</v>
      </c>
      <c r="K32" s="2">
        <v>5.730449115809609</v>
      </c>
      <c r="L32" s="2">
        <v>1.8294296005372297</v>
      </c>
      <c r="M32" s="3">
        <v>0.22486314889806885</v>
      </c>
      <c r="N32" s="3">
        <v>0.09360818868154902</v>
      </c>
      <c r="O32">
        <v>100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">
      <c r="A33" t="s">
        <v>429</v>
      </c>
      <c r="B33" s="2">
        <v>1.7682208040323566</v>
      </c>
      <c r="C33" s="2">
        <v>45.81927563920166</v>
      </c>
      <c r="D33" s="2">
        <v>0.2154383968131377</v>
      </c>
      <c r="E33" s="2">
        <v>3.451079224421772</v>
      </c>
      <c r="F33" s="2">
        <v>17.32246656639974</v>
      </c>
      <c r="G33" s="2">
        <v>4.041502377952116</v>
      </c>
      <c r="H33" s="2">
        <v>8.381773098654527</v>
      </c>
      <c r="I33" s="2">
        <v>0.19206536319661804</v>
      </c>
      <c r="J33" s="2">
        <v>11.022925897321247</v>
      </c>
      <c r="K33" s="2">
        <v>5.53127921629202</v>
      </c>
      <c r="L33" s="2">
        <v>1.8657778139100039</v>
      </c>
      <c r="M33" s="3">
        <v>0.2530384943701476</v>
      </c>
      <c r="N33" s="3">
        <v>0.10467054184789236</v>
      </c>
      <c r="O33">
        <v>100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">
      <c r="A34" t="s">
        <v>430</v>
      </c>
      <c r="B34" s="2">
        <v>1.7025820815828976</v>
      </c>
      <c r="C34" s="2">
        <v>46.19236155186831</v>
      </c>
      <c r="D34" s="2">
        <v>0.17328054321435407</v>
      </c>
      <c r="E34" s="2">
        <v>3.5018788849598534</v>
      </c>
      <c r="F34" s="2">
        <v>17.061081391483057</v>
      </c>
      <c r="G34" s="2">
        <v>4.01366095445341</v>
      </c>
      <c r="H34" s="2">
        <v>8.31545118425162</v>
      </c>
      <c r="I34" s="2">
        <v>0.1400348575976466</v>
      </c>
      <c r="J34" s="2">
        <v>10.794773375243047</v>
      </c>
      <c r="K34" s="2">
        <v>5.777697182176283</v>
      </c>
      <c r="L34" s="2">
        <v>1.888959410040197</v>
      </c>
      <c r="M34" s="3">
        <v>0.35159831152214865</v>
      </c>
      <c r="N34" s="3">
        <v>0.08462538156980083</v>
      </c>
      <c r="O34">
        <v>100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">
      <c r="A35" t="s">
        <v>431</v>
      </c>
      <c r="B35" s="2">
        <v>1.8747207214526547</v>
      </c>
      <c r="C35" s="2">
        <v>45.79761953121826</v>
      </c>
      <c r="D35" s="2">
        <v>0.18686273713287566</v>
      </c>
      <c r="E35" s="2">
        <v>3.372669293577609</v>
      </c>
      <c r="F35" s="2">
        <v>17.296989885038794</v>
      </c>
      <c r="G35" s="2">
        <v>4.270422878498598</v>
      </c>
      <c r="H35" s="2">
        <v>8.334687411138646</v>
      </c>
      <c r="I35" s="2">
        <v>0.3138075313807531</v>
      </c>
      <c r="J35" s="2">
        <v>10.854287687370517</v>
      </c>
      <c r="K35" s="2">
        <v>5.459641711012715</v>
      </c>
      <c r="L35" s="2">
        <v>1.8178494536296055</v>
      </c>
      <c r="M35" s="3">
        <v>0.25287403014177195</v>
      </c>
      <c r="N35" s="3">
        <v>0.08429134338059065</v>
      </c>
      <c r="O35">
        <v>100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">
      <c r="A36" t="s">
        <v>432</v>
      </c>
      <c r="B36" s="2">
        <v>1.7778544045759719</v>
      </c>
      <c r="C36" s="2">
        <v>45.73436644287134</v>
      </c>
      <c r="D36" s="2">
        <v>0.13387152390418045</v>
      </c>
      <c r="E36" s="2">
        <v>3.478631265085901</v>
      </c>
      <c r="F36" s="2">
        <v>17.150767732906026</v>
      </c>
      <c r="G36" s="2">
        <v>4.251435062169125</v>
      </c>
      <c r="H36" s="2">
        <v>8.26453824466035</v>
      </c>
      <c r="I36" s="2">
        <v>0.22717591935254863</v>
      </c>
      <c r="J36" s="2">
        <v>10.979493316565588</v>
      </c>
      <c r="K36" s="2">
        <v>5.687511409504878</v>
      </c>
      <c r="L36" s="2">
        <v>1.8985416117320137</v>
      </c>
      <c r="M36" s="3">
        <v>0.30628181984138253</v>
      </c>
      <c r="N36" s="3">
        <v>0.08113425691162451</v>
      </c>
      <c r="O36">
        <v>100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15" customFormat="1" ht="12">
      <c r="A37" s="15" t="s">
        <v>433</v>
      </c>
      <c r="B37" s="16">
        <f>AVERAGE(B30:B36)</f>
        <v>1.7755884603997998</v>
      </c>
      <c r="C37" s="16">
        <f>AVERAGE(C30:C36)</f>
        <v>45.759917906675305</v>
      </c>
      <c r="D37" s="16">
        <f>AVERAGE(D30:D36)</f>
        <v>0.1657115623653558</v>
      </c>
      <c r="E37" s="16">
        <f>AVERAGE(E30:E36)</f>
        <v>3.584482376716608</v>
      </c>
      <c r="F37" s="16">
        <f>AVERAGE(F30:F36)</f>
        <v>16.97548404579151</v>
      </c>
      <c r="G37" s="16">
        <f aca="true" t="shared" si="4" ref="G37:N37">AVERAGE(G30:G36)</f>
        <v>4.144312471874875</v>
      </c>
      <c r="H37" s="16">
        <f t="shared" si="4"/>
        <v>8.4640688883237</v>
      </c>
      <c r="I37" s="16">
        <f t="shared" si="4"/>
        <v>0.21042223523178122</v>
      </c>
      <c r="J37" s="16">
        <f t="shared" si="4"/>
        <v>11.02153848457047</v>
      </c>
      <c r="K37" s="16">
        <f t="shared" si="4"/>
        <v>5.644632954632089</v>
      </c>
      <c r="L37" s="16">
        <f t="shared" si="4"/>
        <v>1.8616631062384938</v>
      </c>
      <c r="M37" s="17">
        <f t="shared" si="4"/>
        <v>0.2732061963194183</v>
      </c>
      <c r="N37" s="17">
        <f t="shared" si="4"/>
        <v>0.09648414226642339</v>
      </c>
      <c r="O37" s="16"/>
      <c r="P37"/>
      <c r="Q37" s="1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2:35" s="15" customFormat="1" ht="12">
      <c r="B38" s="16">
        <f>STDEV(B30:B36)</f>
        <v>0.11823635750929183</v>
      </c>
      <c r="C38" s="16">
        <f aca="true" t="shared" si="5" ref="C38:N38">STDEV(C30:C36)</f>
        <v>0.4977998029372629</v>
      </c>
      <c r="D38" s="16">
        <f t="shared" si="5"/>
        <v>0.028807944627151034</v>
      </c>
      <c r="E38" s="16">
        <f t="shared" si="5"/>
        <v>0.35425880039891855</v>
      </c>
      <c r="F38" s="16">
        <f t="shared" si="5"/>
        <v>0.6245576379318456</v>
      </c>
      <c r="G38" s="16">
        <f t="shared" si="5"/>
        <v>0.1052106926060385</v>
      </c>
      <c r="H38" s="16">
        <f t="shared" si="5"/>
        <v>0.3689213440113367</v>
      </c>
      <c r="I38" s="16">
        <f t="shared" si="5"/>
        <v>0.05529602979806751</v>
      </c>
      <c r="J38" s="16">
        <f t="shared" si="5"/>
        <v>0.31634669682634037</v>
      </c>
      <c r="K38" s="16">
        <f t="shared" si="5"/>
        <v>0.19274938681384884</v>
      </c>
      <c r="L38" s="16">
        <f t="shared" si="5"/>
        <v>0.038822449910247636</v>
      </c>
      <c r="M38" s="16">
        <f t="shared" si="5"/>
        <v>0.09046032666109541</v>
      </c>
      <c r="N38" s="16">
        <f t="shared" si="5"/>
        <v>0.014057754990525376</v>
      </c>
      <c r="O38" s="16"/>
      <c r="P38"/>
      <c r="Q38" s="1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0:35" ht="12"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">
      <c r="A40" t="s">
        <v>434</v>
      </c>
      <c r="B40" s="2">
        <v>0.11170533516543264</v>
      </c>
      <c r="C40" s="2">
        <v>62.45909904210204</v>
      </c>
      <c r="D40" s="2">
        <v>0.014828141836119376</v>
      </c>
      <c r="E40" s="2">
        <v>0.5081109935843573</v>
      </c>
      <c r="F40" s="2">
        <v>15.55768641445645</v>
      </c>
      <c r="G40" s="2">
        <v>0.1136824207435819</v>
      </c>
      <c r="H40" s="2">
        <v>1.0834428968257892</v>
      </c>
      <c r="I40" s="2">
        <v>0.28272323767534274</v>
      </c>
      <c r="J40" s="2">
        <v>6.729999308020048</v>
      </c>
      <c r="K40" s="2">
        <v>7.402208404590794</v>
      </c>
      <c r="L40" s="2">
        <v>5.093960992101543</v>
      </c>
      <c r="M40" s="3">
        <v>0.45769531134155145</v>
      </c>
      <c r="N40" s="3">
        <v>0.15223558951749228</v>
      </c>
      <c r="O40" s="2">
        <v>100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">
      <c r="A41" t="s">
        <v>435</v>
      </c>
      <c r="B41" s="2">
        <v>0.10018251071258531</v>
      </c>
      <c r="C41" s="2">
        <v>62.65572924932551</v>
      </c>
      <c r="D41" s="2">
        <v>0.0376924297730519</v>
      </c>
      <c r="E41" s="2">
        <v>0.532653547056023</v>
      </c>
      <c r="F41" s="2">
        <v>15.539200126963975</v>
      </c>
      <c r="G41" s="2">
        <v>0.1309315981590224</v>
      </c>
      <c r="H41" s="2">
        <v>1.134740517378194</v>
      </c>
      <c r="I41" s="2">
        <v>0.258887478178067</v>
      </c>
      <c r="J41" s="2">
        <v>6.575345183304237</v>
      </c>
      <c r="K41" s="2">
        <v>7.398627202031424</v>
      </c>
      <c r="L41" s="2">
        <v>5.207506744961117</v>
      </c>
      <c r="M41" s="3">
        <v>0.24797651166481513</v>
      </c>
      <c r="N41" s="3">
        <v>0.13787494048563723</v>
      </c>
      <c r="O41" s="2">
        <v>100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">
      <c r="A42" t="s">
        <v>436</v>
      </c>
      <c r="B42" s="2">
        <v>0.016147425999374288</v>
      </c>
      <c r="C42" s="2">
        <v>62.75898957481809</v>
      </c>
      <c r="D42" s="2">
        <v>0.027248781373944108</v>
      </c>
      <c r="E42" s="2">
        <v>0.5913994772270832</v>
      </c>
      <c r="F42" s="2">
        <v>15.668049290017864</v>
      </c>
      <c r="G42" s="2">
        <v>0.15037290461917305</v>
      </c>
      <c r="H42" s="2">
        <v>1.1737160273295184</v>
      </c>
      <c r="I42" s="2">
        <v>0.25028510299030143</v>
      </c>
      <c r="J42" s="2">
        <v>6.61136173261881</v>
      </c>
      <c r="K42" s="2">
        <v>7.26634169971843</v>
      </c>
      <c r="L42" s="2">
        <v>5.251950306296487</v>
      </c>
      <c r="M42" s="3">
        <v>0.10899512549577643</v>
      </c>
      <c r="N42" s="3">
        <v>0.12514255149515072</v>
      </c>
      <c r="O42" s="2">
        <v>100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15" ht="12">
      <c r="A43" t="s">
        <v>438</v>
      </c>
      <c r="B43" s="2">
        <v>0.057433134957964885</v>
      </c>
      <c r="C43" s="2">
        <v>62.62489231287195</v>
      </c>
      <c r="D43" s="2">
        <v>0.04059928505649242</v>
      </c>
      <c r="E43" s="2">
        <v>0.5337320645231565</v>
      </c>
      <c r="F43" s="2">
        <v>15.379207224692287</v>
      </c>
      <c r="G43" s="2">
        <v>0.0960519670848723</v>
      </c>
      <c r="H43" s="2">
        <v>1.1645063225959775</v>
      </c>
      <c r="I43" s="2">
        <v>0.23270321922623702</v>
      </c>
      <c r="J43" s="2">
        <v>7.035559032350699</v>
      </c>
      <c r="K43" s="2">
        <v>7.429669165338113</v>
      </c>
      <c r="L43" s="2">
        <v>5.01846772356838</v>
      </c>
      <c r="M43" s="3">
        <v>0.252507748522087</v>
      </c>
      <c r="N43" s="3">
        <v>0.13467079921177974</v>
      </c>
      <c r="O43" s="2">
        <v>100</v>
      </c>
    </row>
    <row r="44" spans="1:35" ht="12">
      <c r="A44" t="s">
        <v>439</v>
      </c>
      <c r="B44" s="2">
        <v>0.10029891061480253</v>
      </c>
      <c r="C44" s="2">
        <v>62.258810911727025</v>
      </c>
      <c r="D44" s="2">
        <v>0.02085422893971142</v>
      </c>
      <c r="E44" s="2">
        <v>0.5312863087021719</v>
      </c>
      <c r="F44" s="2">
        <v>16.057756283577792</v>
      </c>
      <c r="G44" s="2">
        <v>0.29295226367689847</v>
      </c>
      <c r="H44" s="2">
        <v>1.2919691357411691</v>
      </c>
      <c r="I44" s="2">
        <v>0.2552160398812302</v>
      </c>
      <c r="J44" s="2">
        <v>6.479706849124619</v>
      </c>
      <c r="K44" s="2">
        <v>7.2175493301820275</v>
      </c>
      <c r="L44" s="2">
        <v>5.304918618854209</v>
      </c>
      <c r="M44" s="3">
        <v>0.0943405594891707</v>
      </c>
      <c r="N44" s="3">
        <v>0.09235444244729342</v>
      </c>
      <c r="O44" s="2">
        <v>100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">
      <c r="A45" t="s">
        <v>440</v>
      </c>
      <c r="B45" s="2">
        <v>0.007896711019860229</v>
      </c>
      <c r="C45" s="2">
        <v>62.22213448098867</v>
      </c>
      <c r="D45" s="2">
        <v>0.05231571050657401</v>
      </c>
      <c r="E45" s="2">
        <v>0.5261183716981878</v>
      </c>
      <c r="F45" s="2">
        <v>15.544675642594859</v>
      </c>
      <c r="G45" s="2">
        <v>0.10265724325818297</v>
      </c>
      <c r="H45" s="2">
        <v>1.122320053697635</v>
      </c>
      <c r="I45" s="2">
        <v>0.2842815967149682</v>
      </c>
      <c r="J45" s="2">
        <v>7.070517629407353</v>
      </c>
      <c r="K45" s="2">
        <v>7.43672760295337</v>
      </c>
      <c r="L45" s="2">
        <v>5.176294073518379</v>
      </c>
      <c r="M45" s="3">
        <v>0.311920085284479</v>
      </c>
      <c r="N45" s="3">
        <v>0.1421407983574841</v>
      </c>
      <c r="O45" s="2">
        <v>100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5" customFormat="1" ht="12">
      <c r="A46" s="15" t="s">
        <v>441</v>
      </c>
      <c r="B46" s="16">
        <f>AVERAGE(B40:B45)</f>
        <v>0.06561067141166999</v>
      </c>
      <c r="C46" s="16">
        <f>AVERAGE(C40:C45)</f>
        <v>62.49660926197222</v>
      </c>
      <c r="D46" s="16">
        <f>AVERAGE(D40:D45)</f>
        <v>0.0322564295809822</v>
      </c>
      <c r="E46" s="16">
        <f>AVERAGE(E40:E45)</f>
        <v>0.5372167937984965</v>
      </c>
      <c r="F46" s="16">
        <f>AVERAGE(F40:F45)</f>
        <v>15.624429163717203</v>
      </c>
      <c r="G46" s="16">
        <f aca="true" t="shared" si="6" ref="G46:O46">AVERAGE(G40:G45)</f>
        <v>0.14777473292362184</v>
      </c>
      <c r="H46" s="16">
        <f t="shared" si="6"/>
        <v>1.1617824922613804</v>
      </c>
      <c r="I46" s="16">
        <f t="shared" si="6"/>
        <v>0.26068277911102444</v>
      </c>
      <c r="J46" s="16">
        <f t="shared" si="6"/>
        <v>6.7504149558042945</v>
      </c>
      <c r="K46" s="16">
        <f t="shared" si="6"/>
        <v>7.358520567469026</v>
      </c>
      <c r="L46" s="16">
        <f t="shared" si="6"/>
        <v>5.175516409883353</v>
      </c>
      <c r="M46" s="17">
        <f t="shared" si="6"/>
        <v>0.24557255696631328</v>
      </c>
      <c r="N46" s="17">
        <f t="shared" si="6"/>
        <v>0.13073652025247293</v>
      </c>
      <c r="O46" s="16">
        <f t="shared" si="6"/>
        <v>100</v>
      </c>
      <c r="P4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2:35" s="15" customFormat="1" ht="12">
      <c r="B47" s="16">
        <f>STDEV(B40:B45)</f>
        <v>0.04553589795207853</v>
      </c>
      <c r="C47" s="16">
        <f aca="true" t="shared" si="7" ref="C47:N47">STDEV(C40:C45)</f>
        <v>0.22086675506402592</v>
      </c>
      <c r="D47" s="16">
        <f t="shared" si="7"/>
        <v>0.013859004441677819</v>
      </c>
      <c r="E47" s="16">
        <f t="shared" si="7"/>
        <v>0.028192988402002673</v>
      </c>
      <c r="F47" s="16">
        <f t="shared" si="7"/>
        <v>0.23146840606029906</v>
      </c>
      <c r="G47" s="16">
        <f t="shared" si="7"/>
        <v>0.07381067029905501</v>
      </c>
      <c r="H47" s="16">
        <f t="shared" si="7"/>
        <v>0.07144793254873108</v>
      </c>
      <c r="I47" s="16">
        <f t="shared" si="7"/>
        <v>0.019833112662080793</v>
      </c>
      <c r="J47" s="16">
        <f t="shared" si="7"/>
        <v>0.2479749051236302</v>
      </c>
      <c r="K47" s="16">
        <f t="shared" si="7"/>
        <v>0.09280675194003449</v>
      </c>
      <c r="L47" s="16">
        <f t="shared" si="7"/>
        <v>0.10481091026164399</v>
      </c>
      <c r="M47" s="16">
        <f t="shared" si="7"/>
        <v>0.13488991449755675</v>
      </c>
      <c r="N47" s="16">
        <f t="shared" si="7"/>
        <v>0.020799901518104215</v>
      </c>
      <c r="O47" s="16"/>
      <c r="P4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2:35" s="15" customFormat="1" ht="1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7"/>
      <c r="O48" s="16"/>
      <c r="P4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15" ht="12">
      <c r="A49" t="s">
        <v>442</v>
      </c>
      <c r="B49" s="2">
        <v>0.056350540918146654</v>
      </c>
      <c r="C49" s="2">
        <v>62.72803810170743</v>
      </c>
      <c r="D49" s="2">
        <v>0.0652479947473277</v>
      </c>
      <c r="E49" s="2">
        <v>0.5091320802253602</v>
      </c>
      <c r="F49" s="2">
        <v>15.079207028499841</v>
      </c>
      <c r="G49" s="2">
        <v>0.10874665791221284</v>
      </c>
      <c r="H49" s="2">
        <v>1.1309652422870136</v>
      </c>
      <c r="I49" s="2">
        <v>0.2639577969323712</v>
      </c>
      <c r="J49" s="2">
        <v>6.999330345622427</v>
      </c>
      <c r="K49" s="2">
        <v>7.81</v>
      </c>
      <c r="L49" s="2">
        <v>5.097252438139722</v>
      </c>
      <c r="M49" s="3">
        <v>0</v>
      </c>
      <c r="N49" s="3">
        <v>0.16213138088729917</v>
      </c>
      <c r="O49" s="2">
        <v>100.01035960787917</v>
      </c>
    </row>
    <row r="50" spans="1:15" ht="12">
      <c r="A50" t="s">
        <v>443</v>
      </c>
      <c r="B50" s="2">
        <v>0.05246377902865088</v>
      </c>
      <c r="C50" s="2">
        <v>62.33884807751544</v>
      </c>
      <c r="D50" s="2">
        <v>0.012868474101367199</v>
      </c>
      <c r="E50" s="2">
        <v>0.5276074381560552</v>
      </c>
      <c r="F50" s="2">
        <v>14.986822914976878</v>
      </c>
      <c r="G50" s="2">
        <v>0.10294779281093759</v>
      </c>
      <c r="H50" s="2">
        <v>1.0809518245148448</v>
      </c>
      <c r="I50" s="2">
        <v>0.22866288595506332</v>
      </c>
      <c r="J50" s="2">
        <v>7.194466905287446</v>
      </c>
      <c r="K50" s="2">
        <v>7.81</v>
      </c>
      <c r="L50" s="2">
        <v>5.3661537002701225</v>
      </c>
      <c r="M50" s="3">
        <v>0.17025981118731984</v>
      </c>
      <c r="N50" s="3">
        <v>0.13858356724549292</v>
      </c>
      <c r="O50" s="2">
        <v>100.01063717104961</v>
      </c>
    </row>
    <row r="51" spans="1:15" ht="12">
      <c r="A51" t="s">
        <v>444</v>
      </c>
      <c r="B51" s="2">
        <v>0.03355659447313408</v>
      </c>
      <c r="C51" s="2">
        <v>62.62351399749501</v>
      </c>
      <c r="D51" s="2">
        <v>0.053295767692624715</v>
      </c>
      <c r="E51" s="2">
        <v>0.4747271159287497</v>
      </c>
      <c r="F51" s="2">
        <v>15.108363182198131</v>
      </c>
      <c r="G51" s="2">
        <v>0.11251328735109663</v>
      </c>
      <c r="H51" s="2">
        <v>1.0678892711744434</v>
      </c>
      <c r="I51" s="2">
        <v>0.2783223423948179</v>
      </c>
      <c r="J51" s="2">
        <v>6.973849898446041</v>
      </c>
      <c r="K51" s="2">
        <v>7.81</v>
      </c>
      <c r="L51" s="2">
        <v>5.077902310713966</v>
      </c>
      <c r="M51" s="3">
        <v>0.24279183059973478</v>
      </c>
      <c r="N51" s="3">
        <v>0.14804379914617974</v>
      </c>
      <c r="O51" s="2">
        <v>100.0047693976139</v>
      </c>
    </row>
    <row r="52" spans="1:15" ht="12">
      <c r="A52" t="s">
        <v>445</v>
      </c>
      <c r="B52" s="2">
        <v>0.05241328903436673</v>
      </c>
      <c r="C52" s="2">
        <v>63.021540948926194</v>
      </c>
      <c r="D52" s="2">
        <v>0.0652693787975133</v>
      </c>
      <c r="E52" s="2">
        <v>0.42523989216561686</v>
      </c>
      <c r="F52" s="2">
        <v>15.215676699674837</v>
      </c>
      <c r="G52" s="2">
        <v>0.10779336801407498</v>
      </c>
      <c r="H52" s="2">
        <v>1.1204576693573116</v>
      </c>
      <c r="I52" s="2">
        <v>0.25514393529937013</v>
      </c>
      <c r="J52" s="2">
        <v>6.762303215415089</v>
      </c>
      <c r="K52" s="2">
        <v>7.81</v>
      </c>
      <c r="L52" s="2">
        <v>5.044531837062353</v>
      </c>
      <c r="M52" s="3">
        <v>0.009889299817805045</v>
      </c>
      <c r="N52" s="3">
        <v>0.12460517770434355</v>
      </c>
      <c r="O52" s="2">
        <v>100.01486471126887</v>
      </c>
    </row>
    <row r="53" spans="1:15" ht="12">
      <c r="A53" t="s">
        <v>446</v>
      </c>
      <c r="B53" s="2">
        <v>0.0826442125965684</v>
      </c>
      <c r="C53" s="2">
        <v>62.10364076940442</v>
      </c>
      <c r="D53" s="2">
        <v>0.05675566407234215</v>
      </c>
      <c r="E53" s="2">
        <v>0.572535207747311</v>
      </c>
      <c r="F53" s="2">
        <v>14.962585333597989</v>
      </c>
      <c r="G53" s="2">
        <v>0.1264556024067974</v>
      </c>
      <c r="H53" s="2">
        <v>1.1490532691137338</v>
      </c>
      <c r="I53" s="2">
        <v>0.3375468442197191</v>
      </c>
      <c r="J53" s="2">
        <v>7.385206323237925</v>
      </c>
      <c r="K53" s="2">
        <v>7.81</v>
      </c>
      <c r="L53" s="2">
        <v>4.930772780460321</v>
      </c>
      <c r="M53" s="3">
        <v>0.3007054482429356</v>
      </c>
      <c r="N53" s="3">
        <v>0.18221555307436163</v>
      </c>
      <c r="O53" s="2">
        <v>100.00011700817441</v>
      </c>
    </row>
    <row r="54" spans="1:15" ht="12">
      <c r="A54" t="s">
        <v>447</v>
      </c>
      <c r="B54" s="2">
        <v>0.0944153458137278</v>
      </c>
      <c r="C54" s="2">
        <v>62.64309117879028</v>
      </c>
      <c r="D54" s="2">
        <v>0.04174152130712176</v>
      </c>
      <c r="E54" s="2">
        <v>0.5177936333573915</v>
      </c>
      <c r="F54" s="2">
        <v>14.95240923965826</v>
      </c>
      <c r="G54" s="2">
        <v>0.10634149475861973</v>
      </c>
      <c r="H54" s="2">
        <v>1.1031687774025039</v>
      </c>
      <c r="I54" s="2">
        <v>0.2723137342416992</v>
      </c>
      <c r="J54" s="2">
        <v>7.245135484021849</v>
      </c>
      <c r="K54" s="2">
        <v>7.81</v>
      </c>
      <c r="L54" s="2">
        <v>4.979167184492382</v>
      </c>
      <c r="M54" s="3">
        <v>0.117273797958104</v>
      </c>
      <c r="N54" s="3">
        <v>0.12323687243054998</v>
      </c>
      <c r="O54" s="2">
        <v>100.0060882642325</v>
      </c>
    </row>
    <row r="55" spans="1:35" s="15" customFormat="1" ht="12">
      <c r="A55" s="15" t="s">
        <v>448</v>
      </c>
      <c r="B55" s="16">
        <f>AVERAGE(B49:B54)</f>
        <v>0.06197396031076576</v>
      </c>
      <c r="C55" s="16">
        <f aca="true" t="shared" si="8" ref="C55:O55">AVERAGE(C49:C54)</f>
        <v>62.576445512306464</v>
      </c>
      <c r="D55" s="16">
        <f t="shared" si="8"/>
        <v>0.04919646678638281</v>
      </c>
      <c r="E55" s="16">
        <f t="shared" si="8"/>
        <v>0.5045058945967474</v>
      </c>
      <c r="F55" s="16">
        <f t="shared" si="8"/>
        <v>15.050844066434324</v>
      </c>
      <c r="G55" s="16">
        <f t="shared" si="8"/>
        <v>0.11079970054228987</v>
      </c>
      <c r="H55" s="16">
        <f t="shared" si="8"/>
        <v>1.1087476756416417</v>
      </c>
      <c r="I55" s="16">
        <f t="shared" si="8"/>
        <v>0.27265792317384013</v>
      </c>
      <c r="J55" s="16">
        <f t="shared" si="8"/>
        <v>7.093382028671797</v>
      </c>
      <c r="K55" s="16">
        <f t="shared" si="8"/>
        <v>7.81</v>
      </c>
      <c r="L55" s="16">
        <f t="shared" si="8"/>
        <v>5.082630041856478</v>
      </c>
      <c r="M55" s="16">
        <f t="shared" si="8"/>
        <v>0.14015336463431655</v>
      </c>
      <c r="N55" s="16">
        <f t="shared" si="8"/>
        <v>0.14646939174803783</v>
      </c>
      <c r="O55" s="16">
        <f t="shared" si="8"/>
        <v>100.00780602670307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2:35" s="15" customFormat="1" ht="12">
      <c r="B56" s="16">
        <f>STDEV(B49:B54)</f>
        <v>0.02236390991307046</v>
      </c>
      <c r="C56" s="16">
        <f aca="true" t="shared" si="9" ref="C56:N56">STDEV(C49:C54)</f>
        <v>0.31866729168521685</v>
      </c>
      <c r="D56" s="16">
        <f t="shared" si="9"/>
        <v>0.019825413219137746</v>
      </c>
      <c r="E56" s="16">
        <f t="shared" si="9"/>
        <v>0.05005898352498008</v>
      </c>
      <c r="F56" s="16">
        <f t="shared" si="9"/>
        <v>0.10282064982738451</v>
      </c>
      <c r="G56" s="16">
        <f t="shared" si="9"/>
        <v>0.008280395112369252</v>
      </c>
      <c r="H56" s="16">
        <f t="shared" si="9"/>
        <v>0.03075200073696345</v>
      </c>
      <c r="I56" s="16">
        <f t="shared" si="9"/>
        <v>0.03622367030933352</v>
      </c>
      <c r="J56" s="16">
        <f t="shared" si="9"/>
        <v>0.22412296277637228</v>
      </c>
      <c r="K56" s="16">
        <f t="shared" si="9"/>
        <v>0</v>
      </c>
      <c r="L56" s="16">
        <f t="shared" si="9"/>
        <v>0.15220939175773363</v>
      </c>
      <c r="M56" s="16">
        <f t="shared" si="9"/>
        <v>0.12194522634607999</v>
      </c>
      <c r="N56" s="16">
        <f t="shared" si="9"/>
        <v>0.022827810888002825</v>
      </c>
      <c r="O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20:35" ht="12"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6" ht="12">
      <c r="A58" t="s">
        <v>449</v>
      </c>
      <c r="B58" s="2">
        <v>0.01870113797745393</v>
      </c>
      <c r="C58" s="2">
        <v>62.23246583686734</v>
      </c>
      <c r="D58" s="2">
        <v>0.06988319981048571</v>
      </c>
      <c r="E58" s="2">
        <v>0.47441834237541014</v>
      </c>
      <c r="F58" s="2">
        <v>15.341823034451282</v>
      </c>
      <c r="G58" s="2">
        <v>0.11515963912432156</v>
      </c>
      <c r="H58" s="2">
        <v>1.0915558956313898</v>
      </c>
      <c r="I58" s="2">
        <v>0.32874632023524275</v>
      </c>
      <c r="J58" s="2">
        <v>6.843632229328271</v>
      </c>
      <c r="K58" s="2">
        <v>8</v>
      </c>
      <c r="L58" s="2">
        <v>5.027653304675509</v>
      </c>
      <c r="M58" s="3">
        <v>0.3031552893187269</v>
      </c>
      <c r="N58" s="3">
        <v>0.1594518080182914</v>
      </c>
      <c r="O58" s="2">
        <v>100.01648874201237</v>
      </c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H58" s="14"/>
      <c r="AI58" s="14"/>
      <c r="AJ58" s="14"/>
    </row>
    <row r="59" spans="1:36" ht="12">
      <c r="A59" t="s">
        <v>450</v>
      </c>
      <c r="B59" s="2">
        <v>0.09644774017492753</v>
      </c>
      <c r="C59" s="2">
        <v>61.87967692831382</v>
      </c>
      <c r="D59" s="2">
        <v>0.023863358393796504</v>
      </c>
      <c r="E59" s="2">
        <v>0.5617832288539594</v>
      </c>
      <c r="F59" s="2">
        <v>15.363031272606241</v>
      </c>
      <c r="G59" s="2">
        <v>0.11036803257130882</v>
      </c>
      <c r="H59" s="2">
        <v>1.0559536089254955</v>
      </c>
      <c r="I59" s="2">
        <v>0.30028059312193933</v>
      </c>
      <c r="J59" s="2">
        <v>6.924351160599953</v>
      </c>
      <c r="K59" s="2">
        <v>8</v>
      </c>
      <c r="L59" s="2">
        <v>5.193263370449964</v>
      </c>
      <c r="M59" s="3">
        <v>0.3599389891064306</v>
      </c>
      <c r="N59" s="3">
        <v>0.12329401836794861</v>
      </c>
      <c r="O59" s="2">
        <v>100.00020675428372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H59" s="14"/>
      <c r="AI59" s="14"/>
      <c r="AJ59" s="14"/>
    </row>
    <row r="60" spans="1:36" ht="12">
      <c r="A60" t="s">
        <v>451</v>
      </c>
      <c r="B60" s="2">
        <v>0</v>
      </c>
      <c r="C60" s="2">
        <v>62.512783022024685</v>
      </c>
      <c r="D60" s="2">
        <v>0.026781415381601423</v>
      </c>
      <c r="E60" s="2">
        <v>0.508846892250427</v>
      </c>
      <c r="F60" s="2">
        <v>15.188038234188184</v>
      </c>
      <c r="G60" s="2">
        <v>0.09125519315212337</v>
      </c>
      <c r="H60" s="2">
        <v>1.0940704135520878</v>
      </c>
      <c r="I60" s="2">
        <v>0.22020274869316725</v>
      </c>
      <c r="J60" s="2">
        <v>6.738997633429632</v>
      </c>
      <c r="K60" s="2">
        <v>8</v>
      </c>
      <c r="L60" s="2">
        <v>5.2015460096710315</v>
      </c>
      <c r="M60" s="3">
        <v>0.29955509056457885</v>
      </c>
      <c r="N60" s="3">
        <v>0.13886659827497036</v>
      </c>
      <c r="O60" s="2">
        <v>100.0209432511825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H60" s="14"/>
      <c r="AI60" s="14"/>
      <c r="AJ60" s="14"/>
    </row>
    <row r="61" spans="1:36" ht="12">
      <c r="A61" t="s">
        <v>452</v>
      </c>
      <c r="B61" s="2">
        <v>0.061573865968981845</v>
      </c>
      <c r="C61" s="2">
        <v>62.21343967356288</v>
      </c>
      <c r="D61" s="2">
        <v>0.028800679243556025</v>
      </c>
      <c r="E61" s="2">
        <v>0.4886184202699849</v>
      </c>
      <c r="F61" s="2">
        <v>14.99720887092895</v>
      </c>
      <c r="G61" s="2">
        <v>0.09037454521253786</v>
      </c>
      <c r="H61" s="2">
        <v>1.1252127442396198</v>
      </c>
      <c r="I61" s="2">
        <v>0.29197929991743005</v>
      </c>
      <c r="J61" s="2">
        <v>6.84065788377979</v>
      </c>
      <c r="K61" s="2">
        <v>8</v>
      </c>
      <c r="L61" s="2">
        <v>5.163266599560268</v>
      </c>
      <c r="M61" s="3">
        <v>0.5581373012027064</v>
      </c>
      <c r="N61" s="3">
        <v>0.12414085880843113</v>
      </c>
      <c r="O61" s="2">
        <v>100.00823891445683</v>
      </c>
      <c r="AJ61" s="14"/>
    </row>
    <row r="62" spans="1:36" ht="12">
      <c r="A62" t="s">
        <v>453</v>
      </c>
      <c r="B62" s="2">
        <v>0.08949339776132324</v>
      </c>
      <c r="C62" s="2">
        <v>62.051738894442835</v>
      </c>
      <c r="D62" s="2">
        <v>0.028836761500870826</v>
      </c>
      <c r="E62" s="2">
        <v>0.4922136876872779</v>
      </c>
      <c r="F62" s="2">
        <v>15.162170322940632</v>
      </c>
      <c r="G62" s="2">
        <v>0.27544079088762824</v>
      </c>
      <c r="H62" s="2">
        <v>1.0838644839982485</v>
      </c>
      <c r="I62" s="2">
        <v>0.2943338415261298</v>
      </c>
      <c r="J62" s="2">
        <v>6.881047916759521</v>
      </c>
      <c r="K62" s="2">
        <v>8</v>
      </c>
      <c r="L62" s="2">
        <v>5.138909773672429</v>
      </c>
      <c r="M62" s="3">
        <v>0.3798497549425054</v>
      </c>
      <c r="N62" s="3">
        <v>0.14219506533188028</v>
      </c>
      <c r="O62" s="2">
        <v>100.02009469145129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H62" s="14"/>
      <c r="AI62" s="14"/>
      <c r="AJ62" s="14"/>
    </row>
    <row r="63" spans="1:35" ht="12">
      <c r="A63" t="s">
        <v>454</v>
      </c>
      <c r="B63" s="2">
        <v>0.09343868937883613</v>
      </c>
      <c r="C63" s="2">
        <v>62.70332474486152</v>
      </c>
      <c r="D63" s="2">
        <v>0.040755173026939165</v>
      </c>
      <c r="E63" s="2">
        <v>0.5059605627002935</v>
      </c>
      <c r="F63" s="2">
        <v>15.01281410306981</v>
      </c>
      <c r="G63" s="2">
        <v>0.08250437466429149</v>
      </c>
      <c r="H63" s="2">
        <v>1.0685807561941365</v>
      </c>
      <c r="I63" s="2">
        <v>0.2634175817594849</v>
      </c>
      <c r="J63" s="2">
        <v>6.838916839642474</v>
      </c>
      <c r="K63" s="2">
        <v>8</v>
      </c>
      <c r="L63" s="2">
        <v>5.041713112015499</v>
      </c>
      <c r="M63" s="3">
        <v>0.18687737875767227</v>
      </c>
      <c r="N63" s="3">
        <v>0.16898486377023558</v>
      </c>
      <c r="O63" s="2">
        <v>100.02021055177657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">
      <c r="A64" t="s">
        <v>455</v>
      </c>
      <c r="B64" s="2">
        <v>0.06576184089088317</v>
      </c>
      <c r="C64" s="2">
        <v>61.86694640539131</v>
      </c>
      <c r="D64" s="2">
        <v>0.043841227260588776</v>
      </c>
      <c r="E64" s="2">
        <v>0.5250983355984156</v>
      </c>
      <c r="F64" s="2">
        <v>15.437093953370498</v>
      </c>
      <c r="G64" s="2">
        <v>0.10063554439362425</v>
      </c>
      <c r="H64" s="2">
        <v>1.0501966711968311</v>
      </c>
      <c r="I64" s="2">
        <v>0.242123141461888</v>
      </c>
      <c r="J64" s="2">
        <v>6.876097939211889</v>
      </c>
      <c r="K64" s="2">
        <v>8</v>
      </c>
      <c r="L64" s="2">
        <v>5.152340594647831</v>
      </c>
      <c r="M64" s="3">
        <v>0.5061668965540704</v>
      </c>
      <c r="N64" s="3">
        <v>0.14049120553961403</v>
      </c>
      <c r="O64" s="2">
        <v>100.00679375551745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">
      <c r="A65" t="s">
        <v>456</v>
      </c>
      <c r="B65" s="2">
        <v>0.08030199474906285</v>
      </c>
      <c r="C65" s="2">
        <v>62.02447731008103</v>
      </c>
      <c r="D65" s="2">
        <v>0.008813633570019092</v>
      </c>
      <c r="E65" s="2">
        <v>0.568969011575677</v>
      </c>
      <c r="F65" s="2">
        <v>15.40035572468003</v>
      </c>
      <c r="G65" s="2">
        <v>0.14591460021476055</v>
      </c>
      <c r="H65" s="2">
        <v>1.2045299212359426</v>
      </c>
      <c r="I65" s="2">
        <v>0.25167820305498967</v>
      </c>
      <c r="J65" s="2">
        <v>6.702278683690075</v>
      </c>
      <c r="K65" s="2">
        <v>8</v>
      </c>
      <c r="L65" s="2">
        <v>5.120721104181093</v>
      </c>
      <c r="M65" s="3">
        <v>0.40150997374531416</v>
      </c>
      <c r="N65" s="3">
        <v>0.12828733307472237</v>
      </c>
      <c r="O65" s="2">
        <v>100.05644405361166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15" customFormat="1" ht="12">
      <c r="A66" s="15" t="s">
        <v>457</v>
      </c>
      <c r="B66" s="16">
        <f>AVERAGE(B58:B65)</f>
        <v>0.06321483336268359</v>
      </c>
      <c r="C66" s="16">
        <f>AVERAGE(C58:C65)</f>
        <v>62.18560660194318</v>
      </c>
      <c r="D66" s="16">
        <f>AVERAGE(D58:D65)</f>
        <v>0.03394693102348219</v>
      </c>
      <c r="E66" s="16">
        <f>AVERAGE(E58:E65)</f>
        <v>0.5157385601639307</v>
      </c>
      <c r="F66" s="16">
        <f>AVERAGE(F58:F65)</f>
        <v>15.237816939529452</v>
      </c>
      <c r="G66" s="16">
        <f aca="true" t="shared" si="10" ref="G66:N66">AVERAGE(G58:G65)</f>
        <v>0.12645659002757453</v>
      </c>
      <c r="H66" s="16">
        <f t="shared" si="10"/>
        <v>1.096745561871719</v>
      </c>
      <c r="I66" s="16">
        <f t="shared" si="10"/>
        <v>0.27409521622128397</v>
      </c>
      <c r="J66" s="16">
        <f t="shared" si="10"/>
        <v>6.830747535805201</v>
      </c>
      <c r="K66" s="16">
        <f t="shared" si="10"/>
        <v>8</v>
      </c>
      <c r="L66" s="16">
        <f t="shared" si="10"/>
        <v>5.129926733609204</v>
      </c>
      <c r="M66" s="17">
        <f t="shared" si="10"/>
        <v>0.3743988342740006</v>
      </c>
      <c r="N66" s="17">
        <f t="shared" si="10"/>
        <v>0.14071396889826174</v>
      </c>
      <c r="O66" s="16"/>
      <c r="P6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2:35" s="15" customFormat="1" ht="12">
      <c r="B67" s="16">
        <f>STDEV(B58:B65)</f>
        <v>0.03583136266702437</v>
      </c>
      <c r="C67" s="16">
        <f aca="true" t="shared" si="11" ref="C67:N67">STDEV(C58:C65)</f>
        <v>0.296904855134836</v>
      </c>
      <c r="D67" s="16">
        <f t="shared" si="11"/>
        <v>0.018019703912842903</v>
      </c>
      <c r="E67" s="16">
        <f t="shared" si="11"/>
        <v>0.03418559471157077</v>
      </c>
      <c r="F67" s="16">
        <f t="shared" si="11"/>
        <v>0.17293472389881712</v>
      </c>
      <c r="G67" s="16">
        <f t="shared" si="11"/>
        <v>0.0633594563695065</v>
      </c>
      <c r="H67" s="16">
        <f t="shared" si="11"/>
        <v>0.0496443044409922</v>
      </c>
      <c r="I67" s="16">
        <f t="shared" si="11"/>
        <v>0.03574713877649452</v>
      </c>
      <c r="J67" s="16">
        <f t="shared" si="11"/>
        <v>0.07425985686095525</v>
      </c>
      <c r="K67" s="16">
        <f t="shared" si="11"/>
        <v>0</v>
      </c>
      <c r="L67" s="16">
        <f t="shared" si="11"/>
        <v>0.06454424177115221</v>
      </c>
      <c r="M67" s="16">
        <f t="shared" si="11"/>
        <v>0.11828415239667008</v>
      </c>
      <c r="N67" s="16">
        <f t="shared" si="11"/>
        <v>0.016425372761800963</v>
      </c>
      <c r="O67" s="16"/>
      <c r="P6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20:35" ht="12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">
      <c r="A69" t="s">
        <v>458</v>
      </c>
      <c r="B69" s="2">
        <v>0.024078254326561323</v>
      </c>
      <c r="C69" s="2">
        <v>74.67870579382995</v>
      </c>
      <c r="D69" s="2">
        <v>0.07524454477050413</v>
      </c>
      <c r="E69" s="2">
        <v>0.199648858791071</v>
      </c>
      <c r="F69" s="2">
        <v>10.999749184850765</v>
      </c>
      <c r="G69" s="2">
        <v>0</v>
      </c>
      <c r="H69" s="2">
        <v>0.20867820416353147</v>
      </c>
      <c r="I69" s="2">
        <v>0.02708803611738149</v>
      </c>
      <c r="J69" s="2">
        <v>3.688989214948583</v>
      </c>
      <c r="K69" s="2">
        <v>4.667168296965137</v>
      </c>
      <c r="L69" s="2">
        <v>4.930022573363431</v>
      </c>
      <c r="M69" s="3">
        <v>0.23977928266867318</v>
      </c>
      <c r="N69" s="3">
        <v>0.2558314522197141</v>
      </c>
      <c r="O69">
        <v>100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">
      <c r="A70" t="s">
        <v>459</v>
      </c>
      <c r="B70" s="2">
        <v>0.0898849472674976</v>
      </c>
      <c r="C70" s="2">
        <v>63.502716522850754</v>
      </c>
      <c r="D70" s="2">
        <v>0.023969319271332695</v>
      </c>
      <c r="E70" s="2">
        <v>0.3905001597954618</v>
      </c>
      <c r="F70" s="2">
        <v>14.247762863534676</v>
      </c>
      <c r="G70" s="2">
        <v>0</v>
      </c>
      <c r="H70" s="2">
        <v>1.019694790667945</v>
      </c>
      <c r="I70" s="2">
        <v>0.22670981144135507</v>
      </c>
      <c r="J70" s="2">
        <v>7.813998082454458</v>
      </c>
      <c r="K70" s="2">
        <v>7.280680728667306</v>
      </c>
      <c r="L70" s="2">
        <v>5.095477788430809</v>
      </c>
      <c r="M70" s="3">
        <v>0.1478108021732183</v>
      </c>
      <c r="N70" s="3">
        <v>0.15280441035474593</v>
      </c>
      <c r="O70">
        <v>100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H70" s="14"/>
      <c r="AI70" s="14"/>
    </row>
    <row r="71" spans="1:15" ht="12">
      <c r="A71" t="s">
        <v>460</v>
      </c>
      <c r="B71" s="2">
        <v>0.05447162523521838</v>
      </c>
      <c r="C71" s="2">
        <v>64.14281469743489</v>
      </c>
      <c r="D71" s="2">
        <v>0.058433197979597895</v>
      </c>
      <c r="E71" s="2">
        <v>0.46845597702287806</v>
      </c>
      <c r="F71" s="2">
        <v>13.8298504506289</v>
      </c>
      <c r="G71" s="2">
        <v>0</v>
      </c>
      <c r="H71" s="2">
        <v>1.3608002376943646</v>
      </c>
      <c r="I71" s="2">
        <v>0.30306031494503316</v>
      </c>
      <c r="J71" s="2">
        <v>8.746162226403882</v>
      </c>
      <c r="K71" s="2">
        <v>5.985936416757452</v>
      </c>
      <c r="L71" s="2">
        <v>4.69248291571754</v>
      </c>
      <c r="M71" s="3">
        <v>0.20005942359116569</v>
      </c>
      <c r="N71" s="3">
        <v>0.1366742596810934</v>
      </c>
      <c r="O71">
        <v>100</v>
      </c>
    </row>
    <row r="72" spans="1:15" ht="12">
      <c r="A72" t="s">
        <v>461</v>
      </c>
      <c r="B72" s="2">
        <v>0</v>
      </c>
      <c r="C72" s="2">
        <v>63.70998154139292</v>
      </c>
      <c r="D72" s="2">
        <v>0.0645058849215013</v>
      </c>
      <c r="E72" s="2">
        <v>0.48627513248516363</v>
      </c>
      <c r="F72" s="2">
        <v>14.016632594327453</v>
      </c>
      <c r="G72" s="2">
        <v>0</v>
      </c>
      <c r="H72" s="2">
        <v>1.29904928249608</v>
      </c>
      <c r="I72" s="2">
        <v>0.3264990175257527</v>
      </c>
      <c r="J72" s="2">
        <v>8.398666216779468</v>
      </c>
      <c r="K72" s="2">
        <v>6.7314371911160515</v>
      </c>
      <c r="L72" s="2">
        <v>4.742671139074687</v>
      </c>
      <c r="M72" s="3">
        <v>0.08733104420141714</v>
      </c>
      <c r="N72" s="3">
        <v>0.13695095567949508</v>
      </c>
      <c r="O72">
        <v>100</v>
      </c>
    </row>
    <row r="73" spans="1:15" ht="12">
      <c r="A73" t="s">
        <v>462</v>
      </c>
      <c r="B73" s="2">
        <v>0</v>
      </c>
      <c r="C73" s="2">
        <v>75.40770056879202</v>
      </c>
      <c r="D73" s="2">
        <v>0</v>
      </c>
      <c r="E73" s="2">
        <v>0.1889344099280061</v>
      </c>
      <c r="F73" s="2">
        <v>10.790143590151548</v>
      </c>
      <c r="G73" s="2">
        <v>0</v>
      </c>
      <c r="H73" s="2">
        <v>0.19191758482160617</v>
      </c>
      <c r="I73" s="2">
        <v>0.08551768028320274</v>
      </c>
      <c r="J73" s="2">
        <v>3.520146374448113</v>
      </c>
      <c r="K73" s="2">
        <v>4.577184678413746</v>
      </c>
      <c r="L73" s="2">
        <v>4.811861103376955</v>
      </c>
      <c r="M73" s="3">
        <v>0.22473250865120722</v>
      </c>
      <c r="N73" s="3">
        <v>0.2018615011336065</v>
      </c>
      <c r="O73">
        <v>100</v>
      </c>
    </row>
    <row r="74" spans="1:35" ht="12">
      <c r="A74" t="s">
        <v>463</v>
      </c>
      <c r="B74" s="2">
        <v>0</v>
      </c>
      <c r="C74" s="2">
        <v>74.90464988237649</v>
      </c>
      <c r="D74" s="2">
        <v>0.027028379798788728</v>
      </c>
      <c r="E74" s="2">
        <v>0.2132238850793333</v>
      </c>
      <c r="F74" s="2">
        <v>11.115671455027778</v>
      </c>
      <c r="G74" s="2">
        <v>0</v>
      </c>
      <c r="H74" s="2">
        <v>0.21622703839030982</v>
      </c>
      <c r="I74" s="2">
        <v>0.01801891986585915</v>
      </c>
      <c r="J74" s="2">
        <v>3.661844937184043</v>
      </c>
      <c r="K74" s="2">
        <v>4.497722608739177</v>
      </c>
      <c r="L74" s="2">
        <v>4.8891335902697834</v>
      </c>
      <c r="M74" s="3">
        <v>0.2542669803293458</v>
      </c>
      <c r="N74" s="3">
        <v>0.20221232293908606</v>
      </c>
      <c r="O74">
        <v>100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H74" s="14"/>
      <c r="AI74" s="14"/>
    </row>
    <row r="75" spans="1:35" ht="12">
      <c r="A75" t="s">
        <v>464</v>
      </c>
      <c r="B75" s="2">
        <v>0.08471654435305127</v>
      </c>
      <c r="C75" s="2">
        <v>64.13928976013398</v>
      </c>
      <c r="D75" s="2">
        <v>0.07289563118750923</v>
      </c>
      <c r="E75" s="2">
        <v>0.4097916564054573</v>
      </c>
      <c r="F75" s="2">
        <v>13.652169630103925</v>
      </c>
      <c r="G75" s="2">
        <v>0</v>
      </c>
      <c r="H75" s="2">
        <v>0.914150618135251</v>
      </c>
      <c r="I75" s="2">
        <v>0.303403437915579</v>
      </c>
      <c r="J75" s="2">
        <v>8.239176476382802</v>
      </c>
      <c r="K75" s="2">
        <v>6.951682017435847</v>
      </c>
      <c r="L75" s="2">
        <v>4.755947396936413</v>
      </c>
      <c r="M75" s="3">
        <v>0.29059744865290843</v>
      </c>
      <c r="N75" s="3">
        <v>0.1861793823572871</v>
      </c>
      <c r="O75">
        <v>100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H75" s="14"/>
      <c r="AI75" s="14"/>
    </row>
    <row r="76" spans="1:35" ht="12">
      <c r="A76" t="s">
        <v>465</v>
      </c>
      <c r="B76" s="2">
        <v>0.023855673177277468</v>
      </c>
      <c r="C76" s="2">
        <v>64.41826946970826</v>
      </c>
      <c r="D76" s="2">
        <v>0.06759107400228617</v>
      </c>
      <c r="E76" s="2">
        <v>0.40455245763133035</v>
      </c>
      <c r="F76" s="2">
        <v>13.696138362904426</v>
      </c>
      <c r="G76" s="2">
        <v>0</v>
      </c>
      <c r="H76" s="2">
        <v>1.0814571840365788</v>
      </c>
      <c r="I76" s="2">
        <v>0.2534665275085731</v>
      </c>
      <c r="J76" s="2">
        <v>8.186471845335719</v>
      </c>
      <c r="K76" s="2">
        <v>6.729287808757019</v>
      </c>
      <c r="L76" s="2">
        <v>4.721435316336166</v>
      </c>
      <c r="M76" s="3">
        <v>0.2405447045375478</v>
      </c>
      <c r="N76" s="3">
        <v>0.1769295760648079</v>
      </c>
      <c r="O76">
        <v>100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H76" s="14"/>
      <c r="AI76" s="14"/>
    </row>
    <row r="77" spans="1:15" ht="12">
      <c r="A77" t="s">
        <v>466</v>
      </c>
      <c r="B77" s="2">
        <v>0.08858790873476781</v>
      </c>
      <c r="C77" s="2">
        <v>63.08935567061048</v>
      </c>
      <c r="D77" s="2">
        <v>0</v>
      </c>
      <c r="E77" s="2">
        <v>0.47542177687658727</v>
      </c>
      <c r="F77" s="2">
        <v>14.72626336200957</v>
      </c>
      <c r="G77" s="2">
        <v>0.006890170679370831</v>
      </c>
      <c r="H77" s="2">
        <v>1.4380770517943977</v>
      </c>
      <c r="I77" s="2">
        <v>0.3484457743567534</v>
      </c>
      <c r="J77" s="2">
        <v>8.325294800874069</v>
      </c>
      <c r="K77" s="2">
        <v>6.490540779967322</v>
      </c>
      <c r="L77" s="2">
        <v>4.87233498041223</v>
      </c>
      <c r="M77" s="3">
        <v>0.03346654329980118</v>
      </c>
      <c r="N77" s="3">
        <v>0.08465066834655591</v>
      </c>
      <c r="O77">
        <v>100</v>
      </c>
    </row>
    <row r="78" spans="1:15" ht="12">
      <c r="A78" t="s">
        <v>467</v>
      </c>
      <c r="B78" s="2">
        <v>0.06999930000699993</v>
      </c>
      <c r="C78" s="2">
        <v>62.39737602623973</v>
      </c>
      <c r="D78" s="2">
        <v>0.0979990200097999</v>
      </c>
      <c r="E78" s="2">
        <v>0.5089949100508995</v>
      </c>
      <c r="F78" s="2">
        <v>14.810851891481084</v>
      </c>
      <c r="G78" s="2">
        <v>0.0049999500004999945</v>
      </c>
      <c r="H78" s="2">
        <v>1.809981900180998</v>
      </c>
      <c r="I78" s="2">
        <v>0.3369966300336997</v>
      </c>
      <c r="J78" s="2">
        <v>8.653913460865391</v>
      </c>
      <c r="K78" s="2">
        <v>6.449935500644993</v>
      </c>
      <c r="L78" s="2">
        <v>4.642953570464295</v>
      </c>
      <c r="M78" s="3">
        <v>0.12799872001279985</v>
      </c>
      <c r="N78" s="3">
        <v>0.0879991200087999</v>
      </c>
      <c r="O78">
        <v>100</v>
      </c>
    </row>
    <row r="79" spans="1:35" ht="12">
      <c r="A79" t="s">
        <v>468</v>
      </c>
      <c r="B79" s="2">
        <v>0.08080891798930837</v>
      </c>
      <c r="C79" s="2">
        <v>63.49301728067631</v>
      </c>
      <c r="D79" s="2">
        <v>0.08909701214205792</v>
      </c>
      <c r="E79" s="2">
        <v>0.5066097550868178</v>
      </c>
      <c r="F79" s="2">
        <v>13.645311010733082</v>
      </c>
      <c r="G79" s="2">
        <v>0</v>
      </c>
      <c r="H79" s="2">
        <v>1.275330487754341</v>
      </c>
      <c r="I79" s="2">
        <v>0.3594960838755128</v>
      </c>
      <c r="J79" s="2">
        <v>8.914881273051263</v>
      </c>
      <c r="K79" s="2">
        <v>6.477145580373793</v>
      </c>
      <c r="L79" s="2">
        <v>4.745969914218226</v>
      </c>
      <c r="M79" s="3">
        <v>0.2569309187352368</v>
      </c>
      <c r="N79" s="3">
        <v>0.14711367121130495</v>
      </c>
      <c r="O79">
        <v>100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H79" s="14"/>
      <c r="AI79" s="14"/>
    </row>
    <row r="80" spans="1:35" s="15" customFormat="1" ht="12">
      <c r="A80" s="15" t="s">
        <v>469</v>
      </c>
      <c r="B80" s="16">
        <f>SUM(B70+B71+B72+B75+B76+B77+B78+B79)/8</f>
        <v>0.0615406145955151</v>
      </c>
      <c r="C80" s="16">
        <f>SUM(C70+C71+C72+C75+C76+C77+C78+C79)/8</f>
        <v>63.61160262113092</v>
      </c>
      <c r="D80" s="16">
        <f>SUM(D70+D71+D72+D75+D76+D77+D78+D79)/8</f>
        <v>0.05931139243926063</v>
      </c>
      <c r="E80" s="16">
        <f>SUM(E70+E71+E72+E75+E76+E77+E78+E79)/8</f>
        <v>0.4563252281693245</v>
      </c>
      <c r="F80" s="16">
        <f>SUM(F70+F71+F72+F75+F76+F77+F78+F79)/8</f>
        <v>14.07812252071539</v>
      </c>
      <c r="G80" s="16">
        <f aca="true" t="shared" si="12" ref="G80:O80">SUM(G70+G71+G72+G75+G76+G77+G78+G79)/8</f>
        <v>0.0014862650849838531</v>
      </c>
      <c r="H80" s="16">
        <f t="shared" si="12"/>
        <v>1.2748176940949945</v>
      </c>
      <c r="I80" s="16">
        <f t="shared" si="12"/>
        <v>0.30725969970028233</v>
      </c>
      <c r="J80" s="16">
        <f t="shared" si="12"/>
        <v>8.409820547768382</v>
      </c>
      <c r="K80" s="16">
        <f t="shared" si="12"/>
        <v>6.637080752964973</v>
      </c>
      <c r="L80" s="16">
        <f t="shared" si="12"/>
        <v>4.7836591276987965</v>
      </c>
      <c r="M80" s="17">
        <f t="shared" si="12"/>
        <v>0.1730924506505119</v>
      </c>
      <c r="N80" s="17">
        <f t="shared" si="12"/>
        <v>0.13866275546301127</v>
      </c>
      <c r="O80" s="16">
        <f t="shared" si="12"/>
        <v>100</v>
      </c>
      <c r="P80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2:35" s="15" customFormat="1" ht="12">
      <c r="B81" s="16">
        <f>STDEV(B70:B72,B75:B79)</f>
        <v>0.033321530093990435</v>
      </c>
      <c r="C81" s="16">
        <f aca="true" t="shared" si="13" ref="C81:N81">STDEV(C70:C72,C75:C79)</f>
        <v>0.6540026834440776</v>
      </c>
      <c r="D81" s="16">
        <f t="shared" si="13"/>
        <v>0.03258320716438179</v>
      </c>
      <c r="E81" s="16">
        <f t="shared" si="13"/>
        <v>0.04764480445716984</v>
      </c>
      <c r="F81" s="16">
        <f t="shared" si="13"/>
        <v>0.47296184136208036</v>
      </c>
      <c r="G81" s="16">
        <f t="shared" si="13"/>
        <v>0.002798011558630902</v>
      </c>
      <c r="H81" s="16">
        <f t="shared" si="13"/>
        <v>0.28121966461777287</v>
      </c>
      <c r="I81" s="16">
        <f t="shared" si="13"/>
        <v>0.046435615047077015</v>
      </c>
      <c r="J81" s="16">
        <f t="shared" si="13"/>
        <v>0.3523534922231234</v>
      </c>
      <c r="K81" s="16">
        <f t="shared" si="13"/>
        <v>0.38483125764938986</v>
      </c>
      <c r="L81" s="16">
        <f t="shared" si="13"/>
        <v>0.1418981899862697</v>
      </c>
      <c r="M81" s="16">
        <f t="shared" si="13"/>
        <v>0.08915184206297531</v>
      </c>
      <c r="N81" s="16">
        <f t="shared" si="13"/>
        <v>0.036809505093362456</v>
      </c>
      <c r="O81" s="16"/>
      <c r="P81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ht="12">
      <c r="AI82" s="14"/>
    </row>
    <row r="83" spans="1:35" ht="12">
      <c r="A83" t="s">
        <v>470</v>
      </c>
      <c r="B83" s="2">
        <v>0.08789348939194912</v>
      </c>
      <c r="C83" s="2">
        <v>61.12745295385927</v>
      </c>
      <c r="D83" s="2">
        <v>0.03752755726847265</v>
      </c>
      <c r="E83" s="2">
        <v>0.47008203315244695</v>
      </c>
      <c r="F83" s="2">
        <v>14.301949588474235</v>
      </c>
      <c r="G83" s="2">
        <v>0.029627018896162625</v>
      </c>
      <c r="H83" s="2">
        <v>1.0902742953787847</v>
      </c>
      <c r="I83" s="2">
        <v>0.34466098649202515</v>
      </c>
      <c r="J83" s="2">
        <v>8.677753834686033</v>
      </c>
      <c r="K83" s="2">
        <v>8.44</v>
      </c>
      <c r="L83" s="2">
        <v>4.821303541702197</v>
      </c>
      <c r="M83" s="3">
        <v>0.38317611105703664</v>
      </c>
      <c r="N83" s="3">
        <v>0.18862535363890204</v>
      </c>
      <c r="O83" s="2">
        <v>100.00032676399752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H83" s="14"/>
      <c r="AI83" s="14"/>
    </row>
    <row r="84" spans="1:35" ht="12">
      <c r="A84" t="s">
        <v>471</v>
      </c>
      <c r="B84" s="2">
        <v>0.026779673724266352</v>
      </c>
      <c r="C84" s="2">
        <v>60.95549659526804</v>
      </c>
      <c r="D84" s="2">
        <v>0.09025741884845326</v>
      </c>
      <c r="E84" s="2">
        <v>0.42847477958826163</v>
      </c>
      <c r="F84" s="2">
        <v>14.362831674114853</v>
      </c>
      <c r="G84" s="2">
        <v>0.043640949772878496</v>
      </c>
      <c r="H84" s="2">
        <v>1.087056385251701</v>
      </c>
      <c r="I84" s="2">
        <v>0.30846216771284574</v>
      </c>
      <c r="J84" s="2">
        <v>8.898786394596952</v>
      </c>
      <c r="K84" s="2">
        <v>8.44</v>
      </c>
      <c r="L84" s="2">
        <v>4.810422872692289</v>
      </c>
      <c r="M84" s="3">
        <v>0.38582566958294856</v>
      </c>
      <c r="N84" s="3">
        <v>0.19638427397795324</v>
      </c>
      <c r="O84" s="2">
        <v>100.04731277210979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H84" s="14"/>
      <c r="AI84" s="14"/>
    </row>
    <row r="85" spans="1:35" ht="12">
      <c r="A85" t="s">
        <v>472</v>
      </c>
      <c r="B85" s="2">
        <v>0.09364186130483233</v>
      </c>
      <c r="C85" s="2">
        <v>61.331391547727335</v>
      </c>
      <c r="D85" s="2">
        <v>0.09464876303929289</v>
      </c>
      <c r="E85" s="2">
        <v>0.4228987284734363</v>
      </c>
      <c r="F85" s="2">
        <v>14.22752150792775</v>
      </c>
      <c r="G85" s="2">
        <v>0.026179445095974627</v>
      </c>
      <c r="H85" s="2">
        <v>1.0844331680140258</v>
      </c>
      <c r="I85" s="2">
        <v>0.33630517930982795</v>
      </c>
      <c r="J85" s="2">
        <v>8.620085748716876</v>
      </c>
      <c r="K85" s="2">
        <v>8.44</v>
      </c>
      <c r="L85" s="2">
        <v>4.788824649094436</v>
      </c>
      <c r="M85" s="3">
        <v>0.39973998858084336</v>
      </c>
      <c r="N85" s="3">
        <v>0.16110427751369003</v>
      </c>
      <c r="O85" s="2">
        <v>100.06201642550445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H85" s="14"/>
      <c r="AI85" s="14"/>
    </row>
    <row r="86" spans="1:35" ht="12">
      <c r="A86" t="s">
        <v>473</v>
      </c>
      <c r="B86" s="2">
        <v>0.030701580430505238</v>
      </c>
      <c r="C86" s="2">
        <v>61.35463255645904</v>
      </c>
      <c r="D86" s="2">
        <v>0.06932614935920539</v>
      </c>
      <c r="E86" s="2">
        <v>0.49419640757490696</v>
      </c>
      <c r="F86" s="2">
        <v>14.373291509287824</v>
      </c>
      <c r="G86" s="2">
        <v>0</v>
      </c>
      <c r="H86" s="2">
        <v>1.1448718379891631</v>
      </c>
      <c r="I86" s="2">
        <v>0.36346709735469107</v>
      </c>
      <c r="J86" s="2">
        <v>8.700431744580275</v>
      </c>
      <c r="K86" s="2">
        <v>8.44</v>
      </c>
      <c r="L86" s="2">
        <v>4.578496978394378</v>
      </c>
      <c r="M86" s="3">
        <v>0.2743334767499985</v>
      </c>
      <c r="N86" s="3">
        <v>0.20005545957942125</v>
      </c>
      <c r="O86" s="2">
        <v>100.0238047977594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H86" s="14"/>
      <c r="AI86" s="14"/>
    </row>
    <row r="87" spans="1:35" ht="12">
      <c r="A87" t="s">
        <v>474</v>
      </c>
      <c r="B87" s="2">
        <v>0.05717385621918379</v>
      </c>
      <c r="C87" s="2">
        <v>61.40176431097826</v>
      </c>
      <c r="D87" s="2">
        <v>0.06407414921115424</v>
      </c>
      <c r="E87" s="2">
        <v>0.4258466532187482</v>
      </c>
      <c r="F87" s="2">
        <v>14.251076540702416</v>
      </c>
      <c r="G87" s="2">
        <v>0.021686635117621436</v>
      </c>
      <c r="H87" s="2">
        <v>1.0330724365121484</v>
      </c>
      <c r="I87" s="2">
        <v>0.33219981975629204</v>
      </c>
      <c r="J87" s="2">
        <v>8.784072978778392</v>
      </c>
      <c r="K87" s="2">
        <v>8.44</v>
      </c>
      <c r="L87" s="2">
        <v>4.745430066192254</v>
      </c>
      <c r="M87" s="3">
        <v>0.3460004057402329</v>
      </c>
      <c r="N87" s="3">
        <v>0.19123669149175268</v>
      </c>
      <c r="O87" s="2">
        <v>100.09363454391845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H87" s="14"/>
      <c r="AI87" s="14"/>
    </row>
    <row r="88" spans="1:35" ht="12">
      <c r="A88" t="s">
        <v>475</v>
      </c>
      <c r="B88" s="2">
        <v>0.051993287617712054</v>
      </c>
      <c r="C88" s="2">
        <v>61.51383628371088</v>
      </c>
      <c r="D88" s="2">
        <v>0.03658786906431589</v>
      </c>
      <c r="E88" s="2">
        <v>0.5372639720496912</v>
      </c>
      <c r="F88" s="2">
        <v>14.143137070677266</v>
      </c>
      <c r="G88" s="2">
        <v>0.01059122525545986</v>
      </c>
      <c r="H88" s="2">
        <v>1.1274840703766817</v>
      </c>
      <c r="I88" s="2">
        <v>0.38320978651572957</v>
      </c>
      <c r="J88" s="2">
        <v>8.706949998647595</v>
      </c>
      <c r="K88" s="2">
        <v>8.44</v>
      </c>
      <c r="L88" s="2">
        <v>4.622588404678437</v>
      </c>
      <c r="M88" s="3">
        <v>0.39187533445201483</v>
      </c>
      <c r="N88" s="3">
        <v>0.18582786130034123</v>
      </c>
      <c r="O88" s="2">
        <v>100.15134516434613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H88" s="14"/>
      <c r="AI88" s="14"/>
    </row>
    <row r="89" spans="1:35" s="15" customFormat="1" ht="12">
      <c r="A89" s="15" t="s">
        <v>476</v>
      </c>
      <c r="B89" s="16">
        <f>AVERAGE(B83:B88)</f>
        <v>0.058030624781408156</v>
      </c>
      <c r="C89" s="16">
        <f>AVERAGE(C83:C88)</f>
        <v>61.28076237466713</v>
      </c>
      <c r="D89" s="16">
        <f>AVERAGE(D83:D88)</f>
        <v>0.06540365113181572</v>
      </c>
      <c r="E89" s="16">
        <f>AVERAGE(E83:E88)</f>
        <v>0.46312709567624855</v>
      </c>
      <c r="F89" s="16">
        <f>AVERAGE(F83:F88)</f>
        <v>14.276634648530724</v>
      </c>
      <c r="G89" s="16">
        <f aca="true" t="shared" si="14" ref="G89:O89">AVERAGE(G83:G88)</f>
        <v>0.021954212356349506</v>
      </c>
      <c r="H89" s="16">
        <f t="shared" si="14"/>
        <v>1.0945320322537506</v>
      </c>
      <c r="I89" s="16">
        <f t="shared" si="14"/>
        <v>0.3447175061902352</v>
      </c>
      <c r="J89" s="16">
        <f t="shared" si="14"/>
        <v>8.731346783334352</v>
      </c>
      <c r="K89" s="16">
        <f t="shared" si="14"/>
        <v>8.44</v>
      </c>
      <c r="L89" s="16">
        <f t="shared" si="14"/>
        <v>4.7278444187923325</v>
      </c>
      <c r="M89" s="17">
        <f t="shared" si="14"/>
        <v>0.36349183102717914</v>
      </c>
      <c r="N89" s="17">
        <f t="shared" si="14"/>
        <v>0.18720565291701008</v>
      </c>
      <c r="O89" s="16">
        <f t="shared" si="14"/>
        <v>100.06307341127263</v>
      </c>
      <c r="P89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/>
      <c r="AH89" s="18"/>
      <c r="AI89" s="18"/>
    </row>
    <row r="90" spans="2:35" s="15" customFormat="1" ht="12">
      <c r="B90" s="16">
        <f>STDEV(B83:B88)</f>
        <v>0.02800226044083446</v>
      </c>
      <c r="C90" s="16">
        <f aca="true" t="shared" si="15" ref="C90:N90">STDEV(C83:C88)</f>
        <v>0.20311899878999365</v>
      </c>
      <c r="D90" s="16">
        <f t="shared" si="15"/>
        <v>0.024890021346450943</v>
      </c>
      <c r="E90" s="16">
        <f t="shared" si="15"/>
        <v>0.04630094094823154</v>
      </c>
      <c r="F90" s="16">
        <f t="shared" si="15"/>
        <v>0.0875217034611449</v>
      </c>
      <c r="G90" s="16">
        <f t="shared" si="15"/>
        <v>0.015219826840645965</v>
      </c>
      <c r="H90" s="16">
        <f t="shared" si="15"/>
        <v>0.038918415813040064</v>
      </c>
      <c r="I90" s="16">
        <f t="shared" si="15"/>
        <v>0.02598120587377881</v>
      </c>
      <c r="J90" s="16">
        <f t="shared" si="15"/>
        <v>0.09758917952208036</v>
      </c>
      <c r="K90" s="16">
        <f t="shared" si="15"/>
        <v>0</v>
      </c>
      <c r="L90" s="16">
        <f t="shared" si="15"/>
        <v>0.10292243550006526</v>
      </c>
      <c r="M90" s="16">
        <f t="shared" si="15"/>
        <v>0.04745731874772504</v>
      </c>
      <c r="N90" s="16">
        <f t="shared" si="15"/>
        <v>0.013789920562907848</v>
      </c>
      <c r="O90" s="16"/>
      <c r="P9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/>
      <c r="AH90" s="18"/>
      <c r="AI90" s="18"/>
    </row>
    <row r="91" spans="20:35" ht="12"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">
      <c r="A92" t="s">
        <v>477</v>
      </c>
      <c r="B92" s="2">
        <v>0.03868569845348146</v>
      </c>
      <c r="C92" s="2">
        <v>61.19978301242168</v>
      </c>
      <c r="D92" s="2">
        <v>0.05554869521525543</v>
      </c>
      <c r="E92" s="2">
        <v>0.4820833191895381</v>
      </c>
      <c r="F92" s="2">
        <v>15.07452716403994</v>
      </c>
      <c r="G92" s="2">
        <v>0.05753257718722883</v>
      </c>
      <c r="H92" s="2">
        <v>1.2488537013572603</v>
      </c>
      <c r="I92" s="2">
        <v>0.23905777762279565</v>
      </c>
      <c r="J92" s="2">
        <v>8.121020852273146</v>
      </c>
      <c r="K92" s="2">
        <v>8.07</v>
      </c>
      <c r="L92" s="2">
        <v>4.930938641339906</v>
      </c>
      <c r="M92" s="3">
        <v>0.2827031810062106</v>
      </c>
      <c r="N92" s="3">
        <v>0.23211419072088874</v>
      </c>
      <c r="O92" s="2">
        <v>100.03284881082735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">
      <c r="A93" t="s">
        <v>478</v>
      </c>
      <c r="B93" s="2">
        <v>0.06930798039792904</v>
      </c>
      <c r="C93" s="2">
        <v>61.46231701688347</v>
      </c>
      <c r="D93" s="2">
        <v>0.07524866443203723</v>
      </c>
      <c r="E93" s="2">
        <v>0.3722828661374474</v>
      </c>
      <c r="F93" s="2">
        <v>15.41013438447668</v>
      </c>
      <c r="G93" s="2">
        <v>0.052476042301289126</v>
      </c>
      <c r="H93" s="2">
        <v>1.0029854877586015</v>
      </c>
      <c r="I93" s="2">
        <v>0.2376273613643281</v>
      </c>
      <c r="J93" s="2">
        <v>7.94764512363109</v>
      </c>
      <c r="K93" s="2">
        <v>8.07</v>
      </c>
      <c r="L93" s="2">
        <v>4.851558627855033</v>
      </c>
      <c r="M93" s="3">
        <v>0.2425779313927516</v>
      </c>
      <c r="N93" s="3">
        <v>0.20495359917673298</v>
      </c>
      <c r="O93" s="2">
        <v>100.02584816396087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">
      <c r="A94" t="s">
        <v>479</v>
      </c>
      <c r="B94" s="2">
        <v>0.12038551850959217</v>
      </c>
      <c r="C94" s="2">
        <v>61.350984444973044</v>
      </c>
      <c r="D94" s="2">
        <v>0.0941725427050842</v>
      </c>
      <c r="E94" s="2">
        <v>0.4834837759498137</v>
      </c>
      <c r="F94" s="2">
        <v>14.9093581270307</v>
      </c>
      <c r="G94" s="2">
        <v>0</v>
      </c>
      <c r="H94" s="2">
        <v>1.0669652003390466</v>
      </c>
      <c r="I94" s="2">
        <v>0.332031026857101</v>
      </c>
      <c r="J94" s="2">
        <v>8.39203566126544</v>
      </c>
      <c r="K94" s="2">
        <v>8.07</v>
      </c>
      <c r="L94" s="2">
        <v>4.781440956933399</v>
      </c>
      <c r="M94" s="3">
        <v>0.2388293351077393</v>
      </c>
      <c r="N94" s="3">
        <v>0.2281499745947916</v>
      </c>
      <c r="O94" s="2">
        <v>100.06977826617717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">
      <c r="A95" t="s">
        <v>480</v>
      </c>
      <c r="B95" s="2">
        <v>0.10433402018032169</v>
      </c>
      <c r="C95" s="2">
        <v>60.67172322085964</v>
      </c>
      <c r="D95" s="2">
        <v>0.061606754773142335</v>
      </c>
      <c r="E95" s="2">
        <v>0.47993649282947975</v>
      </c>
      <c r="F95" s="2">
        <v>14.93466974581176</v>
      </c>
      <c r="G95" s="2">
        <v>0.04372092274223004</v>
      </c>
      <c r="H95" s="2">
        <v>1.2102746340917316</v>
      </c>
      <c r="I95" s="2">
        <v>0.34082446592238425</v>
      </c>
      <c r="J95" s="2">
        <v>8.80181667387895</v>
      </c>
      <c r="K95" s="2">
        <v>8.07</v>
      </c>
      <c r="L95" s="2">
        <v>4.892768717789562</v>
      </c>
      <c r="M95" s="3">
        <v>0.12520082421638604</v>
      </c>
      <c r="N95" s="3">
        <v>0.26232553645338025</v>
      </c>
      <c r="O95" s="2">
        <v>100.00218298155413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2">
      <c r="A96" t="s">
        <v>481</v>
      </c>
      <c r="B96" s="2">
        <v>0.060239816049178246</v>
      </c>
      <c r="C96" s="2">
        <v>61.49707930672077</v>
      </c>
      <c r="D96" s="2">
        <v>0.04275083719619101</v>
      </c>
      <c r="E96" s="2">
        <v>0.4595714998590534</v>
      </c>
      <c r="F96" s="2">
        <v>15.00360063599049</v>
      </c>
      <c r="G96" s="2">
        <v>0.03789278751480567</v>
      </c>
      <c r="H96" s="2">
        <v>1.095004398184256</v>
      </c>
      <c r="I96" s="2">
        <v>0.23610121451532762</v>
      </c>
      <c r="J96" s="2">
        <v>8.392766629561317</v>
      </c>
      <c r="K96" s="2">
        <v>8.07</v>
      </c>
      <c r="L96" s="2">
        <v>4.6530399848308805</v>
      </c>
      <c r="M96" s="3">
        <v>0.30994356967238484</v>
      </c>
      <c r="N96" s="3">
        <v>0.2302715548976652</v>
      </c>
      <c r="O96" s="2">
        <v>100.09894994429139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2">
      <c r="A97" t="s">
        <v>482</v>
      </c>
      <c r="B97" s="2">
        <v>0.08456709434297696</v>
      </c>
      <c r="C97" s="2">
        <v>61.66433538091426</v>
      </c>
      <c r="D97" s="2">
        <v>0.07063839645119252</v>
      </c>
      <c r="E97" s="2">
        <v>0.49347386816607736</v>
      </c>
      <c r="F97" s="2">
        <v>14.916640535108867</v>
      </c>
      <c r="G97" s="2">
        <v>0.032831930744920475</v>
      </c>
      <c r="H97" s="2">
        <v>1.1809545998248665</v>
      </c>
      <c r="I97" s="2">
        <v>0.27757905084341855</v>
      </c>
      <c r="J97" s="2">
        <v>8.067700800320003</v>
      </c>
      <c r="K97" s="2">
        <v>8.07</v>
      </c>
      <c r="L97" s="2">
        <v>4.670093421716869</v>
      </c>
      <c r="M97" s="3">
        <v>0.2527063760366606</v>
      </c>
      <c r="N97" s="3">
        <v>0.2626554459593638</v>
      </c>
      <c r="O97" s="2">
        <v>100.09591206402753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">
      <c r="A98" t="s">
        <v>483</v>
      </c>
      <c r="B98" s="2">
        <v>0.052720831482796764</v>
      </c>
      <c r="C98" s="2">
        <v>61.03022031150201</v>
      </c>
      <c r="D98" s="2">
        <v>0.0859154290830762</v>
      </c>
      <c r="E98" s="2">
        <v>0.4315297688036328</v>
      </c>
      <c r="F98" s="2">
        <v>15.2490123505519</v>
      </c>
      <c r="G98" s="2">
        <v>0.04100509115328637</v>
      </c>
      <c r="H98" s="2">
        <v>1.2155080591867031</v>
      </c>
      <c r="I98" s="2">
        <v>0.2499357936962217</v>
      </c>
      <c r="J98" s="2">
        <v>8.40994893320021</v>
      </c>
      <c r="K98" s="2">
        <v>8.07</v>
      </c>
      <c r="L98" s="2">
        <v>4.762448443945974</v>
      </c>
      <c r="M98" s="3">
        <v>0.24603054691971823</v>
      </c>
      <c r="N98" s="3">
        <v>0.21088332593118705</v>
      </c>
      <c r="O98" s="2">
        <v>100.06394569070385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2">
      <c r="A99" t="s">
        <v>484</v>
      </c>
      <c r="B99" s="2">
        <v>0.046067880037416464</v>
      </c>
      <c r="C99" s="2">
        <v>61.341832688970946</v>
      </c>
      <c r="D99" s="2">
        <v>0.034305868112969706</v>
      </c>
      <c r="E99" s="2">
        <v>0.44695645312897675</v>
      </c>
      <c r="F99" s="2">
        <v>14.731919935369561</v>
      </c>
      <c r="G99" s="2">
        <v>0.03234553279222858</v>
      </c>
      <c r="H99" s="2">
        <v>1.0977877796150306</v>
      </c>
      <c r="I99" s="2">
        <v>0.3126734836582096</v>
      </c>
      <c r="J99" s="2">
        <v>8.315742430583857</v>
      </c>
      <c r="K99" s="2">
        <v>8.07</v>
      </c>
      <c r="L99" s="2">
        <v>4.9645491997769025</v>
      </c>
      <c r="M99" s="3">
        <v>0.4420556148271239</v>
      </c>
      <c r="N99" s="3">
        <v>0.23818074147004678</v>
      </c>
      <c r="O99" s="2">
        <v>100.07441760834327</v>
      </c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2">
      <c r="A100" t="s">
        <v>485</v>
      </c>
      <c r="B100" s="2">
        <v>0.061424028968221814</v>
      </c>
      <c r="C100" s="2">
        <v>61.3873726928698</v>
      </c>
      <c r="D100" s="2">
        <v>0.0812382318611966</v>
      </c>
      <c r="E100" s="2">
        <v>0.516159985361993</v>
      </c>
      <c r="F100" s="2">
        <v>14.94981608274947</v>
      </c>
      <c r="G100" s="2">
        <v>0.026749173905515948</v>
      </c>
      <c r="H100" s="2">
        <v>1.1591308692390243</v>
      </c>
      <c r="I100" s="2">
        <v>0.3249529274447864</v>
      </c>
      <c r="J100" s="2">
        <v>8.238745562898913</v>
      </c>
      <c r="K100" s="2">
        <v>8.07</v>
      </c>
      <c r="L100" s="2">
        <v>4.831693375451899</v>
      </c>
      <c r="M100" s="3">
        <v>0.1119502463453075</v>
      </c>
      <c r="N100" s="3">
        <v>0.21597481153342507</v>
      </c>
      <c r="O100" s="2">
        <v>99.99997574224578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15" customFormat="1" ht="12">
      <c r="A101" s="15" t="s">
        <v>486</v>
      </c>
      <c r="B101" s="16">
        <f>AVERAGE(B92:B100)</f>
        <v>0.07085920760243496</v>
      </c>
      <c r="C101" s="16">
        <f>AVERAGE(C92:C100)</f>
        <v>61.28951645290174</v>
      </c>
      <c r="D101" s="16">
        <f>AVERAGE(D92:D100)</f>
        <v>0.06682504664779391</v>
      </c>
      <c r="E101" s="16">
        <f>AVERAGE(E92:E100)</f>
        <v>0.46283089215844586</v>
      </c>
      <c r="F101" s="16">
        <f>AVERAGE(F92:F100)</f>
        <v>15.019964329014377</v>
      </c>
      <c r="G101" s="16">
        <f aca="true" t="shared" si="16" ref="G101:O101">AVERAGE(G92:G100)</f>
        <v>0.036061562037945</v>
      </c>
      <c r="H101" s="16">
        <f t="shared" si="16"/>
        <v>1.1419405255107247</v>
      </c>
      <c r="I101" s="16">
        <f t="shared" si="16"/>
        <v>0.28342034465828586</v>
      </c>
      <c r="J101" s="16">
        <f t="shared" si="16"/>
        <v>8.298602518623658</v>
      </c>
      <c r="K101" s="16">
        <f t="shared" si="16"/>
        <v>8.07</v>
      </c>
      <c r="L101" s="16">
        <f t="shared" si="16"/>
        <v>4.8153923744044915</v>
      </c>
      <c r="M101" s="17">
        <f t="shared" si="16"/>
        <v>0.25022195839158695</v>
      </c>
      <c r="N101" s="17">
        <f t="shared" si="16"/>
        <v>0.2317232423041646</v>
      </c>
      <c r="O101" s="16">
        <f t="shared" si="16"/>
        <v>100.0515399191257</v>
      </c>
      <c r="P101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2:35" s="15" customFormat="1" ht="12">
      <c r="B102" s="16">
        <f>STDEV(B92:B100)</f>
        <v>0.02725864630810005</v>
      </c>
      <c r="C102" s="16">
        <f aca="true" t="shared" si="17" ref="C102:N102">STDEV(C92:C100)</f>
        <v>0.29293297124576356</v>
      </c>
      <c r="D102" s="16">
        <f t="shared" si="17"/>
        <v>0.019990680104868163</v>
      </c>
      <c r="E102" s="16">
        <f t="shared" si="17"/>
        <v>0.042299689837153896</v>
      </c>
      <c r="F102" s="16">
        <f t="shared" si="17"/>
        <v>0.2018711207544801</v>
      </c>
      <c r="G102" s="16">
        <f t="shared" si="17"/>
        <v>0.01668941860920277</v>
      </c>
      <c r="H102" s="16">
        <f t="shared" si="17"/>
        <v>0.08094136180612081</v>
      </c>
      <c r="I102" s="16">
        <f t="shared" si="17"/>
        <v>0.04429786077395835</v>
      </c>
      <c r="J102" s="16">
        <f t="shared" si="17"/>
        <v>0.2487764354272129</v>
      </c>
      <c r="K102" s="16">
        <f t="shared" si="17"/>
        <v>0</v>
      </c>
      <c r="L102" s="16">
        <f t="shared" si="17"/>
        <v>0.10873440116310988</v>
      </c>
      <c r="M102" s="16">
        <f t="shared" si="17"/>
        <v>0.09771333457863766</v>
      </c>
      <c r="N102" s="16">
        <f t="shared" si="17"/>
        <v>0.020460200341444308</v>
      </c>
      <c r="O102" s="16"/>
      <c r="P102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20:35" ht="12"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2">
      <c r="A104" t="s">
        <v>487</v>
      </c>
      <c r="B104" s="2">
        <v>0.01870043700548096</v>
      </c>
      <c r="C104" s="2">
        <v>60.8177580759305</v>
      </c>
      <c r="D104" s="2">
        <v>0.07184904744211106</v>
      </c>
      <c r="E104" s="2">
        <v>0.46554245808381545</v>
      </c>
      <c r="F104" s="2">
        <v>15.054836022938776</v>
      </c>
      <c r="G104" s="2">
        <v>0.10531298734665592</v>
      </c>
      <c r="H104" s="2">
        <v>0.946832652593299</v>
      </c>
      <c r="I104" s="2">
        <v>0.34054480020507427</v>
      </c>
      <c r="J104" s="2">
        <v>8.135674330910822</v>
      </c>
      <c r="K104" s="2">
        <v>8.79</v>
      </c>
      <c r="L104" s="2">
        <v>4.779438005190291</v>
      </c>
      <c r="M104" s="3">
        <v>0.2657430521831505</v>
      </c>
      <c r="N104" s="3">
        <v>0.2076732741134991</v>
      </c>
      <c r="O104" s="2">
        <v>99.99990514394348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15" ht="12">
      <c r="A105" t="s">
        <v>488</v>
      </c>
      <c r="B105" s="2">
        <v>0.034424592700711465</v>
      </c>
      <c r="C105" s="2">
        <v>60.85776209590062</v>
      </c>
      <c r="D105" s="2">
        <v>0.0895039410218498</v>
      </c>
      <c r="E105" s="2">
        <v>0.4317827484460666</v>
      </c>
      <c r="F105" s="2">
        <v>14.780936545894054</v>
      </c>
      <c r="G105" s="2">
        <v>0.10032309872778769</v>
      </c>
      <c r="H105" s="2">
        <v>1.0386391397700374</v>
      </c>
      <c r="I105" s="2">
        <v>0.3058870951406076</v>
      </c>
      <c r="J105" s="2">
        <v>8.125187437159354</v>
      </c>
      <c r="K105" s="2">
        <v>8.79</v>
      </c>
      <c r="L105" s="2">
        <v>4.821410097682502</v>
      </c>
      <c r="M105" s="3">
        <v>0.4740758194783693</v>
      </c>
      <c r="N105" s="3">
        <v>0.20851467578716656</v>
      </c>
      <c r="O105" s="2">
        <v>100.08303628249536</v>
      </c>
    </row>
    <row r="106" spans="1:15" ht="12">
      <c r="A106" t="s">
        <v>489</v>
      </c>
      <c r="B106" s="2">
        <v>0.07183485837537266</v>
      </c>
      <c r="C106" s="2">
        <v>61.308139399392374</v>
      </c>
      <c r="D106" s="2">
        <v>0.04562484248165561</v>
      </c>
      <c r="E106" s="2">
        <v>0.4057698756879159</v>
      </c>
      <c r="F106" s="2">
        <v>14.98727538455917</v>
      </c>
      <c r="G106" s="2">
        <v>0.08154227166934194</v>
      </c>
      <c r="H106" s="2">
        <v>0.9328824175504478</v>
      </c>
      <c r="I106" s="2">
        <v>0.33975946528892476</v>
      </c>
      <c r="J106" s="2">
        <v>7.63099759038925</v>
      </c>
      <c r="K106" s="2">
        <v>8.79</v>
      </c>
      <c r="L106" s="2">
        <v>4.918746316054234</v>
      </c>
      <c r="M106" s="3">
        <v>0.38053060112359577</v>
      </c>
      <c r="N106" s="3">
        <v>0.16890899131506545</v>
      </c>
      <c r="O106" s="2">
        <v>100.08239758180468</v>
      </c>
    </row>
    <row r="107" spans="1:35" ht="12">
      <c r="A107" t="s">
        <v>490</v>
      </c>
      <c r="B107" s="2">
        <v>0.08683310053647193</v>
      </c>
      <c r="C107" s="2">
        <v>61.23001936480793</v>
      </c>
      <c r="D107" s="2">
        <v>0.088784406166505</v>
      </c>
      <c r="E107" s="2">
        <v>0.44197072520249203</v>
      </c>
      <c r="F107" s="2">
        <v>14.917731541602873</v>
      </c>
      <c r="G107" s="2">
        <v>0.07219830831122385</v>
      </c>
      <c r="H107" s="2">
        <v>0.987360648796737</v>
      </c>
      <c r="I107" s="2">
        <v>0.31123324799027585</v>
      </c>
      <c r="J107" s="2">
        <v>7.898885190373896</v>
      </c>
      <c r="K107" s="2">
        <v>8.79</v>
      </c>
      <c r="L107" s="2">
        <v>4.707524832454799</v>
      </c>
      <c r="M107" s="3">
        <v>0.3375758739957223</v>
      </c>
      <c r="N107" s="3">
        <v>0.24391320375413467</v>
      </c>
      <c r="O107" s="2">
        <v>100.11403044399306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2">
      <c r="A108" t="s">
        <v>491</v>
      </c>
      <c r="B108" s="2">
        <v>0.022261028985204573</v>
      </c>
      <c r="C108" s="2">
        <v>60.87713917875641</v>
      </c>
      <c r="D108" s="2">
        <v>0.07936540768638152</v>
      </c>
      <c r="E108" s="2">
        <v>0.5091000541833742</v>
      </c>
      <c r="F108" s="2">
        <v>14.951668511453924</v>
      </c>
      <c r="G108" s="2">
        <v>0.07742966603549417</v>
      </c>
      <c r="H108" s="2">
        <v>0.9620636004910151</v>
      </c>
      <c r="I108" s="2">
        <v>0.2893933768076594</v>
      </c>
      <c r="J108" s="2">
        <v>8.247227303605573</v>
      </c>
      <c r="K108" s="2">
        <v>8.79</v>
      </c>
      <c r="L108" s="2">
        <v>4.688366278449172</v>
      </c>
      <c r="M108" s="3">
        <v>0.3000399558875399</v>
      </c>
      <c r="N108" s="3">
        <v>0.21873880655027103</v>
      </c>
      <c r="O108" s="2">
        <v>100.03311845622633</v>
      </c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2">
      <c r="A109" t="s">
        <v>492</v>
      </c>
      <c r="B109" s="2">
        <v>0.04508375910234134</v>
      </c>
      <c r="C109" s="2">
        <v>60.86115633032667</v>
      </c>
      <c r="D109" s="2">
        <v>0.09304520495589598</v>
      </c>
      <c r="E109" s="2">
        <v>0.4489191331892713</v>
      </c>
      <c r="F109" s="2">
        <v>15.12032541979163</v>
      </c>
      <c r="G109" s="2">
        <v>0.12374053030217091</v>
      </c>
      <c r="H109" s="2">
        <v>0.9592289170710924</v>
      </c>
      <c r="I109" s="2">
        <v>0.290646361872541</v>
      </c>
      <c r="J109" s="2">
        <v>8.036419867221612</v>
      </c>
      <c r="K109" s="2">
        <v>8.79</v>
      </c>
      <c r="L109" s="2">
        <v>4.85561677821387</v>
      </c>
      <c r="M109" s="3">
        <v>0.2609102654433372</v>
      </c>
      <c r="N109" s="3">
        <v>0.20527498825321377</v>
      </c>
      <c r="O109" s="2">
        <v>100.09036755574364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2">
      <c r="A110" t="s">
        <v>493</v>
      </c>
      <c r="B110" s="2">
        <v>0.022214362743680285</v>
      </c>
      <c r="C110" s="2">
        <v>60.96780147095976</v>
      </c>
      <c r="D110" s="2">
        <v>0.07919903239051233</v>
      </c>
      <c r="E110" s="2">
        <v>0.4191753665546628</v>
      </c>
      <c r="F110" s="2">
        <v>15.028499317028924</v>
      </c>
      <c r="G110" s="2">
        <v>0.09851586955892996</v>
      </c>
      <c r="H110" s="2">
        <v>0.9387982863850973</v>
      </c>
      <c r="I110" s="2">
        <v>0.3805416922178276</v>
      </c>
      <c r="J110" s="2">
        <v>8.24539194533907</v>
      </c>
      <c r="K110" s="2">
        <v>8.79</v>
      </c>
      <c r="L110" s="2">
        <v>4.8475602874144075</v>
      </c>
      <c r="M110" s="3">
        <v>0.08402824168261673</v>
      </c>
      <c r="N110" s="3">
        <v>0.21924610186154023</v>
      </c>
      <c r="O110" s="2">
        <v>100.12676702528756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2">
      <c r="A111" t="s">
        <v>494</v>
      </c>
      <c r="B111" s="2">
        <v>0.06911714149065437</v>
      </c>
      <c r="C111" s="2">
        <v>60.890226877795335</v>
      </c>
      <c r="D111" s="2">
        <v>0.02567208112510019</v>
      </c>
      <c r="E111" s="2">
        <v>0.4611100725162227</v>
      </c>
      <c r="F111" s="2">
        <v>14.851298930870461</v>
      </c>
      <c r="G111" s="2">
        <v>0.13922167071688948</v>
      </c>
      <c r="H111" s="2">
        <v>0.9706021440759034</v>
      </c>
      <c r="I111" s="2">
        <v>0.31102713670794463</v>
      </c>
      <c r="J111" s="2">
        <v>8.427354323181929</v>
      </c>
      <c r="K111" s="2">
        <v>8.79</v>
      </c>
      <c r="L111" s="2">
        <v>4.861897209999745</v>
      </c>
      <c r="M111" s="3">
        <v>0.12441085468317786</v>
      </c>
      <c r="N111" s="3">
        <v>0.1905658329670899</v>
      </c>
      <c r="O111" s="2">
        <v>100.12040337801511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64" s="15" customFormat="1" ht="12">
      <c r="A112" s="15" t="s">
        <v>495</v>
      </c>
      <c r="B112" s="16">
        <f>AVERAGE(B104:B111)</f>
        <v>0.0463086601174897</v>
      </c>
      <c r="C112" s="16">
        <f>AVERAGE(C104:C111)</f>
        <v>60.976250349233695</v>
      </c>
      <c r="D112" s="16">
        <f>AVERAGE(D104:D111)</f>
        <v>0.07163049540875144</v>
      </c>
      <c r="E112" s="16">
        <f>AVERAGE(E104:E111)</f>
        <v>0.4479213042329776</v>
      </c>
      <c r="F112" s="16">
        <f>AVERAGE(F104:F111)</f>
        <v>14.961571459267475</v>
      </c>
      <c r="G112" s="16">
        <f aca="true" t="shared" si="18" ref="G112:N112">AVERAGE(G104:G111)</f>
        <v>0.09978555033356175</v>
      </c>
      <c r="H112" s="16">
        <f t="shared" si="18"/>
        <v>0.9670509758417036</v>
      </c>
      <c r="I112" s="16">
        <f t="shared" si="18"/>
        <v>0.32112914702885687</v>
      </c>
      <c r="J112" s="16">
        <f t="shared" si="18"/>
        <v>8.093392248522688</v>
      </c>
      <c r="K112" s="16">
        <f t="shared" si="18"/>
        <v>8.79</v>
      </c>
      <c r="L112" s="16">
        <f t="shared" si="18"/>
        <v>4.810069975682378</v>
      </c>
      <c r="M112" s="17">
        <f t="shared" si="18"/>
        <v>0.27841433305968866</v>
      </c>
      <c r="N112" s="17">
        <f t="shared" si="18"/>
        <v>0.20785448432524756</v>
      </c>
      <c r="O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K112" s="19"/>
      <c r="AL112" s="19"/>
      <c r="AN112" s="19"/>
      <c r="AO112" s="20"/>
      <c r="AP112" s="19"/>
      <c r="AQ112" s="20"/>
      <c r="AR112" s="21"/>
      <c r="AS112" s="21"/>
      <c r="AT112" s="20"/>
      <c r="AU112" s="19"/>
      <c r="AW112" s="19"/>
      <c r="AX112" s="19"/>
      <c r="AZ112" s="21"/>
      <c r="BA112" s="21"/>
      <c r="BB112" s="21"/>
      <c r="BC112" s="19"/>
      <c r="BD112" s="19"/>
      <c r="BE112" s="19"/>
      <c r="BF112" s="19"/>
      <c r="BG112" s="22"/>
      <c r="BH112" s="19"/>
      <c r="BI112" s="19"/>
      <c r="BJ112" s="19"/>
      <c r="BK112" s="19"/>
      <c r="BL112" s="19"/>
    </row>
    <row r="113" spans="2:64" s="15" customFormat="1" ht="12">
      <c r="B113" s="16">
        <f>STDEV(B104:B111)</f>
        <v>0.02639754600228776</v>
      </c>
      <c r="C113" s="16">
        <f aca="true" t="shared" si="19" ref="C113:N113">STDEV(C104:C111)</f>
        <v>0.18679606918448596</v>
      </c>
      <c r="D113" s="16">
        <f t="shared" si="19"/>
        <v>0.02383855134011896</v>
      </c>
      <c r="E113" s="16">
        <f t="shared" si="19"/>
        <v>0.0319088389345637</v>
      </c>
      <c r="F113" s="16">
        <f t="shared" si="19"/>
        <v>0.11074432455214223</v>
      </c>
      <c r="G113" s="16">
        <f t="shared" si="19"/>
        <v>0.02316142410262655</v>
      </c>
      <c r="H113" s="16">
        <f t="shared" si="19"/>
        <v>0.0338283540719255</v>
      </c>
      <c r="I113" s="16">
        <f t="shared" si="19"/>
        <v>0.030758426838488413</v>
      </c>
      <c r="J113" s="16">
        <f t="shared" si="19"/>
        <v>0.24377570944210183</v>
      </c>
      <c r="K113" s="16">
        <f t="shared" si="19"/>
        <v>0</v>
      </c>
      <c r="L113" s="16">
        <f t="shared" si="19"/>
        <v>0.07961591385360851</v>
      </c>
      <c r="M113" s="16">
        <f t="shared" si="19"/>
        <v>0.12797816921790978</v>
      </c>
      <c r="N113" s="16">
        <f t="shared" si="19"/>
        <v>0.02194551711048279</v>
      </c>
      <c r="O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K113" s="19"/>
      <c r="AL113" s="19"/>
      <c r="AN113" s="19"/>
      <c r="AO113" s="20"/>
      <c r="AP113" s="19"/>
      <c r="AQ113" s="20"/>
      <c r="AR113" s="21"/>
      <c r="AS113" s="21"/>
      <c r="AT113" s="20"/>
      <c r="AU113" s="19"/>
      <c r="AW113" s="19"/>
      <c r="AX113" s="19"/>
      <c r="AZ113" s="21"/>
      <c r="BA113" s="21"/>
      <c r="BB113" s="21"/>
      <c r="BC113" s="19"/>
      <c r="BD113" s="19"/>
      <c r="BE113" s="19"/>
      <c r="BF113" s="19"/>
      <c r="BG113" s="22"/>
      <c r="BH113" s="19"/>
      <c r="BI113" s="19"/>
      <c r="BJ113" s="19"/>
      <c r="BK113" s="19"/>
      <c r="BL113" s="19"/>
    </row>
    <row r="114" spans="20:35" ht="12"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2">
      <c r="A115" t="s">
        <v>496</v>
      </c>
      <c r="B115" s="2">
        <v>1.207554655737577</v>
      </c>
      <c r="C115" s="2">
        <v>51.08176477372158</v>
      </c>
      <c r="D115" s="2">
        <v>0.061078635157539134</v>
      </c>
      <c r="E115" s="2">
        <v>2.596342638745885</v>
      </c>
      <c r="F115" s="2">
        <v>17.01891084873267</v>
      </c>
      <c r="G115" s="2">
        <v>2.611361975260034</v>
      </c>
      <c r="H115" s="2">
        <v>7.092130701981143</v>
      </c>
      <c r="I115" s="2">
        <v>0.19925653108770963</v>
      </c>
      <c r="J115" s="2">
        <v>9.928782724953413</v>
      </c>
      <c r="K115" s="2">
        <v>5.76</v>
      </c>
      <c r="L115" s="2">
        <v>2.1067122683846287</v>
      </c>
      <c r="M115" s="3">
        <v>0.2843661046678871</v>
      </c>
      <c r="N115" s="3">
        <v>0.10213148829621298</v>
      </c>
      <c r="O115" s="2">
        <v>100.06641397234138</v>
      </c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2">
      <c r="A116" t="s">
        <v>497</v>
      </c>
      <c r="B116" s="2">
        <v>1.6885031276077387</v>
      </c>
      <c r="C116" s="2">
        <v>48.821375425711544</v>
      </c>
      <c r="D116" s="2">
        <v>0.14621675956745545</v>
      </c>
      <c r="E116" s="2">
        <v>3.4180671260529136</v>
      </c>
      <c r="F116" s="2">
        <v>14.695785821183843</v>
      </c>
      <c r="G116" s="2">
        <v>3.3219245992140394</v>
      </c>
      <c r="H116" s="2">
        <v>7.587247743034537</v>
      </c>
      <c r="I116" s="2">
        <v>0.19428802298689285</v>
      </c>
      <c r="J116" s="2">
        <v>12.018817339513921</v>
      </c>
      <c r="K116" s="2">
        <v>5.76</v>
      </c>
      <c r="L116" s="2">
        <v>2.0610554191083788</v>
      </c>
      <c r="M116" s="3">
        <v>0.24336077106090187</v>
      </c>
      <c r="N116" s="3">
        <v>0.10615737338459094</v>
      </c>
      <c r="O116" s="2">
        <v>100.08282922151821</v>
      </c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2">
      <c r="A117" t="s">
        <v>498</v>
      </c>
      <c r="B117" s="2">
        <v>1.4138729398150214</v>
      </c>
      <c r="C117" s="2">
        <v>48.80939666963135</v>
      </c>
      <c r="D117" s="2">
        <v>0.08477182508526895</v>
      </c>
      <c r="E117" s="2">
        <v>2.760130257240602</v>
      </c>
      <c r="F117" s="2">
        <v>17.599236400738157</v>
      </c>
      <c r="G117" s="2">
        <v>3.249586628268643</v>
      </c>
      <c r="H117" s="2">
        <v>6.998721511504049</v>
      </c>
      <c r="I117" s="2">
        <v>0.22504901183351161</v>
      </c>
      <c r="J117" s="2">
        <v>10.624735410687041</v>
      </c>
      <c r="K117" s="2">
        <v>5.76</v>
      </c>
      <c r="L117" s="2">
        <v>2.2393890460025214</v>
      </c>
      <c r="M117" s="3">
        <v>0.12211179565854217</v>
      </c>
      <c r="N117" s="3">
        <v>0.09587289741786369</v>
      </c>
      <c r="O117" s="2">
        <v>100.00003059657838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2">
      <c r="A118" t="s">
        <v>499</v>
      </c>
      <c r="B118" s="2">
        <v>1.353091237655749</v>
      </c>
      <c r="C118" s="2">
        <v>50.57600720838217</v>
      </c>
      <c r="D118" s="2">
        <v>0.12318892325206525</v>
      </c>
      <c r="E118" s="2">
        <v>3.0648211954243654</v>
      </c>
      <c r="F118" s="2">
        <v>15.082695425910119</v>
      </c>
      <c r="G118" s="2">
        <v>3.1303894932843352</v>
      </c>
      <c r="H118" s="2">
        <v>6.668097200547273</v>
      </c>
      <c r="I118" s="2">
        <v>0.1728618761762851</v>
      </c>
      <c r="J118" s="2">
        <v>11.289668740616689</v>
      </c>
      <c r="K118" s="2">
        <v>5.76</v>
      </c>
      <c r="L118" s="2">
        <v>2.5303402219597597</v>
      </c>
      <c r="M118" s="3">
        <v>0.1738553352347695</v>
      </c>
      <c r="N118" s="3">
        <v>0.12318892325206525</v>
      </c>
      <c r="O118" s="2">
        <v>100.05416653604658</v>
      </c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s="15" customFormat="1" ht="12">
      <c r="A119" s="15" t="s">
        <v>500</v>
      </c>
      <c r="B119" s="16">
        <f>AVERAGE(B115:B118)</f>
        <v>1.4157554902040212</v>
      </c>
      <c r="C119" s="16">
        <f>AVERAGE(C115:C118)</f>
        <v>49.822136019361665</v>
      </c>
      <c r="D119" s="16">
        <f>AVERAGE(D115:D118)</f>
        <v>0.1038140357655822</v>
      </c>
      <c r="E119" s="16">
        <f>AVERAGE(E115:E118)</f>
        <v>2.9598403043659416</v>
      </c>
      <c r="F119" s="16">
        <f>AVERAGE(F115:F118)</f>
        <v>16.099157124141197</v>
      </c>
      <c r="G119" s="16">
        <f aca="true" t="shared" si="20" ref="G119:N119">AVERAGE(G115:G118)</f>
        <v>3.0783156740067628</v>
      </c>
      <c r="H119" s="16">
        <f t="shared" si="20"/>
        <v>7.08654928926675</v>
      </c>
      <c r="I119" s="16">
        <f t="shared" si="20"/>
        <v>0.1978638605210998</v>
      </c>
      <c r="J119" s="16">
        <f t="shared" si="20"/>
        <v>10.965501053942766</v>
      </c>
      <c r="K119" s="16">
        <f t="shared" si="20"/>
        <v>5.76</v>
      </c>
      <c r="L119" s="16">
        <f t="shared" si="20"/>
        <v>2.2343742388638224</v>
      </c>
      <c r="M119" s="17">
        <f t="shared" si="20"/>
        <v>0.20592350165552514</v>
      </c>
      <c r="N119" s="17">
        <f t="shared" si="20"/>
        <v>0.10683767058768322</v>
      </c>
      <c r="O119"/>
      <c r="P119" s="16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2:35" s="15" customFormat="1" ht="12">
      <c r="B120" s="16">
        <f>STDEV(B115:B118)</f>
        <v>0.20138620750954747</v>
      </c>
      <c r="C120" s="16">
        <f aca="true" t="shared" si="21" ref="C120:N120">STDEV(C115:C118)</f>
        <v>1.1806988219892822</v>
      </c>
      <c r="D120" s="16">
        <f t="shared" si="21"/>
        <v>0.038132652253483036</v>
      </c>
      <c r="E120" s="16">
        <f t="shared" si="21"/>
        <v>0.3619426581816512</v>
      </c>
      <c r="F120" s="16">
        <f t="shared" si="21"/>
        <v>1.425813235538532</v>
      </c>
      <c r="G120" s="16">
        <f t="shared" si="21"/>
        <v>0.3211627249239984</v>
      </c>
      <c r="H120" s="16">
        <f t="shared" si="21"/>
        <v>0.38015170781928975</v>
      </c>
      <c r="I120" s="16">
        <f t="shared" si="21"/>
        <v>0.021438733003882094</v>
      </c>
      <c r="J120" s="16">
        <f t="shared" si="21"/>
        <v>0.8954451414089909</v>
      </c>
      <c r="K120" s="16">
        <f t="shared" si="21"/>
        <v>0</v>
      </c>
      <c r="L120" s="16">
        <f t="shared" si="21"/>
        <v>0.21131177868151246</v>
      </c>
      <c r="M120" s="16">
        <f t="shared" si="21"/>
        <v>0.07212849752952424</v>
      </c>
      <c r="N120" s="16">
        <f t="shared" si="21"/>
        <v>0.01169331248200067</v>
      </c>
      <c r="O120"/>
      <c r="P120" s="16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2:35" s="15" customFormat="1" ht="1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7"/>
      <c r="N121" s="17"/>
      <c r="O121" s="16"/>
      <c r="P121" s="16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23" customFormat="1" ht="12">
      <c r="A122" s="23" t="s">
        <v>501</v>
      </c>
      <c r="B122" s="24">
        <v>0.02722947503045425</v>
      </c>
      <c r="C122" s="24">
        <v>61.271361313898076</v>
      </c>
      <c r="D122" s="24">
        <v>0.057484447286514535</v>
      </c>
      <c r="E122" s="24">
        <v>0.49819854314979256</v>
      </c>
      <c r="F122" s="24">
        <v>14.835021396221558</v>
      </c>
      <c r="G122" s="24">
        <v>0.08471392231696878</v>
      </c>
      <c r="H122" s="24">
        <v>1.0780855113909478</v>
      </c>
      <c r="I122" s="24">
        <v>0.31969420683903693</v>
      </c>
      <c r="J122" s="24">
        <v>8.209182472144356</v>
      </c>
      <c r="K122" s="24">
        <v>8.42</v>
      </c>
      <c r="L122" s="24">
        <v>4.824659575766413</v>
      </c>
      <c r="M122" s="25">
        <v>0.23598878359727019</v>
      </c>
      <c r="N122" s="25">
        <v>0.1936318224387858</v>
      </c>
      <c r="O122" s="24">
        <v>100.05525147008017</v>
      </c>
      <c r="P122" s="24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23" customFormat="1" ht="12">
      <c r="A123" s="23" t="s">
        <v>502</v>
      </c>
      <c r="B123" s="24">
        <v>0.04244012123007935</v>
      </c>
      <c r="C123" s="24">
        <v>61.220885353466365</v>
      </c>
      <c r="D123" s="24">
        <v>0.06467066092202567</v>
      </c>
      <c r="E123" s="24">
        <v>0.501197622145699</v>
      </c>
      <c r="F123" s="24">
        <v>14.771183146221427</v>
      </c>
      <c r="G123" s="24">
        <v>0.09599551230613186</v>
      </c>
      <c r="H123" s="24">
        <v>1.0569611144443571</v>
      </c>
      <c r="I123" s="24">
        <v>0.32436378368703506</v>
      </c>
      <c r="J123" s="24">
        <v>8.006025726331398</v>
      </c>
      <c r="K123" s="24">
        <v>8.42</v>
      </c>
      <c r="L123" s="24">
        <v>4.884655857766751</v>
      </c>
      <c r="M123" s="25">
        <v>0.37892965383999416</v>
      </c>
      <c r="N123" s="25">
        <v>0.2566616855342894</v>
      </c>
      <c r="O123" s="24">
        <v>100.02397023789554</v>
      </c>
      <c r="P123" s="24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23" customFormat="1" ht="12">
      <c r="A124" s="23" t="s">
        <v>503</v>
      </c>
      <c r="B124" s="24">
        <v>0.07069394685120985</v>
      </c>
      <c r="C124" s="24">
        <v>61.410499714705324</v>
      </c>
      <c r="D124" s="24">
        <v>0.043031098083345126</v>
      </c>
      <c r="E124" s="24">
        <v>0.5143240770914107</v>
      </c>
      <c r="F124" s="24">
        <v>14.811918690260013</v>
      </c>
      <c r="G124" s="24">
        <v>0.11167594502582426</v>
      </c>
      <c r="H124" s="24">
        <v>1.0532373530875903</v>
      </c>
      <c r="I124" s="24">
        <v>0.30121768658341586</v>
      </c>
      <c r="J124" s="24">
        <v>7.869568199480331</v>
      </c>
      <c r="K124" s="24">
        <v>8.42</v>
      </c>
      <c r="L124" s="24">
        <v>4.973165478489458</v>
      </c>
      <c r="M124" s="25">
        <v>0.2510147388195132</v>
      </c>
      <c r="N124" s="25">
        <v>0.21105729059926417</v>
      </c>
      <c r="O124" s="24">
        <v>100.0414042190767</v>
      </c>
      <c r="P124" s="24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23" customFormat="1" ht="12">
      <c r="A125" s="23" t="s">
        <v>504</v>
      </c>
      <c r="B125" s="24">
        <v>0.08173168140322175</v>
      </c>
      <c r="C125" s="24">
        <v>61.348203674499736</v>
      </c>
      <c r="D125" s="24">
        <v>0.06356908553583913</v>
      </c>
      <c r="E125" s="24">
        <v>0.5024984856642521</v>
      </c>
      <c r="F125" s="24">
        <v>14.91653637263984</v>
      </c>
      <c r="G125" s="24">
        <v>0.0978762110631174</v>
      </c>
      <c r="H125" s="24">
        <v>0.9979337396023</v>
      </c>
      <c r="I125" s="24">
        <v>0.35114352010273037</v>
      </c>
      <c r="J125" s="24">
        <v>8.016768009241936</v>
      </c>
      <c r="K125" s="24">
        <v>8.42</v>
      </c>
      <c r="L125" s="24">
        <v>4.832259533827517</v>
      </c>
      <c r="M125" s="25">
        <v>0.20483372005992612</v>
      </c>
      <c r="N125" s="25">
        <v>0.1896982235037739</v>
      </c>
      <c r="O125" s="24">
        <v>100.02305225714419</v>
      </c>
      <c r="P125" s="24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23" customFormat="1" ht="12">
      <c r="A126" s="23" t="s">
        <v>505</v>
      </c>
      <c r="B126" s="24">
        <v>0.03814718627423581</v>
      </c>
      <c r="C126" s="24">
        <v>61.369787855338366</v>
      </c>
      <c r="D126" s="24">
        <v>0.08633310577853366</v>
      </c>
      <c r="E126" s="24">
        <v>0.42664616227763735</v>
      </c>
      <c r="F126" s="24">
        <v>14.748906861607171</v>
      </c>
      <c r="G126" s="24">
        <v>0.08231761248650886</v>
      </c>
      <c r="H126" s="24">
        <v>0.9617106434399448</v>
      </c>
      <c r="I126" s="24">
        <v>0.34533242311413465</v>
      </c>
      <c r="J126" s="24">
        <v>8.16450173600947</v>
      </c>
      <c r="K126" s="24">
        <v>8.42</v>
      </c>
      <c r="L126" s="24">
        <v>4.812568710491749</v>
      </c>
      <c r="M126" s="25">
        <v>0.327262703300023</v>
      </c>
      <c r="N126" s="25">
        <v>0.2168366377693404</v>
      </c>
      <c r="O126" s="24">
        <v>100.0003516378871</v>
      </c>
      <c r="P126" s="24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s="23" customFormat="1" ht="12">
      <c r="A127" s="23" t="s">
        <v>506</v>
      </c>
      <c r="B127" s="24">
        <v>0.06482945904938361</v>
      </c>
      <c r="C127" s="24">
        <v>61.12021661546581</v>
      </c>
      <c r="D127" s="24">
        <v>0.0568504487048441</v>
      </c>
      <c r="E127" s="24">
        <v>0.45580096593182023</v>
      </c>
      <c r="F127" s="24">
        <v>14.750197998174373</v>
      </c>
      <c r="G127" s="24">
        <v>0.108714015944351</v>
      </c>
      <c r="H127" s="24">
        <v>1.026300205566396</v>
      </c>
      <c r="I127" s="24">
        <v>0.32813680041918786</v>
      </c>
      <c r="J127" s="24">
        <v>8.37397135659423</v>
      </c>
      <c r="K127" s="24">
        <v>8.42</v>
      </c>
      <c r="L127" s="24">
        <v>4.910083490771008</v>
      </c>
      <c r="M127" s="25">
        <v>0.2184254081817694</v>
      </c>
      <c r="N127" s="25">
        <v>0.1984778823204206</v>
      </c>
      <c r="O127" s="24">
        <v>100.0320046471236</v>
      </c>
      <c r="P127" s="24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64" s="15" customFormat="1" ht="12">
      <c r="A128" s="15" t="s">
        <v>507</v>
      </c>
      <c r="B128" s="16">
        <f>AVERAGE(B122:B127)</f>
        <v>0.054178644973097434</v>
      </c>
      <c r="C128" s="16">
        <f aca="true" t="shared" si="22" ref="C128:O128">AVERAGE(C122:C127)</f>
        <v>61.29015908789561</v>
      </c>
      <c r="D128" s="16">
        <f t="shared" si="22"/>
        <v>0.06198980771851703</v>
      </c>
      <c r="E128" s="16">
        <f t="shared" si="22"/>
        <v>0.48311097604343534</v>
      </c>
      <c r="F128" s="16">
        <f t="shared" si="22"/>
        <v>14.805627410854063</v>
      </c>
      <c r="G128" s="16">
        <f t="shared" si="22"/>
        <v>0.09688220319048368</v>
      </c>
      <c r="H128" s="16">
        <f t="shared" si="22"/>
        <v>1.0290380945885893</v>
      </c>
      <c r="I128" s="16">
        <f t="shared" si="22"/>
        <v>0.32831473679092343</v>
      </c>
      <c r="J128" s="16">
        <f t="shared" si="22"/>
        <v>8.106669583300286</v>
      </c>
      <c r="K128" s="16">
        <f t="shared" si="22"/>
        <v>8.42</v>
      </c>
      <c r="L128" s="16">
        <f t="shared" si="22"/>
        <v>4.8728987745188155</v>
      </c>
      <c r="M128" s="16">
        <f t="shared" si="22"/>
        <v>0.269409167966416</v>
      </c>
      <c r="N128" s="16">
        <f t="shared" si="22"/>
        <v>0.21106059036097904</v>
      </c>
      <c r="O128" s="16">
        <f t="shared" si="22"/>
        <v>100.0293390782012</v>
      </c>
      <c r="P128" s="16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K128" s="19"/>
      <c r="AL128" s="19"/>
      <c r="AN128" s="19"/>
      <c r="AO128" s="20"/>
      <c r="AP128" s="19"/>
      <c r="AQ128" s="20"/>
      <c r="AR128" s="21"/>
      <c r="AS128" s="21"/>
      <c r="AT128" s="20"/>
      <c r="AU128" s="19"/>
      <c r="AW128" s="19"/>
      <c r="AX128" s="19"/>
      <c r="AZ128" s="21"/>
      <c r="BA128" s="21"/>
      <c r="BB128" s="21"/>
      <c r="BC128" s="19"/>
      <c r="BD128" s="19"/>
      <c r="BE128" s="19"/>
      <c r="BF128" s="19"/>
      <c r="BG128" s="22"/>
      <c r="BH128" s="19"/>
      <c r="BI128" s="19"/>
      <c r="BJ128" s="19"/>
      <c r="BK128" s="19"/>
      <c r="BL128" s="19"/>
    </row>
    <row r="129" spans="2:64" s="15" customFormat="1" ht="12">
      <c r="B129" s="16">
        <f>STDEV(B122:B127)</f>
        <v>0.021290482481187353</v>
      </c>
      <c r="C129" s="16">
        <f aca="true" t="shared" si="23" ref="C129:N129">STDEV(C122:C127)</f>
        <v>0.10791147448167082</v>
      </c>
      <c r="D129" s="16">
        <f t="shared" si="23"/>
        <v>0.014201557713760072</v>
      </c>
      <c r="E129" s="16">
        <f t="shared" si="23"/>
        <v>0.03417310785002885</v>
      </c>
      <c r="F129" s="16">
        <f t="shared" si="23"/>
        <v>0.06431241286052733</v>
      </c>
      <c r="G129" s="16">
        <f t="shared" si="23"/>
        <v>0.012006791617244016</v>
      </c>
      <c r="H129" s="16">
        <f t="shared" si="23"/>
        <v>0.04307879027627262</v>
      </c>
      <c r="I129" s="16">
        <f t="shared" si="23"/>
        <v>0.018082922074010688</v>
      </c>
      <c r="J129" s="16">
        <f t="shared" si="23"/>
        <v>0.17873568946648732</v>
      </c>
      <c r="K129" s="16">
        <f t="shared" si="23"/>
        <v>0</v>
      </c>
      <c r="L129" s="16">
        <f t="shared" si="23"/>
        <v>0.06195583727162508</v>
      </c>
      <c r="M129" s="16">
        <f t="shared" si="23"/>
        <v>0.06865329959398273</v>
      </c>
      <c r="N129" s="16">
        <f t="shared" si="23"/>
        <v>0.024622184412512325</v>
      </c>
      <c r="O129" s="16"/>
      <c r="P129" s="16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K129" s="19"/>
      <c r="AL129" s="19"/>
      <c r="AN129" s="19"/>
      <c r="AO129" s="20"/>
      <c r="AP129" s="19"/>
      <c r="AQ129" s="20"/>
      <c r="AR129" s="21"/>
      <c r="AS129" s="21"/>
      <c r="AT129" s="20"/>
      <c r="AU129" s="19"/>
      <c r="AW129" s="19"/>
      <c r="AX129" s="19"/>
      <c r="AZ129" s="21"/>
      <c r="BA129" s="21"/>
      <c r="BB129" s="21"/>
      <c r="BC129" s="19"/>
      <c r="BD129" s="19"/>
      <c r="BE129" s="19"/>
      <c r="BF129" s="19"/>
      <c r="BG129" s="22"/>
      <c r="BH129" s="19"/>
      <c r="BI129" s="19"/>
      <c r="BJ129" s="19"/>
      <c r="BK129" s="19"/>
      <c r="BL129" s="19"/>
    </row>
    <row r="130" spans="2:35" s="23" customFormat="1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5"/>
      <c r="N130" s="25"/>
      <c r="O130" s="24"/>
      <c r="P130" s="24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s="23" customFormat="1" ht="12">
      <c r="A131" s="23" t="s">
        <v>508</v>
      </c>
      <c r="B131" s="24">
        <v>0.1347533580372384</v>
      </c>
      <c r="C131" s="24">
        <v>61.11064786988761</v>
      </c>
      <c r="D131" s="24">
        <v>0.07341041146804778</v>
      </c>
      <c r="E131" s="24">
        <v>0.5199066127257631</v>
      </c>
      <c r="F131" s="24">
        <v>14.53526147067346</v>
      </c>
      <c r="G131" s="24">
        <v>0.08849474259161924</v>
      </c>
      <c r="H131" s="24">
        <v>2.0182835043338616</v>
      </c>
      <c r="I131" s="24">
        <v>0.30570911077104823</v>
      </c>
      <c r="J131" s="24">
        <v>8.951042088727306</v>
      </c>
      <c r="K131" s="24">
        <v>7.18</v>
      </c>
      <c r="L131" s="24">
        <v>4.85916586593982</v>
      </c>
      <c r="M131" s="25">
        <v>0.11564653861404788</v>
      </c>
      <c r="N131" s="25">
        <v>0.10760156201480975</v>
      </c>
      <c r="O131" s="24">
        <v>99.99992313578461</v>
      </c>
      <c r="P131" s="24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s="23" customFormat="1" ht="12">
      <c r="A132" s="23" t="s">
        <v>509</v>
      </c>
      <c r="B132" s="24">
        <v>0.11844659660941517</v>
      </c>
      <c r="C132" s="24">
        <v>61.259977495559326</v>
      </c>
      <c r="D132" s="24">
        <v>0.08030277736231538</v>
      </c>
      <c r="E132" s="24">
        <v>0.52196805285505</v>
      </c>
      <c r="F132" s="24">
        <v>14.335049543890324</v>
      </c>
      <c r="G132" s="24">
        <v>0.08431791623043117</v>
      </c>
      <c r="H132" s="24">
        <v>1.9764521078299873</v>
      </c>
      <c r="I132" s="24">
        <v>0.40552902567969273</v>
      </c>
      <c r="J132" s="24">
        <v>8.974839154955772</v>
      </c>
      <c r="K132" s="24">
        <v>7.18</v>
      </c>
      <c r="L132" s="24">
        <v>4.798090947398344</v>
      </c>
      <c r="M132" s="25">
        <v>0.21681749887825152</v>
      </c>
      <c r="N132" s="25">
        <v>0.09435576340072058</v>
      </c>
      <c r="O132" s="24">
        <v>100.04614688064964</v>
      </c>
      <c r="P132" s="24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s="23" customFormat="1" ht="12">
      <c r="A133" s="23" t="s">
        <v>510</v>
      </c>
      <c r="B133" s="24">
        <v>0.07484374028096819</v>
      </c>
      <c r="C133" s="24">
        <v>61.66406519450456</v>
      </c>
      <c r="D133" s="24">
        <v>0.022555647755908223</v>
      </c>
      <c r="E133" s="24">
        <v>0.5331334924123762</v>
      </c>
      <c r="F133" s="24">
        <v>14.6539942443271</v>
      </c>
      <c r="G133" s="24">
        <v>0.08099528057803408</v>
      </c>
      <c r="H133" s="24">
        <v>1.8762197906050933</v>
      </c>
      <c r="I133" s="24">
        <v>0.26964251635472103</v>
      </c>
      <c r="J133" s="24">
        <v>8.736212478549726</v>
      </c>
      <c r="K133" s="24">
        <v>7.18</v>
      </c>
      <c r="L133" s="24">
        <v>4.738736542173082</v>
      </c>
      <c r="M133" s="25">
        <v>0.08099528057803408</v>
      </c>
      <c r="N133" s="25">
        <v>0.1343086298192717</v>
      </c>
      <c r="O133" s="24">
        <v>100.04570283793889</v>
      </c>
      <c r="P133" s="24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s="23" customFormat="1" ht="12">
      <c r="A134" s="23" t="s">
        <v>511</v>
      </c>
      <c r="B134" s="24">
        <v>0.11034337628843521</v>
      </c>
      <c r="C134" s="24">
        <v>61.21066769136786</v>
      </c>
      <c r="D134" s="24">
        <v>0.052593571875796226</v>
      </c>
      <c r="E134" s="24">
        <v>0.6022479603032351</v>
      </c>
      <c r="F134" s="24">
        <v>14.710731427612416</v>
      </c>
      <c r="G134" s="24">
        <v>0.0598122974273761</v>
      </c>
      <c r="H134" s="24">
        <v>1.8768686434107673</v>
      </c>
      <c r="I134" s="24">
        <v>0.32999888235793706</v>
      </c>
      <c r="J134" s="24">
        <v>8.759407833588494</v>
      </c>
      <c r="K134" s="24">
        <v>7.18</v>
      </c>
      <c r="L134" s="24">
        <v>4.920077086655368</v>
      </c>
      <c r="M134" s="25">
        <v>0.0907496926484327</v>
      </c>
      <c r="N134" s="25">
        <v>0.11137462279580378</v>
      </c>
      <c r="O134" s="24">
        <v>100.01487308633192</v>
      </c>
      <c r="P134" s="24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s="23" customFormat="1" ht="12">
      <c r="A135" s="23" t="s">
        <v>511</v>
      </c>
      <c r="B135" s="24">
        <v>0.07713044995524801</v>
      </c>
      <c r="C135" s="24">
        <v>61.59217021880895</v>
      </c>
      <c r="D135" s="24">
        <v>0.06310673178156655</v>
      </c>
      <c r="E135" s="24">
        <v>0.5048538542525324</v>
      </c>
      <c r="F135" s="24">
        <v>14.451441577978741</v>
      </c>
      <c r="G135" s="24">
        <v>0.043072848676307326</v>
      </c>
      <c r="H135" s="24">
        <v>1.7950359262312265</v>
      </c>
      <c r="I135" s="24">
        <v>0.2884879167157328</v>
      </c>
      <c r="J135" s="24">
        <v>8.891037322114043</v>
      </c>
      <c r="K135" s="24">
        <v>7.18</v>
      </c>
      <c r="L135" s="24">
        <v>4.904294584167458</v>
      </c>
      <c r="M135" s="25">
        <v>0.10117110968155908</v>
      </c>
      <c r="N135" s="25">
        <v>0.13122193433944793</v>
      </c>
      <c r="O135" s="24">
        <v>100.02302447470282</v>
      </c>
      <c r="P135" s="24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s="23" customFormat="1" ht="12">
      <c r="A136" s="23" t="s">
        <v>512</v>
      </c>
      <c r="B136" s="24">
        <v>0.10804230704464655</v>
      </c>
      <c r="C136" s="24">
        <v>61.20950103494794</v>
      </c>
      <c r="D136" s="24">
        <v>0.09390593042198252</v>
      </c>
      <c r="E136" s="24">
        <v>0.5159777467272373</v>
      </c>
      <c r="F136" s="24">
        <v>14.377704766436658</v>
      </c>
      <c r="G136" s="24">
        <v>0.09289618923464937</v>
      </c>
      <c r="H136" s="24">
        <v>2.013423927542292</v>
      </c>
      <c r="I136" s="24">
        <v>0.3362438153819374</v>
      </c>
      <c r="J136" s="24">
        <v>8.939238731460335</v>
      </c>
      <c r="K136" s="24">
        <v>7.18</v>
      </c>
      <c r="L136" s="24">
        <v>4.843728475637098</v>
      </c>
      <c r="M136" s="25">
        <v>0.22012357883862568</v>
      </c>
      <c r="N136" s="25">
        <v>0.08077929498665164</v>
      </c>
      <c r="O136" s="24">
        <v>100.01156579866006</v>
      </c>
      <c r="P136" s="24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s="15" customFormat="1" ht="12">
      <c r="A137" s="15" t="s">
        <v>513</v>
      </c>
      <c r="B137" s="16">
        <f>AVERAGE(B131:B136)</f>
        <v>0.10392663803599193</v>
      </c>
      <c r="C137" s="16">
        <f aca="true" t="shared" si="24" ref="C137:O137">AVERAGE(C131:C136)</f>
        <v>61.34117158417937</v>
      </c>
      <c r="D137" s="16">
        <f t="shared" si="24"/>
        <v>0.06431251177760279</v>
      </c>
      <c r="E137" s="16">
        <f t="shared" si="24"/>
        <v>0.5330146198793656</v>
      </c>
      <c r="F137" s="16">
        <f t="shared" si="24"/>
        <v>14.510697171819785</v>
      </c>
      <c r="G137" s="16">
        <f t="shared" si="24"/>
        <v>0.07493154578973622</v>
      </c>
      <c r="H137" s="16">
        <f t="shared" si="24"/>
        <v>1.9260473166588712</v>
      </c>
      <c r="I137" s="16">
        <f t="shared" si="24"/>
        <v>0.32260187787684486</v>
      </c>
      <c r="J137" s="16">
        <f t="shared" si="24"/>
        <v>8.875296268232612</v>
      </c>
      <c r="K137" s="16">
        <f t="shared" si="24"/>
        <v>7.18</v>
      </c>
      <c r="L137" s="16">
        <f t="shared" si="24"/>
        <v>4.844015583661862</v>
      </c>
      <c r="M137" s="16">
        <f t="shared" si="24"/>
        <v>0.1375839498731585</v>
      </c>
      <c r="N137" s="16">
        <f t="shared" si="24"/>
        <v>0.10994030122611755</v>
      </c>
      <c r="O137" s="16">
        <f t="shared" si="24"/>
        <v>100.02353936901132</v>
      </c>
      <c r="P137" s="16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2:35" s="15" customFormat="1" ht="12">
      <c r="B138" s="16">
        <f>STDEV(B131:B136)</f>
        <v>0.023592709728584002</v>
      </c>
      <c r="C138" s="16">
        <f aca="true" t="shared" si="25" ref="C138:N138">STDEV(C131:C136)</f>
        <v>0.22863187031834548</v>
      </c>
      <c r="D138" s="16">
        <f t="shared" si="25"/>
        <v>0.024886357507903148</v>
      </c>
      <c r="E138" s="16">
        <f t="shared" si="25"/>
        <v>0.035129474288634735</v>
      </c>
      <c r="F138" s="16">
        <f t="shared" si="25"/>
        <v>0.150466909150246</v>
      </c>
      <c r="G138" s="16">
        <f t="shared" si="25"/>
        <v>0.019365587024565846</v>
      </c>
      <c r="H138" s="16">
        <f t="shared" si="25"/>
        <v>0.09027528797645677</v>
      </c>
      <c r="I138" s="16">
        <f t="shared" si="25"/>
        <v>0.047689730291384756</v>
      </c>
      <c r="J138" s="16">
        <f t="shared" si="25"/>
        <v>0.10272007090859935</v>
      </c>
      <c r="K138" s="16">
        <f t="shared" si="25"/>
        <v>0</v>
      </c>
      <c r="L138" s="16">
        <f t="shared" si="25"/>
        <v>0.06758886360405418</v>
      </c>
      <c r="M138" s="16">
        <f t="shared" si="25"/>
        <v>0.06370810894015695</v>
      </c>
      <c r="N138" s="16">
        <f t="shared" si="25"/>
        <v>0.0207243452489459</v>
      </c>
      <c r="O138" s="16"/>
      <c r="P138" s="16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2:35" s="23" customFormat="1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5"/>
      <c r="N139" s="25"/>
      <c r="O139" s="24"/>
      <c r="P139" s="24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ht="12">
      <c r="A140" t="s">
        <v>514</v>
      </c>
      <c r="B140" s="2">
        <v>0.09952864327929994</v>
      </c>
      <c r="C140" s="2">
        <v>61.45450278046517</v>
      </c>
      <c r="D140" s="2">
        <v>0.09755777905594748</v>
      </c>
      <c r="E140" s="2">
        <v>0.5163664265183482</v>
      </c>
      <c r="F140" s="2">
        <v>14.992364147042272</v>
      </c>
      <c r="G140" s="2">
        <v>0.10544123594935736</v>
      </c>
      <c r="H140" s="2">
        <v>2.0053543472611426</v>
      </c>
      <c r="I140" s="2">
        <v>0.3665807455435602</v>
      </c>
      <c r="J140" s="2">
        <v>9.14480999635548</v>
      </c>
      <c r="K140" s="2">
        <v>6.31</v>
      </c>
      <c r="L140" s="2">
        <v>4.7143072222591185</v>
      </c>
      <c r="M140" s="3">
        <v>0.1113538286194148</v>
      </c>
      <c r="N140" s="3">
        <v>0.07883456893409897</v>
      </c>
      <c r="O140" s="2">
        <v>99.99995801761824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12">
      <c r="A141" t="s">
        <v>515</v>
      </c>
      <c r="B141" s="2">
        <v>0.14234312220443077</v>
      </c>
      <c r="C141" s="2">
        <v>61.71818605623301</v>
      </c>
      <c r="D141" s="2">
        <v>0.03782544506131726</v>
      </c>
      <c r="E141" s="2">
        <v>0.5305516373074238</v>
      </c>
      <c r="F141" s="2">
        <v>14.761877638403552</v>
      </c>
      <c r="G141" s="2">
        <v>0.07465548367365249</v>
      </c>
      <c r="H141" s="2">
        <v>2.030629155923348</v>
      </c>
      <c r="I141" s="2">
        <v>0.3464014442457476</v>
      </c>
      <c r="J141" s="2">
        <v>9.110955227532552</v>
      </c>
      <c r="K141" s="2">
        <v>6.31</v>
      </c>
      <c r="L141" s="2">
        <v>4.7749647357668135</v>
      </c>
      <c r="M141" s="3">
        <v>0.05275654179604776</v>
      </c>
      <c r="N141" s="3">
        <v>0.1134763351839518</v>
      </c>
      <c r="O141" s="2">
        <v>100.00462282333184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2">
      <c r="A142" t="s">
        <v>516</v>
      </c>
      <c r="B142" s="2">
        <v>0.1146350853315477</v>
      </c>
      <c r="C142" s="2">
        <v>61.559040823041116</v>
      </c>
      <c r="D142" s="2">
        <v>0.11265861834307274</v>
      </c>
      <c r="E142" s="2">
        <v>0.5524225232787514</v>
      </c>
      <c r="F142" s="2">
        <v>14.830420048021864</v>
      </c>
      <c r="G142" s="2">
        <v>0.09981158291798549</v>
      </c>
      <c r="H142" s="2">
        <v>2.119760845139395</v>
      </c>
      <c r="I142" s="2">
        <v>0.36861109335058007</v>
      </c>
      <c r="J142" s="2">
        <v>9.008736533468868</v>
      </c>
      <c r="K142" s="2">
        <v>6.31</v>
      </c>
      <c r="L142" s="2">
        <v>4.72573256944363</v>
      </c>
      <c r="M142" s="3">
        <v>0.14527032365290957</v>
      </c>
      <c r="N142" s="3">
        <v>0.06917634459662363</v>
      </c>
      <c r="O142" s="2">
        <v>100.01627639058634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2">
      <c r="A143" t="s">
        <v>517</v>
      </c>
      <c r="B143" s="2">
        <v>0.10803214734834087</v>
      </c>
      <c r="C143" s="2">
        <v>61.64770243180551</v>
      </c>
      <c r="D143" s="2">
        <v>0.10803214734834087</v>
      </c>
      <c r="E143" s="2">
        <v>0.5530453047740753</v>
      </c>
      <c r="F143" s="2">
        <v>14.720123416674848</v>
      </c>
      <c r="G143" s="2">
        <v>0.08127189066572432</v>
      </c>
      <c r="H143" s="2">
        <v>2.011974854285614</v>
      </c>
      <c r="I143" s="2">
        <v>0.3488744574918897</v>
      </c>
      <c r="J143" s="2">
        <v>9.107407357650498</v>
      </c>
      <c r="K143" s="2">
        <v>6.31</v>
      </c>
      <c r="L143" s="2">
        <v>4.666195868954025</v>
      </c>
      <c r="M143" s="3">
        <v>0.24579791323292233</v>
      </c>
      <c r="N143" s="3">
        <v>0.12389007723433586</v>
      </c>
      <c r="O143" s="2">
        <v>100.03234786746611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2">
      <c r="A144" t="s">
        <v>518</v>
      </c>
      <c r="B144" s="2">
        <v>0.1736968905979512</v>
      </c>
      <c r="C144" s="2">
        <v>61.69933170797455</v>
      </c>
      <c r="D144" s="2">
        <v>0.04092857766963219</v>
      </c>
      <c r="E144" s="2">
        <v>0.5200924138019114</v>
      </c>
      <c r="F144" s="2">
        <v>14.89201272379446</v>
      </c>
      <c r="G144" s="2">
        <v>0.11080663710558956</v>
      </c>
      <c r="H144" s="2">
        <v>1.956585664206807</v>
      </c>
      <c r="I144" s="2">
        <v>0.30047565557461675</v>
      </c>
      <c r="J144" s="2">
        <v>9.060189534867847</v>
      </c>
      <c r="K144" s="2">
        <v>6.31</v>
      </c>
      <c r="L144" s="2">
        <v>4.751708041645102</v>
      </c>
      <c r="M144" s="3">
        <v>0.0868484452989756</v>
      </c>
      <c r="N144" s="3">
        <v>0.10282057317005158</v>
      </c>
      <c r="O144" s="2">
        <v>100.00549686570749</v>
      </c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64" s="15" customFormat="1" ht="12">
      <c r="A145" s="15" t="s">
        <v>519</v>
      </c>
      <c r="B145" s="16">
        <f>AVERAGE(B140:B144)</f>
        <v>0.1276471777523141</v>
      </c>
      <c r="C145" s="16">
        <f>AVERAGE(C140:C144)</f>
        <v>61.61575275990388</v>
      </c>
      <c r="D145" s="16">
        <f>AVERAGE(D140:D144)</f>
        <v>0.07940051349566211</v>
      </c>
      <c r="E145" s="16">
        <f>AVERAGE(E140:E144)</f>
        <v>0.534495661136102</v>
      </c>
      <c r="F145" s="16">
        <f>AVERAGE(F140:F144)</f>
        <v>14.839359594787402</v>
      </c>
      <c r="G145" s="16">
        <f aca="true" t="shared" si="26" ref="G145:O145">AVERAGE(G140:G144)</f>
        <v>0.09439736606246185</v>
      </c>
      <c r="H145" s="16">
        <f t="shared" si="26"/>
        <v>2.0248609733632614</v>
      </c>
      <c r="I145" s="16">
        <f t="shared" si="26"/>
        <v>0.34618867924127883</v>
      </c>
      <c r="J145" s="16">
        <f t="shared" si="26"/>
        <v>9.086419729975049</v>
      </c>
      <c r="K145" s="16">
        <f t="shared" si="26"/>
        <v>6.31</v>
      </c>
      <c r="L145" s="16">
        <f t="shared" si="26"/>
        <v>4.726581687613738</v>
      </c>
      <c r="M145" s="17">
        <f t="shared" si="26"/>
        <v>0.128405410520054</v>
      </c>
      <c r="N145" s="17">
        <f t="shared" si="26"/>
        <v>0.09763957982381237</v>
      </c>
      <c r="O145" s="16">
        <f t="shared" si="26"/>
        <v>100.011740392942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K145" s="27"/>
      <c r="AL145" s="27"/>
      <c r="AM145" s="27"/>
      <c r="AN145" s="27"/>
      <c r="AO145" s="28"/>
      <c r="AP145" s="27"/>
      <c r="AQ145" s="28"/>
      <c r="AR145" s="29"/>
      <c r="AS145" s="29"/>
      <c r="AT145" s="28"/>
      <c r="AU145" s="30"/>
      <c r="AW145" s="27"/>
      <c r="AX145" s="27"/>
      <c r="AY145" s="28"/>
      <c r="AZ145" s="29"/>
      <c r="BA145" s="29"/>
      <c r="BB145" s="29"/>
      <c r="BC145" s="27"/>
      <c r="BD145" s="27"/>
      <c r="BE145" s="27"/>
      <c r="BF145" s="27"/>
      <c r="BG145" s="31"/>
      <c r="BH145" s="29"/>
      <c r="BI145" s="29"/>
      <c r="BJ145" s="29"/>
      <c r="BK145" s="27"/>
      <c r="BL145" s="29"/>
    </row>
    <row r="146" spans="2:64" s="15" customFormat="1" ht="12">
      <c r="B146" s="16">
        <f>STDEV(B140:B144)</f>
        <v>0.03033670542565045</v>
      </c>
      <c r="C146" s="16">
        <f aca="true" t="shared" si="27" ref="C146:N146">STDEV(C140:C144)</f>
        <v>0.10922065045560715</v>
      </c>
      <c r="D146" s="16">
        <f t="shared" si="27"/>
        <v>0.03695989194134825</v>
      </c>
      <c r="E146" s="16">
        <f t="shared" si="27"/>
        <v>0.017443764436998493</v>
      </c>
      <c r="F146" s="16">
        <f t="shared" si="27"/>
        <v>0.10780002346622859</v>
      </c>
      <c r="G146" s="16">
        <f t="shared" si="27"/>
        <v>0.015672946492667563</v>
      </c>
      <c r="H146" s="16">
        <f t="shared" si="27"/>
        <v>0.05968110245369477</v>
      </c>
      <c r="I146" s="16">
        <f t="shared" si="27"/>
        <v>0.027456967372021523</v>
      </c>
      <c r="J146" s="16">
        <f t="shared" si="27"/>
        <v>0.05285498207027179</v>
      </c>
      <c r="K146" s="16">
        <f t="shared" si="27"/>
        <v>0</v>
      </c>
      <c r="L146" s="16">
        <f t="shared" si="27"/>
        <v>0.04114025890810773</v>
      </c>
      <c r="M146" s="16">
        <f t="shared" si="27"/>
        <v>0.07383412850960529</v>
      </c>
      <c r="N146" s="16">
        <f t="shared" si="27"/>
        <v>0.02307876903590773</v>
      </c>
      <c r="O146" s="16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K146" s="27"/>
      <c r="AL146" s="27"/>
      <c r="AM146" s="27"/>
      <c r="AN146" s="27"/>
      <c r="AO146" s="28"/>
      <c r="AP146" s="27"/>
      <c r="AQ146" s="28"/>
      <c r="AR146" s="29"/>
      <c r="AS146" s="29"/>
      <c r="AT146" s="28"/>
      <c r="AU146" s="30"/>
      <c r="AW146" s="27"/>
      <c r="AX146" s="27"/>
      <c r="AY146" s="28"/>
      <c r="AZ146" s="29"/>
      <c r="BA146" s="29"/>
      <c r="BB146" s="29"/>
      <c r="BC146" s="27"/>
      <c r="BD146" s="27"/>
      <c r="BE146" s="27"/>
      <c r="BF146" s="27"/>
      <c r="BG146" s="31"/>
      <c r="BH146" s="29"/>
      <c r="BI146" s="29"/>
      <c r="BJ146" s="29"/>
      <c r="BK146" s="27"/>
      <c r="BL146" s="29"/>
    </row>
    <row r="147" spans="2:35" s="15" customFormat="1" ht="1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7"/>
      <c r="N147" s="17"/>
      <c r="O147" s="16"/>
      <c r="P147" s="16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23" customFormat="1" ht="12">
      <c r="A148" s="23" t="s">
        <v>520</v>
      </c>
      <c r="B148" s="24">
        <v>0.7355687429970534</v>
      </c>
      <c r="C148" s="24">
        <v>46.13229862638502</v>
      </c>
      <c r="D148" s="24">
        <v>0.03942399468813545</v>
      </c>
      <c r="E148" s="24">
        <v>3.37282649292443</v>
      </c>
      <c r="F148" s="24">
        <v>15.18342532265427</v>
      </c>
      <c r="G148" s="24">
        <v>5.334688965431381</v>
      </c>
      <c r="H148" s="24">
        <v>10.533468896543138</v>
      </c>
      <c r="I148" s="24">
        <v>0.1898576586297049</v>
      </c>
      <c r="J148" s="24">
        <v>12.898908577831264</v>
      </c>
      <c r="K148" s="24">
        <v>4.21318006390837</v>
      </c>
      <c r="L148" s="24">
        <v>1.2802423538199774</v>
      </c>
      <c r="M148" s="25">
        <v>0.05083620367680624</v>
      </c>
      <c r="N148" s="25">
        <v>0.03527410051043698</v>
      </c>
      <c r="O148" s="24">
        <v>100</v>
      </c>
      <c r="P148" s="24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s="23" customFormat="1" ht="12">
      <c r="A149" s="23" t="s">
        <v>521</v>
      </c>
      <c r="B149" s="24">
        <v>0.6587344065214705</v>
      </c>
      <c r="C149" s="24">
        <v>46.46136110996747</v>
      </c>
      <c r="D149" s="24">
        <v>0.07101980320309605</v>
      </c>
      <c r="E149" s="24">
        <v>3.302935485199061</v>
      </c>
      <c r="F149" s="24">
        <v>14.91621721767055</v>
      </c>
      <c r="G149" s="24">
        <v>5.337807237844291</v>
      </c>
      <c r="H149" s="24">
        <v>10.43682325332455</v>
      </c>
      <c r="I149" s="24">
        <v>0.264523035118778</v>
      </c>
      <c r="J149" s="24">
        <v>12.899872370208735</v>
      </c>
      <c r="K149" s="24">
        <v>4.186051298941908</v>
      </c>
      <c r="L149" s="24">
        <v>1.32261517559389</v>
      </c>
      <c r="M149" s="25">
        <v>0.11424924863106754</v>
      </c>
      <c r="N149" s="25">
        <v>0.02779035777512454</v>
      </c>
      <c r="O149" s="24">
        <v>100</v>
      </c>
      <c r="P149" s="24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s="23" customFormat="1" ht="12">
      <c r="A150" s="23" t="s">
        <v>522</v>
      </c>
      <c r="B150" s="24">
        <v>1.0221167575785592</v>
      </c>
      <c r="C150" s="24">
        <v>45.82678459531367</v>
      </c>
      <c r="D150" s="24">
        <v>0.22496841196955222</v>
      </c>
      <c r="E150" s="24">
        <v>3.787481894665475</v>
      </c>
      <c r="F150" s="24">
        <v>14.50275817436593</v>
      </c>
      <c r="G150" s="24">
        <v>3.985741728045035</v>
      </c>
      <c r="H150" s="24">
        <v>9.542153327786167</v>
      </c>
      <c r="I150" s="24">
        <v>0.2937943644899175</v>
      </c>
      <c r="J150" s="24">
        <v>14.037412555086444</v>
      </c>
      <c r="K150" s="24">
        <v>4.813707664334802</v>
      </c>
      <c r="L150" s="24">
        <v>1.7689297050756574</v>
      </c>
      <c r="M150" s="25">
        <v>0.12327036272304231</v>
      </c>
      <c r="N150" s="25">
        <v>0.07088045856574934</v>
      </c>
      <c r="O150" s="24">
        <v>100</v>
      </c>
      <c r="P150" s="24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s="23" customFormat="1" ht="12">
      <c r="A151" s="23" t="s">
        <v>523</v>
      </c>
      <c r="B151" s="24">
        <v>0.9082857907853273</v>
      </c>
      <c r="C151" s="24">
        <v>46.097048586081186</v>
      </c>
      <c r="D151" s="24">
        <v>0.2667188433258501</v>
      </c>
      <c r="E151" s="24">
        <v>3.472493975655469</v>
      </c>
      <c r="F151" s="24">
        <v>14.151545733528309</v>
      </c>
      <c r="G151" s="24">
        <v>4.0224085020493066</v>
      </c>
      <c r="H151" s="24">
        <v>9.822256091281693</v>
      </c>
      <c r="I151" s="24">
        <v>0.2502420035837126</v>
      </c>
      <c r="J151" s="24">
        <v>14.546989887339606</v>
      </c>
      <c r="K151" s="24">
        <v>4.798879574897534</v>
      </c>
      <c r="L151" s="24">
        <v>1.4015611805655674</v>
      </c>
      <c r="M151" s="25">
        <v>0.1956624719378823</v>
      </c>
      <c r="N151" s="25">
        <v>0.06590735896854984</v>
      </c>
      <c r="O151" s="24">
        <v>100</v>
      </c>
      <c r="P151" s="24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s="23" customFormat="1" ht="12">
      <c r="A152" s="23" t="s">
        <v>524</v>
      </c>
      <c r="B152" s="24">
        <v>0.9381909859271351</v>
      </c>
      <c r="C152" s="24">
        <v>46.26273480605897</v>
      </c>
      <c r="D152" s="24">
        <v>0.2366142464507863</v>
      </c>
      <c r="E152" s="24">
        <v>3.5130499473042502</v>
      </c>
      <c r="F152" s="24">
        <v>14.064598789031017</v>
      </c>
      <c r="G152" s="24">
        <v>4.044140439337894</v>
      </c>
      <c r="H152" s="24">
        <v>9.608191605877124</v>
      </c>
      <c r="I152" s="24">
        <v>0.26451199603232006</v>
      </c>
      <c r="J152" s="24">
        <v>14.76927527846087</v>
      </c>
      <c r="K152" s="24">
        <v>4.780847678287285</v>
      </c>
      <c r="L152" s="24">
        <v>1.4403504783947427</v>
      </c>
      <c r="M152" s="25">
        <v>0</v>
      </c>
      <c r="N152" s="25">
        <v>0.07749374883759376</v>
      </c>
      <c r="O152" s="24">
        <v>100</v>
      </c>
      <c r="P152" s="24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spans="1:15" ht="12">
      <c r="A153" t="s">
        <v>525</v>
      </c>
      <c r="B153" s="2">
        <v>0.7513379991766159</v>
      </c>
      <c r="C153" s="2">
        <v>46.40078221490325</v>
      </c>
      <c r="D153" s="2">
        <v>0.08336764100452862</v>
      </c>
      <c r="E153" s="2">
        <v>3.385137916838205</v>
      </c>
      <c r="F153" s="2">
        <v>15.242898312062579</v>
      </c>
      <c r="G153" s="2">
        <v>5.409633594071635</v>
      </c>
      <c r="H153" s="2">
        <v>10.259365994236312</v>
      </c>
      <c r="I153" s="2">
        <v>0.1492383696994648</v>
      </c>
      <c r="J153" s="2">
        <v>12.732606010703995</v>
      </c>
      <c r="K153" s="2">
        <v>4.100452861259778</v>
      </c>
      <c r="L153" s="2">
        <v>1.325648414985591</v>
      </c>
      <c r="M153" s="3">
        <v>0.1173322354878551</v>
      </c>
      <c r="N153" s="3">
        <v>0.042198435570193496</v>
      </c>
      <c r="O153" s="3">
        <v>100</v>
      </c>
    </row>
    <row r="154" spans="1:15" ht="12">
      <c r="A154" t="s">
        <v>526</v>
      </c>
      <c r="B154" s="2">
        <v>0.6193130880125305</v>
      </c>
      <c r="C154" s="2">
        <v>46.52267551497789</v>
      </c>
      <c r="D154" s="2">
        <v>0.09377286357594056</v>
      </c>
      <c r="E154" s="2">
        <v>3.089352142864503</v>
      </c>
      <c r="F154" s="2">
        <v>15.979514235957254</v>
      </c>
      <c r="G154" s="2">
        <v>4.979236008779613</v>
      </c>
      <c r="H154" s="2">
        <v>10.760178477582102</v>
      </c>
      <c r="I154" s="2">
        <v>0.24009974959554012</v>
      </c>
      <c r="J154" s="2">
        <v>12.176045670475974</v>
      </c>
      <c r="K154" s="2">
        <v>4.127036468369691</v>
      </c>
      <c r="L154" s="2">
        <v>1.238626176025061</v>
      </c>
      <c r="M154" s="3">
        <v>0.14323547293467845</v>
      </c>
      <c r="N154" s="3">
        <v>0.03091413084921117</v>
      </c>
      <c r="O154" s="3">
        <v>100</v>
      </c>
    </row>
    <row r="155" spans="1:15" ht="12">
      <c r="A155" t="s">
        <v>527</v>
      </c>
      <c r="B155" s="2">
        <v>1.003538849510684</v>
      </c>
      <c r="C155" s="2">
        <v>46.13788021876525</v>
      </c>
      <c r="D155" s="2">
        <v>0.17434801108355216</v>
      </c>
      <c r="E155" s="2">
        <v>3.7806535974844073</v>
      </c>
      <c r="F155" s="2">
        <v>14.546643281893752</v>
      </c>
      <c r="G155" s="2">
        <v>3.9633038948100334</v>
      </c>
      <c r="H155" s="2">
        <v>9.141854938303636</v>
      </c>
      <c r="I155" s="2">
        <v>0.24387965836092115</v>
      </c>
      <c r="J155" s="2">
        <v>14.140869041812389</v>
      </c>
      <c r="K155" s="2">
        <v>4.809099305721314</v>
      </c>
      <c r="L155" s="2">
        <v>1.73206446725267</v>
      </c>
      <c r="M155" s="3">
        <v>0.2480308014819581</v>
      </c>
      <c r="N155" s="3">
        <v>0.07783393351944291</v>
      </c>
      <c r="O155" s="3">
        <v>100</v>
      </c>
    </row>
    <row r="156" spans="1:15" ht="12">
      <c r="A156" t="s">
        <v>528</v>
      </c>
      <c r="B156" s="2">
        <v>0.7237104748646241</v>
      </c>
      <c r="C156" s="2">
        <v>46.291879497599574</v>
      </c>
      <c r="D156" s="2">
        <v>0.21189260013716718</v>
      </c>
      <c r="E156" s="2">
        <v>3.428156124924507</v>
      </c>
      <c r="F156" s="2">
        <v>13.01552855431923</v>
      </c>
      <c r="G156" s="2">
        <v>5.2461332159564344</v>
      </c>
      <c r="H156" s="2">
        <v>11.806614734212978</v>
      </c>
      <c r="I156" s="2">
        <v>0.2569325731131834</v>
      </c>
      <c r="J156" s="2">
        <v>13.529393700545599</v>
      </c>
      <c r="K156" s="2">
        <v>4.052573932092004</v>
      </c>
      <c r="L156" s="2">
        <v>1.2314338065942616</v>
      </c>
      <c r="M156" s="3">
        <v>0.1596871769149666</v>
      </c>
      <c r="N156" s="3">
        <v>0.04606360872547113</v>
      </c>
      <c r="O156">
        <v>100</v>
      </c>
    </row>
    <row r="157" spans="1:15" ht="12">
      <c r="A157" t="s">
        <v>529</v>
      </c>
      <c r="B157" s="2">
        <v>0.9448254683181494</v>
      </c>
      <c r="C157" s="2">
        <v>46.40495444774287</v>
      </c>
      <c r="D157" s="2">
        <v>0.23850957109223056</v>
      </c>
      <c r="E157" s="2">
        <v>3.4128365236974108</v>
      </c>
      <c r="F157" s="2">
        <v>14.079230218036647</v>
      </c>
      <c r="G157" s="2">
        <v>3.9932439348961</v>
      </c>
      <c r="H157" s="2">
        <v>9.656054867437815</v>
      </c>
      <c r="I157" s="2">
        <v>0.24465144845941245</v>
      </c>
      <c r="J157" s="2">
        <v>14.630975534855155</v>
      </c>
      <c r="K157" s="2">
        <v>4.7394820350087015</v>
      </c>
      <c r="L157" s="2">
        <v>1.4668850445286112</v>
      </c>
      <c r="M157" s="3">
        <v>0.12181390111577439</v>
      </c>
      <c r="N157" s="3">
        <v>0.06653700481113728</v>
      </c>
      <c r="O157">
        <v>100</v>
      </c>
    </row>
    <row r="158" spans="1:15" ht="12">
      <c r="A158" t="s">
        <v>530</v>
      </c>
      <c r="B158" s="2">
        <v>0.9080345114815462</v>
      </c>
      <c r="C158" s="2">
        <v>46.41568030603745</v>
      </c>
      <c r="D158" s="2">
        <v>0.24680439723167732</v>
      </c>
      <c r="E158" s="2">
        <v>3.3915037586252996</v>
      </c>
      <c r="F158" s="2">
        <v>14.080190862067193</v>
      </c>
      <c r="G158" s="2">
        <v>4.077414312598336</v>
      </c>
      <c r="H158" s="2">
        <v>9.80841808664891</v>
      </c>
      <c r="I158" s="2">
        <v>0.22520901247390557</v>
      </c>
      <c r="J158" s="2">
        <v>14.398979875158108</v>
      </c>
      <c r="K158" s="2">
        <v>4.763324866571372</v>
      </c>
      <c r="L158" s="2">
        <v>1.4396923171847844</v>
      </c>
      <c r="M158" s="3">
        <v>0.17790483633783408</v>
      </c>
      <c r="N158" s="3">
        <v>0.06684285758357927</v>
      </c>
      <c r="O158">
        <v>100</v>
      </c>
    </row>
    <row r="159" spans="1:64" s="15" customFormat="1" ht="12">
      <c r="A159" s="15" t="s">
        <v>531</v>
      </c>
      <c r="B159" s="16">
        <f aca="true" t="shared" si="28" ref="B159:O159">AVERAGE(B148:B158)</f>
        <v>0.8376051886521542</v>
      </c>
      <c r="C159" s="16">
        <f t="shared" si="28"/>
        <v>46.26855272034842</v>
      </c>
      <c r="D159" s="16">
        <f t="shared" si="28"/>
        <v>0.17158548943295607</v>
      </c>
      <c r="E159" s="16">
        <f t="shared" si="28"/>
        <v>3.448766169107546</v>
      </c>
      <c r="F159" s="16">
        <f t="shared" si="28"/>
        <v>14.523868245598793</v>
      </c>
      <c r="G159" s="16">
        <f t="shared" si="28"/>
        <v>4.581250166710914</v>
      </c>
      <c r="H159" s="16">
        <f t="shared" si="28"/>
        <v>10.125034570294039</v>
      </c>
      <c r="I159" s="16">
        <f t="shared" si="28"/>
        <v>0.23844907905062368</v>
      </c>
      <c r="J159" s="16">
        <f t="shared" si="28"/>
        <v>13.705575318407103</v>
      </c>
      <c r="K159" s="16">
        <f t="shared" si="28"/>
        <v>4.489512340853887</v>
      </c>
      <c r="L159" s="16">
        <f t="shared" si="28"/>
        <v>1.4225499200018923</v>
      </c>
      <c r="M159" s="16">
        <f t="shared" si="28"/>
        <v>0.13200206465835138</v>
      </c>
      <c r="N159" s="16">
        <f t="shared" si="28"/>
        <v>0.05524872688331724</v>
      </c>
      <c r="O159" s="16">
        <f t="shared" si="28"/>
        <v>100</v>
      </c>
      <c r="P159" s="16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K159" s="19"/>
      <c r="AL159" s="19"/>
      <c r="AN159" s="19"/>
      <c r="AO159" s="20"/>
      <c r="AP159" s="19"/>
      <c r="AQ159" s="20"/>
      <c r="AR159" s="21"/>
      <c r="AS159" s="21"/>
      <c r="AT159" s="20"/>
      <c r="AU159" s="19"/>
      <c r="AV159" s="19"/>
      <c r="AX159" s="19"/>
      <c r="AZ159" s="21"/>
      <c r="BA159" s="21"/>
      <c r="BB159" s="21"/>
      <c r="BC159" s="19"/>
      <c r="BD159" s="19"/>
      <c r="BE159" s="19"/>
      <c r="BF159" s="19"/>
      <c r="BG159" s="22"/>
      <c r="BH159" s="19"/>
      <c r="BI159" s="19"/>
      <c r="BJ159" s="19"/>
      <c r="BK159" s="19"/>
      <c r="BL159" s="19"/>
    </row>
    <row r="160" spans="2:64" s="15" customFormat="1" ht="12">
      <c r="B160" s="16">
        <f>STDEV(B148:B158)</f>
        <v>0.14269544310985882</v>
      </c>
      <c r="C160" s="16">
        <f aca="true" t="shared" si="29" ref="C160:N160">STDEV(C148:C158)</f>
        <v>0.20500762878921128</v>
      </c>
      <c r="D160" s="16">
        <f t="shared" si="29"/>
        <v>0.08325572271050015</v>
      </c>
      <c r="E160" s="16">
        <f t="shared" si="29"/>
        <v>0.19870282769188766</v>
      </c>
      <c r="F160" s="16">
        <f t="shared" si="29"/>
        <v>0.7902544390335726</v>
      </c>
      <c r="G160" s="16">
        <f t="shared" si="29"/>
        <v>0.6605763078636504</v>
      </c>
      <c r="H160" s="16">
        <f t="shared" si="29"/>
        <v>0.7415239370437832</v>
      </c>
      <c r="I160" s="16">
        <f t="shared" si="29"/>
        <v>0.03933014305134337</v>
      </c>
      <c r="J160" s="16">
        <f t="shared" si="29"/>
        <v>0.8996247412243681</v>
      </c>
      <c r="K160" s="16">
        <f t="shared" si="29"/>
        <v>0.34167239990080267</v>
      </c>
      <c r="L160" s="16">
        <f t="shared" si="29"/>
        <v>0.18132199899273793</v>
      </c>
      <c r="M160" s="16">
        <f t="shared" si="29"/>
        <v>0.06725911410113197</v>
      </c>
      <c r="N160" s="16">
        <f t="shared" si="29"/>
        <v>0.01903821397879841</v>
      </c>
      <c r="O160" s="16"/>
      <c r="P160" s="16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K160" s="19"/>
      <c r="AL160" s="19"/>
      <c r="AN160" s="19"/>
      <c r="AO160" s="20"/>
      <c r="AP160" s="19"/>
      <c r="AQ160" s="20"/>
      <c r="AR160" s="21"/>
      <c r="AS160" s="21"/>
      <c r="AT160" s="20"/>
      <c r="AU160" s="19"/>
      <c r="AV160" s="19"/>
      <c r="AX160" s="19"/>
      <c r="AZ160" s="21"/>
      <c r="BA160" s="21"/>
      <c r="BB160" s="21"/>
      <c r="BC160" s="19"/>
      <c r="BD160" s="19"/>
      <c r="BE160" s="19"/>
      <c r="BF160" s="19"/>
      <c r="BG160" s="22"/>
      <c r="BH160" s="19"/>
      <c r="BI160" s="19"/>
      <c r="BJ160" s="19"/>
      <c r="BK160" s="19"/>
      <c r="BL160" s="19"/>
    </row>
    <row r="161" spans="2:14" ht="12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5" ht="12">
      <c r="A162" t="s">
        <v>532</v>
      </c>
      <c r="B162" s="2">
        <v>0.23886229287728702</v>
      </c>
      <c r="C162" s="2">
        <v>59.85206595810878</v>
      </c>
      <c r="D162" s="2">
        <v>0.10839129256616387</v>
      </c>
      <c r="E162" s="2">
        <v>0.7266231094250244</v>
      </c>
      <c r="F162" s="2">
        <v>15.373498328967575</v>
      </c>
      <c r="G162" s="2">
        <v>0.4285470548680738</v>
      </c>
      <c r="H162" s="2">
        <v>2.5893475446361367</v>
      </c>
      <c r="I162" s="2">
        <v>0.3613043085538795</v>
      </c>
      <c r="J162" s="2">
        <v>9.253404791296582</v>
      </c>
      <c r="K162" s="2">
        <v>6.32884713816879</v>
      </c>
      <c r="L162" s="2">
        <v>4.5173074800028115</v>
      </c>
      <c r="M162" s="3">
        <v>0.14151085418360282</v>
      </c>
      <c r="N162" s="3">
        <v>0.08028984634530657</v>
      </c>
      <c r="O162">
        <v>100</v>
      </c>
    </row>
    <row r="163" spans="1:15" ht="12">
      <c r="A163" t="s">
        <v>533</v>
      </c>
      <c r="B163" s="2">
        <v>0.16795431642593214</v>
      </c>
      <c r="C163" s="2">
        <v>60.081839557822086</v>
      </c>
      <c r="D163" s="2">
        <v>0.09466516016734357</v>
      </c>
      <c r="E163" s="2">
        <v>0.7054081289889149</v>
      </c>
      <c r="F163" s="2">
        <v>15.37036471534288</v>
      </c>
      <c r="G163" s="2">
        <v>0.4417707474476033</v>
      </c>
      <c r="H163" s="2">
        <v>2.499974552376299</v>
      </c>
      <c r="I163" s="2">
        <v>0.2799238607098869</v>
      </c>
      <c r="J163" s="2">
        <v>9.363707616982726</v>
      </c>
      <c r="K163" s="2">
        <v>6.288616768966113</v>
      </c>
      <c r="L163" s="2">
        <v>4.401420995307458</v>
      </c>
      <c r="M163" s="3">
        <v>0.16795431642593214</v>
      </c>
      <c r="N163" s="3">
        <v>0.13639926303681763</v>
      </c>
      <c r="O163">
        <v>100</v>
      </c>
    </row>
    <row r="164" spans="1:15" ht="12">
      <c r="A164" t="s">
        <v>534</v>
      </c>
      <c r="B164" s="2">
        <v>0.15856608090884455</v>
      </c>
      <c r="C164" s="2">
        <v>60.32736870628142</v>
      </c>
      <c r="D164" s="2">
        <v>0.13247292835422458</v>
      </c>
      <c r="E164" s="2">
        <v>0.6984936222313659</v>
      </c>
      <c r="F164" s="2">
        <v>15.514386359302708</v>
      </c>
      <c r="G164" s="2">
        <v>0.45060867296247603</v>
      </c>
      <c r="H164" s="2">
        <v>2.5731862750017562</v>
      </c>
      <c r="I164" s="2">
        <v>0.31512499623656454</v>
      </c>
      <c r="J164" s="2">
        <v>9.59525506056622</v>
      </c>
      <c r="K164" s="2">
        <v>6.11984785684895</v>
      </c>
      <c r="L164" s="2">
        <v>3.9119657176118743</v>
      </c>
      <c r="M164" s="3">
        <v>0.10136186184679305</v>
      </c>
      <c r="N164" s="3">
        <v>0.10136186184679305</v>
      </c>
      <c r="O164">
        <v>100</v>
      </c>
    </row>
    <row r="165" spans="1:15" ht="12">
      <c r="A165" t="s">
        <v>535</v>
      </c>
      <c r="B165" s="2">
        <v>0.2940021546733253</v>
      </c>
      <c r="C165" s="2">
        <v>59.83648647288031</v>
      </c>
      <c r="D165" s="2">
        <v>0.13995308047805555</v>
      </c>
      <c r="E165" s="2">
        <v>0.6675459881795024</v>
      </c>
      <c r="F165" s="2">
        <v>15.367653721845768</v>
      </c>
      <c r="G165" s="2">
        <v>0.43697580523364105</v>
      </c>
      <c r="H165" s="2">
        <v>2.7930204693965903</v>
      </c>
      <c r="I165" s="2">
        <v>0.37455069020026377</v>
      </c>
      <c r="J165" s="2">
        <v>9.619508855304623</v>
      </c>
      <c r="K165" s="2">
        <v>6.341183459358229</v>
      </c>
      <c r="L165" s="2">
        <v>4.006282785771101</v>
      </c>
      <c r="M165" s="3">
        <v>0.02013713388173461</v>
      </c>
      <c r="N165" s="3">
        <v>0.10269938279684651</v>
      </c>
      <c r="O165">
        <v>100</v>
      </c>
    </row>
    <row r="166" spans="1:15" ht="12">
      <c r="A166" t="s">
        <v>536</v>
      </c>
      <c r="B166" s="2">
        <v>0.20954223081882656</v>
      </c>
      <c r="C166" s="2">
        <v>60.18193907156673</v>
      </c>
      <c r="D166" s="2">
        <v>0.11988233397807865</v>
      </c>
      <c r="E166" s="2">
        <v>0.6004190844616376</v>
      </c>
      <c r="F166" s="2">
        <v>15.449709864603483</v>
      </c>
      <c r="G166" s="2">
        <v>0.46643294648613803</v>
      </c>
      <c r="H166" s="2">
        <v>2.465143455834945</v>
      </c>
      <c r="I166" s="2">
        <v>0.345543197936815</v>
      </c>
      <c r="J166" s="2">
        <v>9.310525467440362</v>
      </c>
      <c r="K166" s="2">
        <v>6.437379110251451</v>
      </c>
      <c r="L166" s="2">
        <v>4.290578658929723</v>
      </c>
      <c r="M166" s="3">
        <v>0.042311411992263064</v>
      </c>
      <c r="N166" s="3">
        <v>0.08059316569954868</v>
      </c>
      <c r="O166">
        <v>100</v>
      </c>
    </row>
    <row r="167" spans="1:15" ht="12">
      <c r="A167" t="s">
        <v>537</v>
      </c>
      <c r="B167" s="2">
        <v>0.22168235651381715</v>
      </c>
      <c r="C167" s="2">
        <v>59.56979451361473</v>
      </c>
      <c r="D167" s="2">
        <v>0.1062860613422411</v>
      </c>
      <c r="E167" s="2">
        <v>0.8087863144042918</v>
      </c>
      <c r="F167" s="2">
        <v>15.451968822755338</v>
      </c>
      <c r="G167" s="2">
        <v>0.5395282923372811</v>
      </c>
      <c r="H167" s="2">
        <v>2.6824577386375137</v>
      </c>
      <c r="I167" s="2">
        <v>0.4302054863852616</v>
      </c>
      <c r="J167" s="2">
        <v>9.458447211256198</v>
      </c>
      <c r="K167" s="2">
        <v>6.411580119445287</v>
      </c>
      <c r="L167" s="2">
        <v>4.191719809697338</v>
      </c>
      <c r="M167" s="3">
        <v>0.042514424536896446</v>
      </c>
      <c r="N167" s="3">
        <v>0.08502884907379289</v>
      </c>
      <c r="O167">
        <v>100</v>
      </c>
    </row>
    <row r="168" spans="1:64" s="15" customFormat="1" ht="12">
      <c r="A168" s="15" t="s">
        <v>538</v>
      </c>
      <c r="B168" s="16">
        <f>AVERAGE(B162:B167)</f>
        <v>0.2151015720363388</v>
      </c>
      <c r="C168" s="16">
        <f aca="true" t="shared" si="30" ref="C168:O168">AVERAGE(C162:C167)</f>
        <v>59.974915713379005</v>
      </c>
      <c r="D168" s="16">
        <f t="shared" si="30"/>
        <v>0.11694180948101789</v>
      </c>
      <c r="E168" s="16">
        <f t="shared" si="30"/>
        <v>0.7012127079484561</v>
      </c>
      <c r="F168" s="16">
        <f t="shared" si="30"/>
        <v>15.421263635469623</v>
      </c>
      <c r="G168" s="16">
        <f t="shared" si="30"/>
        <v>0.4606439198892021</v>
      </c>
      <c r="H168" s="16">
        <f t="shared" si="30"/>
        <v>2.6005216726472065</v>
      </c>
      <c r="I168" s="16">
        <f t="shared" si="30"/>
        <v>0.3511087566704452</v>
      </c>
      <c r="J168" s="16">
        <f t="shared" si="30"/>
        <v>9.433474833807786</v>
      </c>
      <c r="K168" s="16">
        <f t="shared" si="30"/>
        <v>6.321242408839804</v>
      </c>
      <c r="L168" s="16">
        <f t="shared" si="30"/>
        <v>4.219879241220052</v>
      </c>
      <c r="M168" s="16">
        <f t="shared" si="30"/>
        <v>0.08596500047787035</v>
      </c>
      <c r="N168" s="16">
        <f t="shared" si="30"/>
        <v>0.09772872813318423</v>
      </c>
      <c r="O168" s="16">
        <f t="shared" si="30"/>
        <v>100</v>
      </c>
      <c r="P168" s="16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K168" s="19"/>
      <c r="AL168" s="19"/>
      <c r="AN168" s="19"/>
      <c r="AO168" s="20"/>
      <c r="AP168" s="19"/>
      <c r="AQ168" s="20"/>
      <c r="AR168" s="21"/>
      <c r="AS168" s="21"/>
      <c r="AT168" s="20"/>
      <c r="AU168" s="19"/>
      <c r="AV168" s="19"/>
      <c r="AX168" s="19"/>
      <c r="AZ168" s="21"/>
      <c r="BA168" s="21"/>
      <c r="BB168" s="21"/>
      <c r="BC168" s="19"/>
      <c r="BD168" s="19"/>
      <c r="BE168" s="19"/>
      <c r="BF168" s="19"/>
      <c r="BG168" s="22"/>
      <c r="BH168" s="19"/>
      <c r="BI168" s="19"/>
      <c r="BJ168" s="19"/>
      <c r="BK168" s="19"/>
      <c r="BL168" s="19"/>
    </row>
    <row r="169" spans="2:64" s="15" customFormat="1" ht="12">
      <c r="B169" s="16">
        <f>STDEV(B162:B167)</f>
        <v>0.04956452816898212</v>
      </c>
      <c r="C169" s="16">
        <f aca="true" t="shared" si="31" ref="C169:N169">STDEV(C162:C167)</f>
        <v>0.27455141414501033</v>
      </c>
      <c r="D169" s="16">
        <f t="shared" si="31"/>
        <v>0.01710138206826156</v>
      </c>
      <c r="E169" s="16">
        <f t="shared" si="31"/>
        <v>0.068608405971226</v>
      </c>
      <c r="F169" s="16">
        <f t="shared" si="31"/>
        <v>0.060282809467277425</v>
      </c>
      <c r="G169" s="16">
        <f t="shared" si="31"/>
        <v>0.04075180550574728</v>
      </c>
      <c r="H169" s="16">
        <f t="shared" si="31"/>
        <v>0.12089530656167857</v>
      </c>
      <c r="I169" s="16">
        <f t="shared" si="31"/>
        <v>0.05158073680997368</v>
      </c>
      <c r="J169" s="16">
        <f t="shared" si="31"/>
        <v>0.1508736888946346</v>
      </c>
      <c r="K169" s="16">
        <f t="shared" si="31"/>
        <v>0.11289668792743926</v>
      </c>
      <c r="L169" s="16">
        <f t="shared" si="31"/>
        <v>0.23136400357526438</v>
      </c>
      <c r="M169" s="16">
        <f t="shared" si="31"/>
        <v>0.060285237813937985</v>
      </c>
      <c r="N169" s="16">
        <f t="shared" si="31"/>
        <v>0.021411895591708974</v>
      </c>
      <c r="O169" s="16"/>
      <c r="P169" s="16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K169" s="19"/>
      <c r="AL169" s="19"/>
      <c r="AN169" s="19"/>
      <c r="AO169" s="20"/>
      <c r="AP169" s="19"/>
      <c r="AQ169" s="20"/>
      <c r="AR169" s="21"/>
      <c r="AS169" s="21"/>
      <c r="AT169" s="20"/>
      <c r="AU169" s="19"/>
      <c r="AV169" s="19"/>
      <c r="AX169" s="19"/>
      <c r="AZ169" s="21"/>
      <c r="BA169" s="21"/>
      <c r="BB169" s="21"/>
      <c r="BC169" s="19"/>
      <c r="BD169" s="19"/>
      <c r="BE169" s="19"/>
      <c r="BF169" s="19"/>
      <c r="BG169" s="22"/>
      <c r="BH169" s="19"/>
      <c r="BI169" s="19"/>
      <c r="BJ169" s="19"/>
      <c r="BK169" s="19"/>
      <c r="BL169" s="19"/>
    </row>
    <row r="170" spans="2:64" s="15" customFormat="1" ht="1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7"/>
      <c r="O170" s="16"/>
      <c r="P170" s="16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15" ht="12">
      <c r="A171" t="s">
        <v>539</v>
      </c>
      <c r="B171" s="2">
        <v>1.8654839272697405</v>
      </c>
      <c r="C171" s="2">
        <v>45.64532191661277</v>
      </c>
      <c r="D171" s="2">
        <v>0.22381700393219783</v>
      </c>
      <c r="E171" s="2">
        <v>3.742261373086519</v>
      </c>
      <c r="F171" s="2">
        <v>14.253447089865608</v>
      </c>
      <c r="G171" s="2">
        <v>5.0122688678761</v>
      </c>
      <c r="H171" s="2">
        <v>8.878758944980031</v>
      </c>
      <c r="I171" s="2">
        <v>0.24640404102627284</v>
      </c>
      <c r="J171" s="2">
        <v>14.36432890832743</v>
      </c>
      <c r="K171" s="2">
        <v>4.428085953942978</v>
      </c>
      <c r="L171" s="2">
        <v>1.1570723093192063</v>
      </c>
      <c r="M171" s="3">
        <v>0.1283354380345171</v>
      </c>
      <c r="N171" s="3">
        <v>0.05441422572663525</v>
      </c>
      <c r="O171">
        <v>100</v>
      </c>
    </row>
    <row r="172" spans="1:15" ht="12">
      <c r="A172" t="s">
        <v>540</v>
      </c>
      <c r="B172" s="2">
        <v>2.1760814249363865</v>
      </c>
      <c r="C172" s="2">
        <v>46.42849872773537</v>
      </c>
      <c r="D172" s="2">
        <v>0.2646310432569975</v>
      </c>
      <c r="E172" s="2">
        <v>3.532824427480916</v>
      </c>
      <c r="F172" s="2">
        <v>13.842239185750635</v>
      </c>
      <c r="G172" s="2">
        <v>4.446819338422392</v>
      </c>
      <c r="H172" s="2">
        <v>8.379643765903309</v>
      </c>
      <c r="I172" s="2">
        <v>0.25241730279898217</v>
      </c>
      <c r="J172" s="2">
        <v>14.614758269720102</v>
      </c>
      <c r="K172" s="2">
        <v>4.653435114503817</v>
      </c>
      <c r="L172" s="2">
        <v>1.2549618320610687</v>
      </c>
      <c r="M172" s="3">
        <v>0.11195928753180662</v>
      </c>
      <c r="N172" s="3">
        <v>0.04173027989821883</v>
      </c>
      <c r="O172">
        <v>100</v>
      </c>
    </row>
    <row r="173" spans="1:15" ht="12">
      <c r="A173" t="s">
        <v>541</v>
      </c>
      <c r="B173" s="2">
        <v>2.049013626194834</v>
      </c>
      <c r="C173" s="2">
        <v>47.95708765507423</v>
      </c>
      <c r="D173" s="2">
        <v>0.20134228187919465</v>
      </c>
      <c r="E173" s="2">
        <v>3.366890380313199</v>
      </c>
      <c r="F173" s="2">
        <v>13.656701240593858</v>
      </c>
      <c r="G173" s="2">
        <v>3.679072605247102</v>
      </c>
      <c r="H173" s="2">
        <v>7.817775066097213</v>
      </c>
      <c r="I173" s="2">
        <v>0.2745576571079927</v>
      </c>
      <c r="J173" s="2">
        <v>14.265812487288997</v>
      </c>
      <c r="K173" s="2">
        <v>4.980679275981289</v>
      </c>
      <c r="L173" s="2">
        <v>1.4012609314622737</v>
      </c>
      <c r="M173" s="3">
        <v>0.2979459019727476</v>
      </c>
      <c r="N173" s="3">
        <v>0.05186089078706528</v>
      </c>
      <c r="O173">
        <v>100</v>
      </c>
    </row>
    <row r="174" spans="1:15" ht="12">
      <c r="A174" t="s">
        <v>542</v>
      </c>
      <c r="B174" s="2">
        <v>2.055768957177408</v>
      </c>
      <c r="C174" s="2">
        <v>47.44121293417068</v>
      </c>
      <c r="D174" s="2">
        <v>0.24388756783122978</v>
      </c>
      <c r="E174" s="2">
        <v>3.422555535231591</v>
      </c>
      <c r="F174" s="2">
        <v>13.678027762534805</v>
      </c>
      <c r="G174" s="2">
        <v>3.5902282381155617</v>
      </c>
      <c r="H174" s="2">
        <v>7.876552242749426</v>
      </c>
      <c r="I174" s="2">
        <v>0.30181086519114686</v>
      </c>
      <c r="J174" s="2">
        <v>14.64239985366746</v>
      </c>
      <c r="K174" s="2">
        <v>5.0383106721134885</v>
      </c>
      <c r="L174" s="2">
        <v>1.4501148303965206</v>
      </c>
      <c r="M174" s="3">
        <v>0.2103530272544357</v>
      </c>
      <c r="N174" s="3">
        <v>0.04877751356624596</v>
      </c>
      <c r="O174">
        <v>100</v>
      </c>
    </row>
    <row r="175" spans="1:15" ht="12">
      <c r="A175" t="s">
        <v>543</v>
      </c>
      <c r="B175" s="2">
        <v>2.2603710843865072</v>
      </c>
      <c r="C175" s="2">
        <v>46.98124177606414</v>
      </c>
      <c r="D175" s="2">
        <v>0.2611259014453727</v>
      </c>
      <c r="E175" s="2">
        <v>3.2854942521700994</v>
      </c>
      <c r="F175" s="2">
        <v>13.778471393453492</v>
      </c>
      <c r="G175" s="2">
        <v>4.039291287983109</v>
      </c>
      <c r="H175" s="2">
        <v>8.016361169762437</v>
      </c>
      <c r="I175" s="2">
        <v>0.34272774564705166</v>
      </c>
      <c r="J175" s="2">
        <v>14.578169466629946</v>
      </c>
      <c r="K175" s="2">
        <v>4.777787978008304</v>
      </c>
      <c r="L175" s="2">
        <v>1.3892713975335844</v>
      </c>
      <c r="M175" s="3">
        <v>0.2539857400777258</v>
      </c>
      <c r="N175" s="3">
        <v>0.035700806838234546</v>
      </c>
      <c r="O175">
        <v>100</v>
      </c>
    </row>
    <row r="176" spans="1:15" ht="12">
      <c r="A176" t="s">
        <v>544</v>
      </c>
      <c r="B176" s="2">
        <v>1.8154842460878369</v>
      </c>
      <c r="C176" s="2">
        <v>45.8442352610949</v>
      </c>
      <c r="D176" s="2">
        <v>0.2806933124818301</v>
      </c>
      <c r="E176" s="2">
        <v>3.577837258027327</v>
      </c>
      <c r="F176" s="2">
        <v>14.2181187533207</v>
      </c>
      <c r="G176" s="2">
        <v>4.884063637183844</v>
      </c>
      <c r="H176" s="2">
        <v>8.627309454352249</v>
      </c>
      <c r="I176" s="2">
        <v>0.21452988882539872</v>
      </c>
      <c r="J176" s="2">
        <v>14.46172044951029</v>
      </c>
      <c r="K176" s="2">
        <v>4.318667107756157</v>
      </c>
      <c r="L176" s="2">
        <v>1.4656200816015557</v>
      </c>
      <c r="M176" s="3">
        <v>0.2526239812336471</v>
      </c>
      <c r="N176" s="3">
        <v>0.03909656852425491</v>
      </c>
      <c r="O176">
        <v>100</v>
      </c>
    </row>
    <row r="177" spans="1:64" s="15" customFormat="1" ht="12">
      <c r="A177" s="15" t="s">
        <v>545</v>
      </c>
      <c r="B177" s="16">
        <f>AVERAGE(B171:B176)</f>
        <v>2.037033877675452</v>
      </c>
      <c r="C177" s="16">
        <f aca="true" t="shared" si="32" ref="C177:O177">AVERAGE(C171:C176)</f>
        <v>46.71626637845868</v>
      </c>
      <c r="D177" s="16">
        <f t="shared" si="32"/>
        <v>0.24591618513780375</v>
      </c>
      <c r="E177" s="16">
        <f t="shared" si="32"/>
        <v>3.4879772043849417</v>
      </c>
      <c r="F177" s="16">
        <f t="shared" si="32"/>
        <v>13.904500904253183</v>
      </c>
      <c r="G177" s="16">
        <f t="shared" si="32"/>
        <v>4.275290662471352</v>
      </c>
      <c r="H177" s="16">
        <f t="shared" si="32"/>
        <v>8.266066773974112</v>
      </c>
      <c r="I177" s="16">
        <f t="shared" si="32"/>
        <v>0.2720745834328075</v>
      </c>
      <c r="J177" s="16">
        <f t="shared" si="32"/>
        <v>14.487864905857371</v>
      </c>
      <c r="K177" s="16">
        <f t="shared" si="32"/>
        <v>4.699494350384339</v>
      </c>
      <c r="L177" s="16">
        <f t="shared" si="32"/>
        <v>1.3530502303957015</v>
      </c>
      <c r="M177" s="16">
        <f t="shared" si="32"/>
        <v>0.20920056268414666</v>
      </c>
      <c r="N177" s="16">
        <f t="shared" si="32"/>
        <v>0.045263380890109124</v>
      </c>
      <c r="O177" s="16">
        <f t="shared" si="32"/>
        <v>100</v>
      </c>
      <c r="P177" s="16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K177" s="19"/>
      <c r="AL177" s="19"/>
      <c r="AN177" s="19"/>
      <c r="AO177" s="20"/>
      <c r="AP177" s="19"/>
      <c r="AQ177" s="20"/>
      <c r="AR177" s="21"/>
      <c r="AS177" s="21"/>
      <c r="AT177" s="20"/>
      <c r="AU177" s="19"/>
      <c r="AV177" s="19"/>
      <c r="AX177" s="19"/>
      <c r="AZ177" s="21"/>
      <c r="BA177" s="21"/>
      <c r="BB177" s="21"/>
      <c r="BC177" s="19"/>
      <c r="BD177" s="19"/>
      <c r="BE177" s="19"/>
      <c r="BF177" s="19"/>
      <c r="BG177" s="22"/>
      <c r="BH177" s="19"/>
      <c r="BI177" s="19"/>
      <c r="BJ177" s="19"/>
      <c r="BK177" s="19"/>
      <c r="BL177" s="19"/>
    </row>
    <row r="178" spans="2:64" s="15" customFormat="1" ht="12">
      <c r="B178" s="16">
        <f>STDEV(B171:B176)</f>
        <v>0.1721754167238289</v>
      </c>
      <c r="C178" s="16">
        <f aca="true" t="shared" si="33" ref="C178:N178">STDEV(C171:C176)</f>
        <v>0.908357577310683</v>
      </c>
      <c r="D178" s="16">
        <f t="shared" si="33"/>
        <v>0.029224482615517775</v>
      </c>
      <c r="E178" s="16">
        <f t="shared" si="33"/>
        <v>0.1641267198286218</v>
      </c>
      <c r="F178" s="16">
        <f t="shared" si="33"/>
        <v>0.26554634703567814</v>
      </c>
      <c r="G178" s="16">
        <f t="shared" si="33"/>
        <v>0.6039280914875113</v>
      </c>
      <c r="H178" s="16">
        <f t="shared" si="33"/>
        <v>0.4321637693734873</v>
      </c>
      <c r="I178" s="16">
        <f t="shared" si="33"/>
        <v>0.04525275404963241</v>
      </c>
      <c r="J178" s="16">
        <f t="shared" si="33"/>
        <v>0.15059205919228308</v>
      </c>
      <c r="K178" s="16">
        <f t="shared" si="33"/>
        <v>0.29010505475641235</v>
      </c>
      <c r="L178" s="16">
        <f t="shared" si="33"/>
        <v>0.12145652066258654</v>
      </c>
      <c r="M178" s="16">
        <f t="shared" si="33"/>
        <v>0.07451631068509405</v>
      </c>
      <c r="N178" s="16">
        <f t="shared" si="33"/>
        <v>0.0075042578100733845</v>
      </c>
      <c r="O178" s="16"/>
      <c r="P178" s="16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K178" s="19"/>
      <c r="AL178" s="19"/>
      <c r="AN178" s="19"/>
      <c r="AO178" s="20"/>
      <c r="AP178" s="19"/>
      <c r="AQ178" s="20"/>
      <c r="AR178" s="21"/>
      <c r="AS178" s="21"/>
      <c r="AT178" s="20"/>
      <c r="AU178" s="19"/>
      <c r="AV178" s="19"/>
      <c r="AX178" s="19"/>
      <c r="AZ178" s="21"/>
      <c r="BA178" s="21"/>
      <c r="BB178" s="21"/>
      <c r="BC178" s="19"/>
      <c r="BD178" s="19"/>
      <c r="BE178" s="19"/>
      <c r="BF178" s="19"/>
      <c r="BG178" s="22"/>
      <c r="BH178" s="19"/>
      <c r="BI178" s="19"/>
      <c r="BJ178" s="19"/>
      <c r="BK178" s="19"/>
      <c r="BL178" s="19"/>
    </row>
    <row r="179" spans="15:35" ht="12">
      <c r="O179" s="3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ht="12">
      <c r="A180" t="s">
        <v>546</v>
      </c>
      <c r="B180" s="2">
        <v>0.9412049847508634</v>
      </c>
      <c r="C180" s="2">
        <v>45.98271091272646</v>
      </c>
      <c r="D180" s="2">
        <v>0.21106420795378802</v>
      </c>
      <c r="E180" s="2">
        <v>3.610308820262164</v>
      </c>
      <c r="F180" s="2">
        <v>14.018096988547999</v>
      </c>
      <c r="G180" s="2">
        <v>3.8143038920643897</v>
      </c>
      <c r="H180" s="2">
        <v>9.943244935468885</v>
      </c>
      <c r="I180" s="2">
        <v>0.26862717375936657</v>
      </c>
      <c r="J180" s="2">
        <v>15.082506917654662</v>
      </c>
      <c r="K180" s="2">
        <v>4.621195289935569</v>
      </c>
      <c r="L180" s="2">
        <v>1.3340469794591099</v>
      </c>
      <c r="M180" s="3">
        <v>0.14138272303124558</v>
      </c>
      <c r="N180" s="3">
        <v>0.029286421199329442</v>
      </c>
      <c r="O180">
        <v>100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ht="12">
      <c r="A181" t="s">
        <v>547</v>
      </c>
      <c r="B181" s="2">
        <v>0.8879913129078416</v>
      </c>
      <c r="C181" s="2">
        <v>45.23377005591808</v>
      </c>
      <c r="D181" s="2">
        <v>0.2587860397617139</v>
      </c>
      <c r="E181" s="2">
        <v>3.705207181058891</v>
      </c>
      <c r="F181" s="2">
        <v>14.199742228807454</v>
      </c>
      <c r="G181" s="2">
        <v>3.9315181099485472</v>
      </c>
      <c r="H181" s="2">
        <v>9.924190913058037</v>
      </c>
      <c r="I181" s="2">
        <v>0.30648385885504936</v>
      </c>
      <c r="J181" s="2">
        <v>15.083674152856286</v>
      </c>
      <c r="K181" s="2">
        <v>4.721069243025462</v>
      </c>
      <c r="L181" s="2">
        <v>1.3619249621969411</v>
      </c>
      <c r="M181" s="3">
        <v>0.29024630341902025</v>
      </c>
      <c r="N181" s="3">
        <v>0.06697991617362006</v>
      </c>
      <c r="O181">
        <v>100</v>
      </c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ht="12">
      <c r="A182" t="s">
        <v>548</v>
      </c>
      <c r="B182" s="2">
        <v>0.9267952872762517</v>
      </c>
      <c r="C182" s="2">
        <v>46.61840869854923</v>
      </c>
      <c r="D182" s="2">
        <v>0.16254252859637966</v>
      </c>
      <c r="E182" s="2">
        <v>3.416421843292849</v>
      </c>
      <c r="F182" s="2">
        <v>15.745424074466689</v>
      </c>
      <c r="G182" s="2">
        <v>3.852560802011085</v>
      </c>
      <c r="H182" s="2">
        <v>9.188195979848766</v>
      </c>
      <c r="I182" s="2">
        <v>0.21201199382136474</v>
      </c>
      <c r="J182" s="2">
        <v>12.70658549636046</v>
      </c>
      <c r="K182" s="2">
        <v>5.110498632017849</v>
      </c>
      <c r="L182" s="2">
        <v>1.7930157191749705</v>
      </c>
      <c r="M182" s="3">
        <v>0.20393534643769373</v>
      </c>
      <c r="N182" s="3">
        <v>0.06360359814640942</v>
      </c>
      <c r="O182">
        <v>100</v>
      </c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H182" s="14"/>
      <c r="AI182" s="14"/>
    </row>
    <row r="183" spans="1:35" ht="12">
      <c r="A183" t="s">
        <v>549</v>
      </c>
      <c r="B183" s="2">
        <v>1.0587842689130016</v>
      </c>
      <c r="C183" s="2">
        <v>46.963706048317775</v>
      </c>
      <c r="D183" s="2">
        <v>0.13146318525185313</v>
      </c>
      <c r="E183" s="2">
        <v>3.284557120753992</v>
      </c>
      <c r="F183" s="2">
        <v>15.859516417729326</v>
      </c>
      <c r="G183" s="2">
        <v>3.74872329022015</v>
      </c>
      <c r="H183" s="2">
        <v>9.052757187496839</v>
      </c>
      <c r="I183" s="2">
        <v>0.2174198833011417</v>
      </c>
      <c r="J183" s="2">
        <v>12.457653685519837</v>
      </c>
      <c r="K183" s="2">
        <v>5.115940416839423</v>
      </c>
      <c r="L183" s="2">
        <v>1.8293607855430944</v>
      </c>
      <c r="M183" s="3">
        <v>0.14258699323470223</v>
      </c>
      <c r="N183" s="3">
        <v>0.07584414533760757</v>
      </c>
      <c r="O183">
        <v>100</v>
      </c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64" s="15" customFormat="1" ht="12">
      <c r="A184" s="15" t="s">
        <v>550</v>
      </c>
      <c r="B184" s="16">
        <f>AVERAGE(B180:B183)</f>
        <v>0.9536939634619896</v>
      </c>
      <c r="C184" s="16">
        <f>AVERAGE(C180:C183)</f>
        <v>46.19964892887788</v>
      </c>
      <c r="D184" s="16">
        <f>AVERAGE(D180:D183)</f>
        <v>0.19096399039093365</v>
      </c>
      <c r="E184" s="16">
        <f>AVERAGE(E180:E183)</f>
        <v>3.5041237413419744</v>
      </c>
      <c r="F184" s="16">
        <f>AVERAGE(F180:F183)</f>
        <v>14.955694927387867</v>
      </c>
      <c r="G184" s="16">
        <f aca="true" t="shared" si="34" ref="G184:O184">AVERAGE(G180:G183)</f>
        <v>3.836776523561043</v>
      </c>
      <c r="H184" s="16">
        <f t="shared" si="34"/>
        <v>9.527097253968131</v>
      </c>
      <c r="I184" s="16">
        <f t="shared" si="34"/>
        <v>0.2511357274342306</v>
      </c>
      <c r="J184" s="16">
        <f t="shared" si="34"/>
        <v>13.83260506309781</v>
      </c>
      <c r="K184" s="16">
        <f t="shared" si="34"/>
        <v>4.892175895454576</v>
      </c>
      <c r="L184" s="16">
        <f t="shared" si="34"/>
        <v>1.5795871115935292</v>
      </c>
      <c r="M184" s="17">
        <f t="shared" si="34"/>
        <v>0.19453784153066545</v>
      </c>
      <c r="N184" s="17">
        <f t="shared" si="34"/>
        <v>0.05892852021424162</v>
      </c>
      <c r="O184" s="17">
        <f t="shared" si="34"/>
        <v>100</v>
      </c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K184" s="19"/>
      <c r="AL184" s="19"/>
      <c r="AN184" s="19"/>
      <c r="AO184" s="20"/>
      <c r="AP184" s="19"/>
      <c r="AQ184" s="20"/>
      <c r="AR184" s="21"/>
      <c r="AS184" s="21"/>
      <c r="AT184" s="20"/>
      <c r="AU184" s="19"/>
      <c r="AV184" s="19"/>
      <c r="AX184" s="19"/>
      <c r="AZ184" s="21"/>
      <c r="BA184" s="21"/>
      <c r="BB184" s="21"/>
      <c r="BC184" s="19"/>
      <c r="BD184" s="19"/>
      <c r="BE184" s="19"/>
      <c r="BF184" s="19"/>
      <c r="BG184" s="22"/>
      <c r="BH184" s="19"/>
      <c r="BI184" s="19"/>
      <c r="BJ184" s="19"/>
      <c r="BK184" s="19"/>
      <c r="BL184" s="19"/>
    </row>
    <row r="185" spans="2:64" s="15" customFormat="1" ht="12">
      <c r="B185" s="16">
        <f>STDEV(B180:B183)</f>
        <v>0.07357609203951065</v>
      </c>
      <c r="C185" s="16">
        <f aca="true" t="shared" si="35" ref="C185:N185">STDEV(C180:C183)</f>
        <v>0.7613862634571676</v>
      </c>
      <c r="D185" s="16">
        <f t="shared" si="35"/>
        <v>0.05583300824680919</v>
      </c>
      <c r="E185" s="16">
        <f t="shared" si="35"/>
        <v>0.18939460086595208</v>
      </c>
      <c r="F185" s="16">
        <f t="shared" si="35"/>
        <v>0.9816855894424104</v>
      </c>
      <c r="G185" s="16">
        <f t="shared" si="35"/>
        <v>0.07634025304643129</v>
      </c>
      <c r="H185" s="16">
        <f t="shared" si="35"/>
        <v>0.47283359975350814</v>
      </c>
      <c r="I185" s="16">
        <f t="shared" si="35"/>
        <v>0.04485826205482643</v>
      </c>
      <c r="J185" s="16">
        <f t="shared" si="35"/>
        <v>1.4475081886645402</v>
      </c>
      <c r="K185" s="16">
        <f t="shared" si="35"/>
        <v>0.2584849147139353</v>
      </c>
      <c r="L185" s="16">
        <f t="shared" si="35"/>
        <v>0.268082963838277</v>
      </c>
      <c r="M185" s="16">
        <f t="shared" si="35"/>
        <v>0.07017307184590077</v>
      </c>
      <c r="N185" s="16">
        <f t="shared" si="35"/>
        <v>0.020424443998067983</v>
      </c>
      <c r="O185" s="17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K185" s="19"/>
      <c r="AL185" s="19"/>
      <c r="AN185" s="19"/>
      <c r="AO185" s="20"/>
      <c r="AP185" s="19"/>
      <c r="AQ185" s="20"/>
      <c r="AR185" s="21"/>
      <c r="AS185" s="21"/>
      <c r="AT185" s="20"/>
      <c r="AU185" s="19"/>
      <c r="AV185" s="19"/>
      <c r="AX185" s="19"/>
      <c r="AZ185" s="21"/>
      <c r="BA185" s="21"/>
      <c r="BB185" s="21"/>
      <c r="BC185" s="19"/>
      <c r="BD185" s="19"/>
      <c r="BE185" s="19"/>
      <c r="BF185" s="19"/>
      <c r="BG185" s="22"/>
      <c r="BH185" s="19"/>
      <c r="BI185" s="19"/>
      <c r="BJ185" s="19"/>
      <c r="BK185" s="19"/>
      <c r="BL185" s="19"/>
    </row>
    <row r="186" spans="20:35" ht="12"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ht="12">
      <c r="A187" t="s">
        <v>551</v>
      </c>
      <c r="B187" s="2">
        <v>2.111134278565471</v>
      </c>
      <c r="C187" s="2">
        <v>45.25333611342785</v>
      </c>
      <c r="D187" s="2">
        <v>0.29399499582985816</v>
      </c>
      <c r="E187" s="2">
        <v>3.87301918265221</v>
      </c>
      <c r="F187" s="2">
        <v>14.715387823185988</v>
      </c>
      <c r="G187" s="2">
        <v>4.552752293577981</v>
      </c>
      <c r="H187" s="2">
        <v>9.048165137614678</v>
      </c>
      <c r="I187" s="2">
        <v>0.3450792326939116</v>
      </c>
      <c r="J187" s="2">
        <v>13.856338615512927</v>
      </c>
      <c r="K187" s="2">
        <v>4.321309424520433</v>
      </c>
      <c r="L187" s="2">
        <v>1.4032527105921602</v>
      </c>
      <c r="M187" s="3">
        <v>0.15950792326939114</v>
      </c>
      <c r="N187" s="3">
        <v>0.06672226855713094</v>
      </c>
      <c r="O187">
        <v>100</v>
      </c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ht="12">
      <c r="A188" t="s">
        <v>552</v>
      </c>
      <c r="B188" s="2">
        <v>2.025245789783829</v>
      </c>
      <c r="C188" s="2">
        <v>45.66365826174157</v>
      </c>
      <c r="D188" s="2">
        <v>0.31324628601556925</v>
      </c>
      <c r="E188" s="2">
        <v>3.940907070268482</v>
      </c>
      <c r="F188" s="2">
        <v>14.492034446753301</v>
      </c>
      <c r="G188" s="2">
        <v>4.625293345325601</v>
      </c>
      <c r="H188" s="2">
        <v>9.163746136112232</v>
      </c>
      <c r="I188" s="2">
        <v>0.31531391826649713</v>
      </c>
      <c r="J188" s="2">
        <v>13.45718450516391</v>
      </c>
      <c r="K188" s="2">
        <v>4.326520485066526</v>
      </c>
      <c r="L188" s="2">
        <v>1.4266662531402163</v>
      </c>
      <c r="M188" s="3">
        <v>0.1726472929524755</v>
      </c>
      <c r="N188" s="3">
        <v>0.0537584385241241</v>
      </c>
      <c r="O188">
        <v>100</v>
      </c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ht="12">
      <c r="A189" t="s">
        <v>553</v>
      </c>
      <c r="B189" s="2">
        <v>1.882548074431141</v>
      </c>
      <c r="C189" s="2">
        <v>45.79381122686985</v>
      </c>
      <c r="D189" s="2">
        <v>0.3223967242004872</v>
      </c>
      <c r="E189" s="2">
        <v>3.8521743637588766</v>
      </c>
      <c r="F189" s="2">
        <v>14.696522054631213</v>
      </c>
      <c r="G189" s="2">
        <v>4.521847302130307</v>
      </c>
      <c r="H189" s="2">
        <v>8.925517026900948</v>
      </c>
      <c r="I189" s="2">
        <v>0.2912973617374177</v>
      </c>
      <c r="J189" s="2">
        <v>13.341626496656817</v>
      </c>
      <c r="K189" s="2">
        <v>4.645208106567148</v>
      </c>
      <c r="L189" s="2">
        <v>1.4948426890582076</v>
      </c>
      <c r="M189" s="3">
        <v>0.15964339397709013</v>
      </c>
      <c r="N189" s="3">
        <v>0.03213600787850516</v>
      </c>
      <c r="O189">
        <v>100</v>
      </c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ht="12">
      <c r="A190" t="s">
        <v>554</v>
      </c>
      <c r="B190" s="2">
        <v>2.203249508434234</v>
      </c>
      <c r="C190" s="2">
        <v>44.70868260374625</v>
      </c>
      <c r="D190" s="2">
        <v>0.3073579633654145</v>
      </c>
      <c r="E190" s="2">
        <v>3.993583773155335</v>
      </c>
      <c r="F190" s="2">
        <v>15.07606333436821</v>
      </c>
      <c r="G190" s="2">
        <v>4.488254165373073</v>
      </c>
      <c r="H190" s="2">
        <v>9.155541757218256</v>
      </c>
      <c r="I190" s="2">
        <v>0.23491669253854913</v>
      </c>
      <c r="J190" s="2">
        <v>13.87146848804719</v>
      </c>
      <c r="K190" s="2">
        <v>4.167442823139812</v>
      </c>
      <c r="L190" s="2">
        <v>1.402256028148608</v>
      </c>
      <c r="M190" s="3">
        <v>0.3580668529442202</v>
      </c>
      <c r="N190" s="3">
        <v>0.03104625892579944</v>
      </c>
      <c r="O190">
        <v>100</v>
      </c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ht="12">
      <c r="A191" t="s">
        <v>555</v>
      </c>
      <c r="B191" s="2">
        <v>2.0184941657795314</v>
      </c>
      <c r="C191" s="2">
        <v>45.09570626422026</v>
      </c>
      <c r="D191" s="2">
        <v>0.2828396685244328</v>
      </c>
      <c r="E191" s="2">
        <v>3.933663138998477</v>
      </c>
      <c r="F191" s="2">
        <v>15.234725614210868</v>
      </c>
      <c r="G191" s="2">
        <v>4.3333959546621585</v>
      </c>
      <c r="H191" s="2">
        <v>8.813952032062122</v>
      </c>
      <c r="I191" s="2">
        <v>0.2807522908969462</v>
      </c>
      <c r="J191" s="2">
        <v>13.865405890579666</v>
      </c>
      <c r="K191" s="2">
        <v>4.249900849562695</v>
      </c>
      <c r="L191" s="2">
        <v>1.4924750036529109</v>
      </c>
      <c r="M191" s="3">
        <v>0.3193687770054481</v>
      </c>
      <c r="N191" s="3">
        <v>0.05844657356962449</v>
      </c>
      <c r="O191">
        <v>100</v>
      </c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ht="12">
      <c r="A192" t="s">
        <v>556</v>
      </c>
      <c r="B192" s="2">
        <v>2.099004969962336</v>
      </c>
      <c r="C192" s="2">
        <v>44.99216634329055</v>
      </c>
      <c r="D192" s="2">
        <v>0.3994646136606522</v>
      </c>
      <c r="E192" s="2">
        <v>3.99360856618143</v>
      </c>
      <c r="F192" s="2">
        <v>15.053071727243486</v>
      </c>
      <c r="G192" s="2">
        <v>4.509281067452453</v>
      </c>
      <c r="H192" s="2">
        <v>9.031012980006018</v>
      </c>
      <c r="I192" s="2">
        <v>0.2988202824266697</v>
      </c>
      <c r="J192" s="2">
        <v>13.578684153186897</v>
      </c>
      <c r="K192" s="2">
        <v>4.19697236949958</v>
      </c>
      <c r="L192" s="2">
        <v>1.4359974683281627</v>
      </c>
      <c r="M192" s="3">
        <v>0.3600369375071333</v>
      </c>
      <c r="N192" s="3">
        <v>0.04046524657861152</v>
      </c>
      <c r="O192">
        <v>100</v>
      </c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64" s="15" customFormat="1" ht="12">
      <c r="A193" s="15" t="s">
        <v>557</v>
      </c>
      <c r="B193" s="16">
        <f>AVERAGE(B187:B192)</f>
        <v>2.0566127978260904</v>
      </c>
      <c r="C193" s="16">
        <f>AVERAGE(C187:C192)</f>
        <v>45.25122680221605</v>
      </c>
      <c r="D193" s="16">
        <f>AVERAGE(D187:D192)</f>
        <v>0.319883375266069</v>
      </c>
      <c r="E193" s="16">
        <f>AVERAGE(E187:E192)</f>
        <v>3.931159349169135</v>
      </c>
      <c r="F193" s="16">
        <f>AVERAGE(F187:F192)</f>
        <v>14.87796750006551</v>
      </c>
      <c r="G193" s="16">
        <f aca="true" t="shared" si="36" ref="G193:O193">AVERAGE(G187:G192)</f>
        <v>4.505137354753596</v>
      </c>
      <c r="H193" s="16">
        <f t="shared" si="36"/>
        <v>9.022989178319042</v>
      </c>
      <c r="I193" s="16">
        <f t="shared" si="36"/>
        <v>0.29436329642666526</v>
      </c>
      <c r="J193" s="16">
        <f t="shared" si="36"/>
        <v>13.661784691524568</v>
      </c>
      <c r="K193" s="16">
        <f t="shared" si="36"/>
        <v>4.317892343059366</v>
      </c>
      <c r="L193" s="16">
        <f t="shared" si="36"/>
        <v>1.4425816921533778</v>
      </c>
      <c r="M193" s="17">
        <f t="shared" si="36"/>
        <v>0.2548785296092931</v>
      </c>
      <c r="N193" s="17">
        <f t="shared" si="36"/>
        <v>0.047095799005632606</v>
      </c>
      <c r="O193" s="17">
        <f t="shared" si="36"/>
        <v>100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K193" s="19"/>
      <c r="AL193" s="19"/>
      <c r="AN193" s="19"/>
      <c r="AO193" s="20"/>
      <c r="AP193" s="19"/>
      <c r="AQ193" s="20"/>
      <c r="AR193" s="21"/>
      <c r="AS193" s="21"/>
      <c r="AT193" s="20"/>
      <c r="AU193" s="19"/>
      <c r="AV193" s="19"/>
      <c r="AX193" s="19"/>
      <c r="AZ193" s="21"/>
      <c r="BA193" s="21"/>
      <c r="BB193" s="21"/>
      <c r="BC193" s="19"/>
      <c r="BD193" s="19"/>
      <c r="BE193" s="19"/>
      <c r="BF193" s="19"/>
      <c r="BG193" s="22"/>
      <c r="BH193" s="19"/>
      <c r="BI193" s="19"/>
      <c r="BJ193" s="19"/>
      <c r="BK193" s="19"/>
      <c r="BL193" s="19"/>
    </row>
    <row r="194" spans="2:64" s="15" customFormat="1" ht="12">
      <c r="B194" s="16">
        <f>STDEV(B187:B192)</f>
        <v>0.1086346724131892</v>
      </c>
      <c r="C194" s="16">
        <f aca="true" t="shared" si="37" ref="C194:N194">STDEV(C187:C192)</f>
        <v>0.41234819807717404</v>
      </c>
      <c r="D194" s="16">
        <f t="shared" si="37"/>
        <v>0.04143156217975665</v>
      </c>
      <c r="E194" s="16">
        <f t="shared" si="37"/>
        <v>0.05918936953283455</v>
      </c>
      <c r="F194" s="16">
        <f t="shared" si="37"/>
        <v>0.2847731464145505</v>
      </c>
      <c r="G194" s="16">
        <f t="shared" si="37"/>
        <v>0.09672764625987613</v>
      </c>
      <c r="H194" s="16">
        <f t="shared" si="37"/>
        <v>0.1351134830261601</v>
      </c>
      <c r="I194" s="16">
        <f t="shared" si="37"/>
        <v>0.0367680774912765</v>
      </c>
      <c r="J194" s="16">
        <f t="shared" si="37"/>
        <v>0.23432811271371087</v>
      </c>
      <c r="K194" s="16">
        <f t="shared" si="37"/>
        <v>0.17268542009012877</v>
      </c>
      <c r="L194" s="16">
        <f t="shared" si="37"/>
        <v>0.04168965219405516</v>
      </c>
      <c r="M194" s="16">
        <f t="shared" si="37"/>
        <v>0.1007892580864979</v>
      </c>
      <c r="N194" s="16">
        <f t="shared" si="37"/>
        <v>0.014722611646312958</v>
      </c>
      <c r="O194" s="17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K194" s="19"/>
      <c r="AL194" s="19"/>
      <c r="AN194" s="19"/>
      <c r="AO194" s="20"/>
      <c r="AP194" s="19"/>
      <c r="AQ194" s="20"/>
      <c r="AR194" s="21"/>
      <c r="AS194" s="21"/>
      <c r="AT194" s="20"/>
      <c r="AU194" s="19"/>
      <c r="AV194" s="19"/>
      <c r="AX194" s="19"/>
      <c r="AZ194" s="21"/>
      <c r="BA194" s="21"/>
      <c r="BB194" s="21"/>
      <c r="BC194" s="19"/>
      <c r="BD194" s="19"/>
      <c r="BE194" s="19"/>
      <c r="BF194" s="19"/>
      <c r="BG194" s="22"/>
      <c r="BH194" s="19"/>
      <c r="BI194" s="19"/>
      <c r="BJ194" s="19"/>
      <c r="BK194" s="19"/>
      <c r="BL194" s="19"/>
    </row>
    <row r="195" spans="2:64" s="15" customFormat="1" ht="1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7"/>
      <c r="N195" s="17"/>
      <c r="O195" s="16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s="15" customFormat="1" ht="12">
      <c r="A196" s="15" t="s">
        <v>558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7"/>
      <c r="N196" s="17"/>
      <c r="O196" s="16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K196" s="19"/>
      <c r="AL196" s="19"/>
      <c r="AN196" s="19"/>
      <c r="AO196" s="20"/>
      <c r="AP196" s="19"/>
      <c r="AQ196" s="20"/>
      <c r="AR196" s="21"/>
      <c r="AS196" s="21"/>
      <c r="AT196" s="20"/>
      <c r="AU196" s="19"/>
      <c r="AV196" s="19"/>
      <c r="AX196" s="19"/>
      <c r="AZ196" s="21"/>
      <c r="BA196" s="21"/>
      <c r="BB196" s="21"/>
      <c r="BC196" s="19"/>
      <c r="BD196" s="19"/>
      <c r="BE196" s="19"/>
      <c r="BF196" s="19"/>
      <c r="BG196" s="22"/>
      <c r="BH196" s="19"/>
      <c r="BI196" s="19"/>
      <c r="BJ196" s="19"/>
      <c r="BK196" s="19"/>
      <c r="BL196" s="19"/>
    </row>
    <row r="197" spans="2:64" s="15" customFormat="1" ht="1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7"/>
      <c r="N197" s="17"/>
      <c r="O197" s="16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K197" s="19"/>
      <c r="AL197" s="19"/>
      <c r="AN197" s="19"/>
      <c r="AO197" s="20"/>
      <c r="AP197" s="19"/>
      <c r="AQ197" s="20"/>
      <c r="AR197" s="21"/>
      <c r="AS197" s="21"/>
      <c r="AT197" s="20"/>
      <c r="AU197" s="19"/>
      <c r="AV197" s="19"/>
      <c r="AX197" s="19"/>
      <c r="AZ197" s="21"/>
      <c r="BA197" s="21"/>
      <c r="BB197" s="21"/>
      <c r="BC197" s="19"/>
      <c r="BD197" s="19"/>
      <c r="BE197" s="19"/>
      <c r="BF197" s="19"/>
      <c r="BG197" s="22"/>
      <c r="BH197" s="19"/>
      <c r="BI197" s="19"/>
      <c r="BJ197" s="19"/>
      <c r="BK197" s="19"/>
      <c r="BL197" s="19"/>
    </row>
    <row r="198" spans="1:64" s="15" customFormat="1" ht="12">
      <c r="A198" s="12" t="s">
        <v>559</v>
      </c>
      <c r="B198" s="32">
        <v>0.6901325094542136</v>
      </c>
      <c r="C198" s="32">
        <v>45.29797072955433</v>
      </c>
      <c r="D198" s="32">
        <v>0.16651452989738294</v>
      </c>
      <c r="E198" s="32">
        <v>3.5870840898375986</v>
      </c>
      <c r="F198" s="32">
        <v>13.638141858342278</v>
      </c>
      <c r="G198" s="32">
        <v>4.690493625302185</v>
      </c>
      <c r="H198" s="32">
        <v>11.050144947888977</v>
      </c>
      <c r="I198" s="32">
        <v>0.20162301511671066</v>
      </c>
      <c r="J198" s="32">
        <v>15.196958602080432</v>
      </c>
      <c r="K198" s="32">
        <v>4.269191802670251</v>
      </c>
      <c r="L198" s="32">
        <v>1.0662948510898678</v>
      </c>
      <c r="M198" s="33">
        <v>0.10733165481337334</v>
      </c>
      <c r="N198" s="33">
        <v>0.038117783952412956</v>
      </c>
      <c r="O198" s="32">
        <v>100</v>
      </c>
      <c r="P198" s="12"/>
      <c r="Q198" s="12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K198" s="19"/>
      <c r="AL198" s="19"/>
      <c r="AN198" s="19"/>
      <c r="AO198" s="20"/>
      <c r="AP198" s="19"/>
      <c r="AQ198" s="20"/>
      <c r="AR198" s="21"/>
      <c r="AS198" s="21"/>
      <c r="AT198" s="20"/>
      <c r="AU198" s="19"/>
      <c r="AV198" s="19"/>
      <c r="AX198" s="19"/>
      <c r="AZ198" s="21"/>
      <c r="BA198" s="21"/>
      <c r="BB198" s="21"/>
      <c r="BC198" s="19"/>
      <c r="BD198" s="19"/>
      <c r="BE198" s="19"/>
      <c r="BF198" s="19"/>
      <c r="BG198" s="22"/>
      <c r="BH198" s="19"/>
      <c r="BI198" s="19"/>
      <c r="BJ198" s="19"/>
      <c r="BK198" s="19"/>
      <c r="BL198" s="19"/>
    </row>
    <row r="199" spans="1:64" s="15" customFormat="1" ht="12">
      <c r="A199" s="12" t="s">
        <v>560</v>
      </c>
      <c r="B199" s="32">
        <v>0.761535463367346</v>
      </c>
      <c r="C199" s="32">
        <v>45.53322473291293</v>
      </c>
      <c r="D199" s="32">
        <v>0.15890306912783203</v>
      </c>
      <c r="E199" s="32">
        <v>3.5178541089935145</v>
      </c>
      <c r="F199" s="32">
        <v>13.739618832512168</v>
      </c>
      <c r="G199" s="32">
        <v>4.728115849331908</v>
      </c>
      <c r="H199" s="32">
        <v>11.025274582504672</v>
      </c>
      <c r="I199" s="32">
        <v>0.1738939247059294</v>
      </c>
      <c r="J199" s="32">
        <v>14.726017129550975</v>
      </c>
      <c r="K199" s="32">
        <v>4.3713334865731905</v>
      </c>
      <c r="L199" s="32">
        <v>1.092333676457361</v>
      </c>
      <c r="M199" s="33">
        <v>0.13691648094662257</v>
      </c>
      <c r="N199" s="33">
        <v>0.03497866301556052</v>
      </c>
      <c r="O199" s="32">
        <v>100</v>
      </c>
      <c r="P199" s="12"/>
      <c r="Q199" s="12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K199" s="19"/>
      <c r="AL199" s="19"/>
      <c r="AN199" s="19"/>
      <c r="AO199" s="20"/>
      <c r="AP199" s="19"/>
      <c r="AQ199" s="20"/>
      <c r="AR199" s="21"/>
      <c r="AS199" s="21"/>
      <c r="AT199" s="20"/>
      <c r="AU199" s="19"/>
      <c r="AV199" s="19"/>
      <c r="AX199" s="19"/>
      <c r="AZ199" s="21"/>
      <c r="BA199" s="21"/>
      <c r="BB199" s="21"/>
      <c r="BC199" s="19"/>
      <c r="BD199" s="19"/>
      <c r="BE199" s="19"/>
      <c r="BF199" s="19"/>
      <c r="BG199" s="22"/>
      <c r="BH199" s="19"/>
      <c r="BI199" s="19"/>
      <c r="BJ199" s="19"/>
      <c r="BK199" s="19"/>
      <c r="BL199" s="19"/>
    </row>
    <row r="200" spans="1:64" s="15" customFormat="1" ht="12">
      <c r="A200" s="12" t="s">
        <v>561</v>
      </c>
      <c r="B200" s="32">
        <v>0.6813427834528138</v>
      </c>
      <c r="C200" s="32">
        <v>45.43977579659227</v>
      </c>
      <c r="D200" s="32">
        <v>0.1787128612335249</v>
      </c>
      <c r="E200" s="32">
        <v>3.535671493267806</v>
      </c>
      <c r="F200" s="32">
        <v>13.510083060863915</v>
      </c>
      <c r="G200" s="32">
        <v>5.201965841473569</v>
      </c>
      <c r="H200" s="32">
        <v>10.88117625555939</v>
      </c>
      <c r="I200" s="32">
        <v>0.24166852825897117</v>
      </c>
      <c r="J200" s="32">
        <v>15.36829065209886</v>
      </c>
      <c r="K200" s="32">
        <v>3.832172376677972</v>
      </c>
      <c r="L200" s="32">
        <v>1.0458764038098332</v>
      </c>
      <c r="M200" s="33">
        <v>0.042647387339818446</v>
      </c>
      <c r="N200" s="33">
        <v>0.04061655937125566</v>
      </c>
      <c r="O200" s="32">
        <v>100</v>
      </c>
      <c r="P200" s="12"/>
      <c r="Q200" s="12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K200" s="19"/>
      <c r="AL200" s="19"/>
      <c r="AN200" s="19"/>
      <c r="AO200" s="20"/>
      <c r="AP200" s="19"/>
      <c r="AQ200" s="20"/>
      <c r="AR200" s="21"/>
      <c r="AS200" s="21"/>
      <c r="AT200" s="20"/>
      <c r="AU200" s="19"/>
      <c r="AV200" s="19"/>
      <c r="AX200" s="19"/>
      <c r="AZ200" s="21"/>
      <c r="BA200" s="21"/>
      <c r="BB200" s="21"/>
      <c r="BC200" s="19"/>
      <c r="BD200" s="19"/>
      <c r="BE200" s="19"/>
      <c r="BF200" s="19"/>
      <c r="BG200" s="22"/>
      <c r="BH200" s="19"/>
      <c r="BI200" s="19"/>
      <c r="BJ200" s="19"/>
      <c r="BK200" s="19"/>
      <c r="BL200" s="19"/>
    </row>
    <row r="201" spans="1:64" s="15" customFormat="1" ht="12">
      <c r="A201" s="12" t="s">
        <v>562</v>
      </c>
      <c r="B201" s="32">
        <v>0.7627957727979955</v>
      </c>
      <c r="C201" s="32">
        <v>45.57982581987917</v>
      </c>
      <c r="D201" s="32">
        <v>0.17882761825860294</v>
      </c>
      <c r="E201" s="32">
        <v>3.5704904120107495</v>
      </c>
      <c r="F201" s="32">
        <v>13.816201580149126</v>
      </c>
      <c r="G201" s="32">
        <v>4.852593505627514</v>
      </c>
      <c r="H201" s="32">
        <v>11.208551395259553</v>
      </c>
      <c r="I201" s="32">
        <v>0.1667037119359858</v>
      </c>
      <c r="J201" s="32">
        <v>14.728525530926065</v>
      </c>
      <c r="K201" s="32">
        <v>3.9988684354098893</v>
      </c>
      <c r="L201" s="32">
        <v>1.0022429226696843</v>
      </c>
      <c r="M201" s="33">
        <v>0.08587766978520481</v>
      </c>
      <c r="N201" s="33">
        <v>0.048495625290468594</v>
      </c>
      <c r="O201" s="32">
        <v>100</v>
      </c>
      <c r="P201" s="12"/>
      <c r="Q201" s="12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K201" s="19"/>
      <c r="AL201" s="19"/>
      <c r="AN201" s="19"/>
      <c r="AO201" s="20"/>
      <c r="AP201" s="19"/>
      <c r="AQ201" s="20"/>
      <c r="AR201" s="21"/>
      <c r="AS201" s="21"/>
      <c r="AT201" s="20"/>
      <c r="AU201" s="19"/>
      <c r="AV201" s="19"/>
      <c r="AX201" s="19"/>
      <c r="AZ201" s="21"/>
      <c r="BA201" s="21"/>
      <c r="BB201" s="21"/>
      <c r="BC201" s="19"/>
      <c r="BD201" s="19"/>
      <c r="BE201" s="19"/>
      <c r="BF201" s="19"/>
      <c r="BG201" s="22"/>
      <c r="BH201" s="19"/>
      <c r="BI201" s="19"/>
      <c r="BJ201" s="19"/>
      <c r="BK201" s="19"/>
      <c r="BL201" s="19"/>
    </row>
    <row r="202" spans="1:64" s="15" customFormat="1" ht="12">
      <c r="A202" s="12" t="s">
        <v>563</v>
      </c>
      <c r="B202" s="32">
        <v>0.7296409081315766</v>
      </c>
      <c r="C202" s="32">
        <v>45.537230781600186</v>
      </c>
      <c r="D202" s="32">
        <v>0.13065195324670104</v>
      </c>
      <c r="E202" s="32">
        <v>3.532627812785801</v>
      </c>
      <c r="F202" s="32">
        <v>14.184782062491836</v>
      </c>
      <c r="G202" s="32">
        <v>4.741660887830273</v>
      </c>
      <c r="H202" s="32">
        <v>11.202902483392126</v>
      </c>
      <c r="I202" s="32">
        <v>0.19396789982010232</v>
      </c>
      <c r="J202" s="32">
        <v>14.631008733580567</v>
      </c>
      <c r="K202" s="32">
        <v>4.081366016421946</v>
      </c>
      <c r="L202" s="32">
        <v>0.9859197395001055</v>
      </c>
      <c r="M202" s="33">
        <v>0</v>
      </c>
      <c r="N202" s="33">
        <v>0.04824072119878192</v>
      </c>
      <c r="O202" s="32">
        <v>100</v>
      </c>
      <c r="P202" s="12"/>
      <c r="Q202" s="12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K202" s="19"/>
      <c r="AL202" s="19"/>
      <c r="AN202" s="19"/>
      <c r="AO202" s="20"/>
      <c r="AP202" s="19"/>
      <c r="AQ202" s="20"/>
      <c r="AR202" s="21"/>
      <c r="AS202" s="21"/>
      <c r="AT202" s="20"/>
      <c r="AU202" s="19"/>
      <c r="AV202" s="19"/>
      <c r="AX202" s="19"/>
      <c r="AZ202" s="21"/>
      <c r="BA202" s="21"/>
      <c r="BB202" s="21"/>
      <c r="BC202" s="19"/>
      <c r="BD202" s="19"/>
      <c r="BE202" s="19"/>
      <c r="BF202" s="19"/>
      <c r="BG202" s="22"/>
      <c r="BH202" s="19"/>
      <c r="BI202" s="19"/>
      <c r="BJ202" s="19"/>
      <c r="BK202" s="19"/>
      <c r="BL202" s="19"/>
    </row>
    <row r="203" spans="1:64" s="13" customFormat="1" ht="12">
      <c r="A203" s="13" t="s">
        <v>564</v>
      </c>
      <c r="B203" s="34">
        <f>AVERAGE(B198:B202)</f>
        <v>0.725089487440789</v>
      </c>
      <c r="C203" s="34">
        <f aca="true" t="shared" si="38" ref="C203:O203">AVERAGE(C198:C202)</f>
        <v>45.47760557210778</v>
      </c>
      <c r="D203" s="34">
        <f t="shared" si="38"/>
        <v>0.16272200635280876</v>
      </c>
      <c r="E203" s="34">
        <f t="shared" si="38"/>
        <v>3.5487455833790937</v>
      </c>
      <c r="F203" s="34">
        <f t="shared" si="38"/>
        <v>13.777765478871865</v>
      </c>
      <c r="G203" s="34">
        <f t="shared" si="38"/>
        <v>4.84296594191309</v>
      </c>
      <c r="H203" s="34">
        <f t="shared" si="38"/>
        <v>11.073609932920945</v>
      </c>
      <c r="I203" s="34">
        <f t="shared" si="38"/>
        <v>0.19557141596753985</v>
      </c>
      <c r="J203" s="34">
        <f t="shared" si="38"/>
        <v>14.93016012964738</v>
      </c>
      <c r="K203" s="34">
        <f t="shared" si="38"/>
        <v>4.11058642355065</v>
      </c>
      <c r="L203" s="34">
        <f t="shared" si="38"/>
        <v>1.0385335187053704</v>
      </c>
      <c r="M203" s="34">
        <f t="shared" si="38"/>
        <v>0.07455463857700384</v>
      </c>
      <c r="N203" s="34">
        <f t="shared" si="38"/>
        <v>0.04208987056569593</v>
      </c>
      <c r="O203" s="34">
        <f t="shared" si="38"/>
        <v>100</v>
      </c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K203" s="36"/>
      <c r="AL203" s="36"/>
      <c r="AN203" s="36"/>
      <c r="AO203" s="37"/>
      <c r="AP203" s="36"/>
      <c r="AQ203" s="37"/>
      <c r="AR203" s="38"/>
      <c r="AS203" s="38"/>
      <c r="AT203" s="37"/>
      <c r="AU203" s="36"/>
      <c r="AV203" s="36"/>
      <c r="AX203" s="36"/>
      <c r="AZ203" s="38"/>
      <c r="BA203" s="38"/>
      <c r="BB203" s="38"/>
      <c r="BC203" s="36"/>
      <c r="BD203" s="36"/>
      <c r="BE203" s="36"/>
      <c r="BF203" s="36"/>
      <c r="BG203" s="39"/>
      <c r="BH203" s="36"/>
      <c r="BI203" s="36"/>
      <c r="BJ203" s="36"/>
      <c r="BK203" s="36"/>
      <c r="BL203" s="36"/>
    </row>
    <row r="204" spans="2:64" s="13" customFormat="1" ht="12">
      <c r="B204" s="34">
        <f>STDEV(B198:B202)</f>
        <v>0.038427050910615775</v>
      </c>
      <c r="C204" s="34">
        <f aca="true" t="shared" si="39" ref="C204:N204">STDEV(C198:C202)</f>
        <v>0.11269139750318459</v>
      </c>
      <c r="D204" s="34">
        <f t="shared" si="39"/>
        <v>0.01982772047708218</v>
      </c>
      <c r="E204" s="34">
        <f t="shared" si="39"/>
        <v>0.02884300695376558</v>
      </c>
      <c r="F204" s="34">
        <f t="shared" si="39"/>
        <v>0.2548252500106365</v>
      </c>
      <c r="G204" s="34">
        <f t="shared" si="39"/>
        <v>0.20956781894462845</v>
      </c>
      <c r="H204" s="34">
        <f t="shared" si="39"/>
        <v>0.1367876033041099</v>
      </c>
      <c r="I204" s="34">
        <f t="shared" si="39"/>
        <v>0.029442294583459247</v>
      </c>
      <c r="J204" s="34">
        <f t="shared" si="39"/>
        <v>0.32975832561696117</v>
      </c>
      <c r="K204" s="34">
        <f t="shared" si="39"/>
        <v>0.21447250390409106</v>
      </c>
      <c r="L204" s="34">
        <f t="shared" si="39"/>
        <v>0.04417092831955392</v>
      </c>
      <c r="M204" s="34">
        <f t="shared" si="39"/>
        <v>0.05400928167383552</v>
      </c>
      <c r="N204" s="34">
        <f t="shared" si="39"/>
        <v>0.006070091594545122</v>
      </c>
      <c r="O204" s="34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K204" s="36"/>
      <c r="AL204" s="36"/>
      <c r="AN204" s="36"/>
      <c r="AO204" s="37"/>
      <c r="AP204" s="36"/>
      <c r="AQ204" s="37"/>
      <c r="AR204" s="38"/>
      <c r="AS204" s="38"/>
      <c r="AT204" s="37"/>
      <c r="AU204" s="36"/>
      <c r="AV204" s="36"/>
      <c r="AX204" s="36"/>
      <c r="AZ204" s="38"/>
      <c r="BA204" s="38"/>
      <c r="BB204" s="38"/>
      <c r="BC204" s="36"/>
      <c r="BD204" s="36"/>
      <c r="BE204" s="36"/>
      <c r="BF204" s="36"/>
      <c r="BG204" s="39"/>
      <c r="BH204" s="36"/>
      <c r="BI204" s="36"/>
      <c r="BJ204" s="36"/>
      <c r="BK204" s="36"/>
      <c r="BL204" s="36"/>
    </row>
    <row r="205" spans="1:64" s="15" customFormat="1" ht="12">
      <c r="A205" s="1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3"/>
      <c r="N205" s="33"/>
      <c r="O205" s="32"/>
      <c r="P205" s="12"/>
      <c r="Q205" s="12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K205" s="19"/>
      <c r="AL205" s="19"/>
      <c r="AN205" s="19"/>
      <c r="AO205" s="20"/>
      <c r="AP205" s="19"/>
      <c r="AQ205" s="20"/>
      <c r="AR205" s="21"/>
      <c r="AS205" s="21"/>
      <c r="AT205" s="20"/>
      <c r="AU205" s="19"/>
      <c r="AV205" s="19"/>
      <c r="AX205" s="19"/>
      <c r="AZ205" s="21"/>
      <c r="BA205" s="21"/>
      <c r="BB205" s="21"/>
      <c r="BC205" s="19"/>
      <c r="BD205" s="19"/>
      <c r="BE205" s="19"/>
      <c r="BF205" s="19"/>
      <c r="BG205" s="22"/>
      <c r="BH205" s="19"/>
      <c r="BI205" s="19"/>
      <c r="BJ205" s="19"/>
      <c r="BK205" s="19"/>
      <c r="BL205" s="19"/>
    </row>
    <row r="206" spans="1:64" s="15" customFormat="1" ht="12">
      <c r="A206" s="12" t="s">
        <v>565</v>
      </c>
      <c r="B206" s="32">
        <v>0.8927392571678125</v>
      </c>
      <c r="C206" s="32">
        <v>46.61744243913834</v>
      </c>
      <c r="D206" s="32">
        <v>0.11578188318217367</v>
      </c>
      <c r="E206" s="32">
        <v>2.9747818933384793</v>
      </c>
      <c r="F206" s="32">
        <v>15.828602187668213</v>
      </c>
      <c r="G206" s="32">
        <v>4.2047104945105165</v>
      </c>
      <c r="H206" s="32">
        <v>9.37122312387646</v>
      </c>
      <c r="I206" s="32">
        <v>0.11171936096525528</v>
      </c>
      <c r="J206" s="32">
        <v>12.835538944353603</v>
      </c>
      <c r="K206" s="32">
        <v>5.083230923919115</v>
      </c>
      <c r="L206" s="32">
        <v>1.8027442337575281</v>
      </c>
      <c r="M206" s="33">
        <v>0.07109413879607156</v>
      </c>
      <c r="N206" s="33">
        <v>0.09039111932643382</v>
      </c>
      <c r="O206" s="32">
        <v>100</v>
      </c>
      <c r="P206" s="12"/>
      <c r="Q206" s="12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K206" s="19"/>
      <c r="AL206" s="19"/>
      <c r="AN206" s="19"/>
      <c r="AO206" s="20"/>
      <c r="AP206" s="19"/>
      <c r="AQ206" s="20"/>
      <c r="AR206" s="21"/>
      <c r="AS206" s="21"/>
      <c r="AT206" s="20"/>
      <c r="AU206" s="19"/>
      <c r="AV206" s="19"/>
      <c r="AX206" s="19"/>
      <c r="AZ206" s="21"/>
      <c r="BA206" s="21"/>
      <c r="BB206" s="21"/>
      <c r="BC206" s="19"/>
      <c r="BD206" s="19"/>
      <c r="BE206" s="19"/>
      <c r="BF206" s="19"/>
      <c r="BG206" s="22"/>
      <c r="BH206" s="19"/>
      <c r="BI206" s="19"/>
      <c r="BJ206" s="19"/>
      <c r="BK206" s="19"/>
      <c r="BL206" s="19"/>
    </row>
    <row r="207" spans="1:64" s="15" customFormat="1" ht="12">
      <c r="A207" s="12" t="s">
        <v>566</v>
      </c>
      <c r="B207" s="32">
        <v>0.6870838343319626</v>
      </c>
      <c r="C207" s="32">
        <v>46.14778364942558</v>
      </c>
      <c r="D207" s="32">
        <v>0.14246885388353928</v>
      </c>
      <c r="E207" s="32">
        <v>3.067627236811527</v>
      </c>
      <c r="F207" s="32">
        <v>16.0080429225313</v>
      </c>
      <c r="G207" s="32">
        <v>4.183128050197536</v>
      </c>
      <c r="H207" s="32">
        <v>9.239256736958037</v>
      </c>
      <c r="I207" s="32">
        <v>0.2172397417373117</v>
      </c>
      <c r="J207" s="32">
        <v>12.778748901171074</v>
      </c>
      <c r="K207" s="32">
        <v>5.427962291222505</v>
      </c>
      <c r="L207" s="32">
        <v>1.7591366993705102</v>
      </c>
      <c r="M207" s="33">
        <v>0.24148975941961623</v>
      </c>
      <c r="N207" s="33">
        <v>0.10003132293950631</v>
      </c>
      <c r="O207" s="32">
        <v>100</v>
      </c>
      <c r="P207" s="12"/>
      <c r="Q207" s="12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K207" s="19"/>
      <c r="AL207" s="19"/>
      <c r="AN207" s="19"/>
      <c r="AO207" s="20"/>
      <c r="AP207" s="19"/>
      <c r="AQ207" s="20"/>
      <c r="AR207" s="21"/>
      <c r="AS207" s="21"/>
      <c r="AT207" s="20"/>
      <c r="AU207" s="19"/>
      <c r="AV207" s="19"/>
      <c r="AX207" s="19"/>
      <c r="AZ207" s="21"/>
      <c r="BA207" s="21"/>
      <c r="BB207" s="21"/>
      <c r="BC207" s="19"/>
      <c r="BD207" s="19"/>
      <c r="BE207" s="19"/>
      <c r="BF207" s="19"/>
      <c r="BG207" s="22"/>
      <c r="BH207" s="19"/>
      <c r="BI207" s="19"/>
      <c r="BJ207" s="19"/>
      <c r="BK207" s="19"/>
      <c r="BL207" s="19"/>
    </row>
    <row r="208" spans="1:64" s="15" customFormat="1" ht="12">
      <c r="A208" s="12" t="s">
        <v>567</v>
      </c>
      <c r="B208" s="32">
        <v>0.8934282059481932</v>
      </c>
      <c r="C208" s="32">
        <v>46.14446754077391</v>
      </c>
      <c r="D208" s="32">
        <v>0.14190917812599935</v>
      </c>
      <c r="E208" s="32">
        <v>2.923129197313719</v>
      </c>
      <c r="F208" s="32">
        <v>15.823872721458269</v>
      </c>
      <c r="G208" s="32">
        <v>4.168332267348897</v>
      </c>
      <c r="H208" s="32">
        <v>9.28505756315958</v>
      </c>
      <c r="I208" s="32">
        <v>0.27882155420530863</v>
      </c>
      <c r="J208" s="32">
        <v>12.894747361688522</v>
      </c>
      <c r="K208" s="32">
        <v>5.362567956507835</v>
      </c>
      <c r="L208" s="32">
        <v>1.7288935081547812</v>
      </c>
      <c r="M208" s="33">
        <v>0.24884074192516792</v>
      </c>
      <c r="N208" s="33">
        <v>0.1059322033898305</v>
      </c>
      <c r="O208" s="32">
        <v>100</v>
      </c>
      <c r="P208" s="12"/>
      <c r="Q208" s="12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K208" s="19"/>
      <c r="AL208" s="19"/>
      <c r="AN208" s="19"/>
      <c r="AO208" s="20"/>
      <c r="AP208" s="19"/>
      <c r="AQ208" s="20"/>
      <c r="AR208" s="21"/>
      <c r="AS208" s="21"/>
      <c r="AT208" s="20"/>
      <c r="AU208" s="19"/>
      <c r="AV208" s="19"/>
      <c r="AX208" s="19"/>
      <c r="AZ208" s="21"/>
      <c r="BA208" s="21"/>
      <c r="BB208" s="21"/>
      <c r="BC208" s="19"/>
      <c r="BD208" s="19"/>
      <c r="BE208" s="19"/>
      <c r="BF208" s="19"/>
      <c r="BG208" s="22"/>
      <c r="BH208" s="19"/>
      <c r="BI208" s="19"/>
      <c r="BJ208" s="19"/>
      <c r="BK208" s="19"/>
      <c r="BL208" s="19"/>
    </row>
    <row r="209" spans="1:64" s="15" customFormat="1" ht="12">
      <c r="A209" s="12" t="s">
        <v>568</v>
      </c>
      <c r="B209" s="32">
        <v>0.7894239096891085</v>
      </c>
      <c r="C209" s="32">
        <v>46.54714144923497</v>
      </c>
      <c r="D209" s="32">
        <v>0.1781927866763561</v>
      </c>
      <c r="E209" s="32">
        <v>3.0631240480622783</v>
      </c>
      <c r="F209" s="32">
        <v>15.940788229321178</v>
      </c>
      <c r="G209" s="32">
        <v>4.232825301384727</v>
      </c>
      <c r="H209" s="32">
        <v>9.183399201616677</v>
      </c>
      <c r="I209" s="32">
        <v>0.16823788239276083</v>
      </c>
      <c r="J209" s="32">
        <v>12.796033966133416</v>
      </c>
      <c r="K209" s="32">
        <v>5.166595323185969</v>
      </c>
      <c r="L209" s="32">
        <v>1.7052751037798777</v>
      </c>
      <c r="M209" s="33">
        <v>0.14135964082705346</v>
      </c>
      <c r="N209" s="33">
        <v>0.08760315769563876</v>
      </c>
      <c r="O209" s="32">
        <v>100</v>
      </c>
      <c r="P209" s="12"/>
      <c r="Q209" s="12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K209" s="19"/>
      <c r="AL209" s="19"/>
      <c r="AN209" s="19"/>
      <c r="AO209" s="20"/>
      <c r="AP209" s="19"/>
      <c r="AQ209" s="20"/>
      <c r="AR209" s="21"/>
      <c r="AS209" s="21"/>
      <c r="AT209" s="20"/>
      <c r="AU209" s="19"/>
      <c r="AV209" s="19"/>
      <c r="AX209" s="19"/>
      <c r="AZ209" s="21"/>
      <c r="BA209" s="21"/>
      <c r="BB209" s="21"/>
      <c r="BC209" s="19"/>
      <c r="BD209" s="19"/>
      <c r="BE209" s="19"/>
      <c r="BF209" s="19"/>
      <c r="BG209" s="22"/>
      <c r="BH209" s="19"/>
      <c r="BI209" s="19"/>
      <c r="BJ209" s="19"/>
      <c r="BK209" s="19"/>
      <c r="BL209" s="19"/>
    </row>
    <row r="210" spans="1:64" s="13" customFormat="1" ht="12">
      <c r="A210" s="13" t="s">
        <v>569</v>
      </c>
      <c r="B210" s="34">
        <f>AVERAGE(B206:B209)</f>
        <v>0.8156688017842693</v>
      </c>
      <c r="C210" s="34">
        <f aca="true" t="shared" si="40" ref="C210:O210">AVERAGE(C206:C209)</f>
        <v>46.3642087696432</v>
      </c>
      <c r="D210" s="34">
        <f t="shared" si="40"/>
        <v>0.1445881754670171</v>
      </c>
      <c r="E210" s="34">
        <f t="shared" si="40"/>
        <v>3.007165593881501</v>
      </c>
      <c r="F210" s="34">
        <f t="shared" si="40"/>
        <v>15.90032651524474</v>
      </c>
      <c r="G210" s="34">
        <f t="shared" si="40"/>
        <v>4.197249028360419</v>
      </c>
      <c r="H210" s="34">
        <f t="shared" si="40"/>
        <v>9.269734156402688</v>
      </c>
      <c r="I210" s="34">
        <f t="shared" si="40"/>
        <v>0.19400463482515912</v>
      </c>
      <c r="J210" s="34">
        <f t="shared" si="40"/>
        <v>12.826267293336654</v>
      </c>
      <c r="K210" s="34">
        <f t="shared" si="40"/>
        <v>5.260089123708856</v>
      </c>
      <c r="L210" s="34">
        <f t="shared" si="40"/>
        <v>1.7490123862656741</v>
      </c>
      <c r="M210" s="34">
        <f t="shared" si="40"/>
        <v>0.17569607024197728</v>
      </c>
      <c r="N210" s="34">
        <f t="shared" si="40"/>
        <v>0.09598945083785235</v>
      </c>
      <c r="O210" s="34">
        <f t="shared" si="40"/>
        <v>100</v>
      </c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K210" s="36"/>
      <c r="AL210" s="36"/>
      <c r="AN210" s="36"/>
      <c r="AO210" s="37"/>
      <c r="AP210" s="36"/>
      <c r="AQ210" s="37"/>
      <c r="AR210" s="38"/>
      <c r="AS210" s="38"/>
      <c r="AT210" s="37"/>
      <c r="AU210" s="36"/>
      <c r="AV210" s="36"/>
      <c r="AX210" s="36"/>
      <c r="AZ210" s="38"/>
      <c r="BA210" s="38"/>
      <c r="BB210" s="38"/>
      <c r="BC210" s="36"/>
      <c r="BD210" s="36"/>
      <c r="BE210" s="36"/>
      <c r="BF210" s="36"/>
      <c r="BG210" s="39"/>
      <c r="BH210" s="36"/>
      <c r="BI210" s="36"/>
      <c r="BJ210" s="36"/>
      <c r="BK210" s="36"/>
      <c r="BL210" s="36"/>
    </row>
    <row r="211" spans="2:64" s="13" customFormat="1" ht="12">
      <c r="B211" s="34">
        <f>STDEV(B206:B209)</f>
        <v>0.0986733132526258</v>
      </c>
      <c r="C211" s="34">
        <f aca="true" t="shared" si="41" ref="C211:N211">STDEV(C206:C209)</f>
        <v>0.25345459616717425</v>
      </c>
      <c r="D211" s="34">
        <f t="shared" si="41"/>
        <v>0.02563032657132329</v>
      </c>
      <c r="E211" s="34">
        <f t="shared" si="41"/>
        <v>0.07046932871601602</v>
      </c>
      <c r="F211" s="34">
        <f t="shared" si="41"/>
        <v>0.08986941722183445</v>
      </c>
      <c r="G211" s="34">
        <f t="shared" si="41"/>
        <v>0.028029304730842253</v>
      </c>
      <c r="H211" s="34">
        <f t="shared" si="41"/>
        <v>0.07940909861268472</v>
      </c>
      <c r="I211" s="34">
        <f t="shared" si="41"/>
        <v>0.0711068956606175</v>
      </c>
      <c r="J211" s="34">
        <f t="shared" si="41"/>
        <v>0.05147016916569709</v>
      </c>
      <c r="K211" s="34">
        <f t="shared" si="41"/>
        <v>0.16197039350036382</v>
      </c>
      <c r="L211" s="34">
        <f t="shared" si="41"/>
        <v>0.042060798401107956</v>
      </c>
      <c r="M211" s="34">
        <f t="shared" si="41"/>
        <v>0.08524378174472223</v>
      </c>
      <c r="N211" s="34">
        <f t="shared" si="41"/>
        <v>0.00850227982709887</v>
      </c>
      <c r="O211" s="34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K211" s="36"/>
      <c r="AL211" s="36"/>
      <c r="AN211" s="36"/>
      <c r="AO211" s="37"/>
      <c r="AP211" s="36"/>
      <c r="AQ211" s="37"/>
      <c r="AR211" s="38"/>
      <c r="AS211" s="38"/>
      <c r="AT211" s="37"/>
      <c r="AU211" s="36"/>
      <c r="AV211" s="36"/>
      <c r="AX211" s="36"/>
      <c r="AZ211" s="38"/>
      <c r="BA211" s="38"/>
      <c r="BB211" s="38"/>
      <c r="BC211" s="36"/>
      <c r="BD211" s="36"/>
      <c r="BE211" s="36"/>
      <c r="BF211" s="36"/>
      <c r="BG211" s="39"/>
      <c r="BH211" s="36"/>
      <c r="BI211" s="36"/>
      <c r="BJ211" s="36"/>
      <c r="BK211" s="36"/>
      <c r="BL211" s="36"/>
    </row>
    <row r="212" spans="1:64" s="15" customFormat="1" ht="12">
      <c r="A212" s="1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/>
      <c r="N212" s="33"/>
      <c r="O212" s="32"/>
      <c r="P212" s="12"/>
      <c r="Q212" s="12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K212" s="19"/>
      <c r="AL212" s="19"/>
      <c r="AN212" s="19"/>
      <c r="AO212" s="20"/>
      <c r="AP212" s="19"/>
      <c r="AQ212" s="20"/>
      <c r="AR212" s="21"/>
      <c r="AS212" s="21"/>
      <c r="AT212" s="20"/>
      <c r="AU212" s="19"/>
      <c r="AV212" s="19"/>
      <c r="AX212" s="19"/>
      <c r="AZ212" s="21"/>
      <c r="BA212" s="21"/>
      <c r="BB212" s="21"/>
      <c r="BC212" s="19"/>
      <c r="BD212" s="19"/>
      <c r="BE212" s="19"/>
      <c r="BF212" s="19"/>
      <c r="BG212" s="22"/>
      <c r="BH212" s="19"/>
      <c r="BI212" s="19"/>
      <c r="BJ212" s="19"/>
      <c r="BK212" s="19"/>
      <c r="BL212" s="19"/>
    </row>
    <row r="213" spans="1:64" s="15" customFormat="1" ht="12">
      <c r="A213" s="12" t="s">
        <v>570</v>
      </c>
      <c r="B213" s="32">
        <v>0.4562638508669013</v>
      </c>
      <c r="C213" s="32">
        <v>46.780582212729264</v>
      </c>
      <c r="D213" s="32">
        <v>0.22261664811527934</v>
      </c>
      <c r="E213" s="32">
        <v>2.4688386831523323</v>
      </c>
      <c r="F213" s="32">
        <v>17.02716524773623</v>
      </c>
      <c r="G213" s="32">
        <v>4.564644064057439</v>
      </c>
      <c r="H213" s="32">
        <v>13.123351684165138</v>
      </c>
      <c r="I213" s="32">
        <v>0.06217221704120414</v>
      </c>
      <c r="J213" s="32">
        <v>10.01774916518757</v>
      </c>
      <c r="K213" s="32">
        <v>4.136457988628501</v>
      </c>
      <c r="L213" s="32">
        <v>1.0218304704030163</v>
      </c>
      <c r="M213" s="33">
        <v>0.07721388245439868</v>
      </c>
      <c r="N213" s="33">
        <v>0.041113885462731765</v>
      </c>
      <c r="O213" s="32">
        <v>100</v>
      </c>
      <c r="P213" s="12"/>
      <c r="Q213" s="12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K213" s="19"/>
      <c r="AL213" s="19"/>
      <c r="AN213" s="19"/>
      <c r="AO213" s="20"/>
      <c r="AP213" s="19"/>
      <c r="AQ213" s="20"/>
      <c r="AR213" s="21"/>
      <c r="AS213" s="21"/>
      <c r="AT213" s="20"/>
      <c r="AU213" s="19"/>
      <c r="AV213" s="19"/>
      <c r="AX213" s="19"/>
      <c r="AZ213" s="21"/>
      <c r="BA213" s="21"/>
      <c r="BB213" s="21"/>
      <c r="BC213" s="19"/>
      <c r="BD213" s="19"/>
      <c r="BE213" s="19"/>
      <c r="BF213" s="19"/>
      <c r="BG213" s="22"/>
      <c r="BH213" s="19"/>
      <c r="BI213" s="19"/>
      <c r="BJ213" s="19"/>
      <c r="BK213" s="19"/>
      <c r="BL213" s="19"/>
    </row>
    <row r="214" spans="1:64" s="15" customFormat="1" ht="12">
      <c r="A214" s="12" t="s">
        <v>571</v>
      </c>
      <c r="B214" s="32">
        <v>0.5398683691729095</v>
      </c>
      <c r="C214" s="32">
        <v>46.47417427436231</v>
      </c>
      <c r="D214" s="32">
        <v>0.3123957417124139</v>
      </c>
      <c r="E214" s="32">
        <v>2.55477035374521</v>
      </c>
      <c r="F214" s="32">
        <v>17.060447059537168</v>
      </c>
      <c r="G214" s="32">
        <v>4.482727245154833</v>
      </c>
      <c r="H214" s="32">
        <v>13.097368394447646</v>
      </c>
      <c r="I214" s="32">
        <v>0.04043957821519921</v>
      </c>
      <c r="J214" s="32">
        <v>9.916795567822225</v>
      </c>
      <c r="K214" s="32">
        <v>4.355342573776955</v>
      </c>
      <c r="L214" s="32">
        <v>1.076703769979679</v>
      </c>
      <c r="M214" s="33">
        <v>0.04650551494747909</v>
      </c>
      <c r="N214" s="33">
        <v>0.04246155712595918</v>
      </c>
      <c r="O214" s="32">
        <v>100</v>
      </c>
      <c r="P214" s="12"/>
      <c r="Q214" s="12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K214" s="19"/>
      <c r="AL214" s="19"/>
      <c r="AN214" s="19"/>
      <c r="AO214" s="20"/>
      <c r="AP214" s="19"/>
      <c r="AQ214" s="20"/>
      <c r="AR214" s="21"/>
      <c r="AS214" s="21"/>
      <c r="AT214" s="20"/>
      <c r="AU214" s="19"/>
      <c r="AV214" s="19"/>
      <c r="AX214" s="19"/>
      <c r="AZ214" s="21"/>
      <c r="BA214" s="21"/>
      <c r="BB214" s="21"/>
      <c r="BC214" s="19"/>
      <c r="BD214" s="19"/>
      <c r="BE214" s="19"/>
      <c r="BF214" s="19"/>
      <c r="BG214" s="22"/>
      <c r="BH214" s="19"/>
      <c r="BI214" s="19"/>
      <c r="BJ214" s="19"/>
      <c r="BK214" s="19"/>
      <c r="BL214" s="19"/>
    </row>
    <row r="215" spans="1:64" s="15" customFormat="1" ht="12">
      <c r="A215" s="12" t="s">
        <v>572</v>
      </c>
      <c r="B215" s="32">
        <v>0.8606318664765309</v>
      </c>
      <c r="C215" s="32">
        <v>45.467874430095</v>
      </c>
      <c r="D215" s="32">
        <v>0.14159754162566027</v>
      </c>
      <c r="E215" s="32">
        <v>3.5108156420092786</v>
      </c>
      <c r="F215" s="32">
        <v>15.263411596939083</v>
      </c>
      <c r="G215" s="32">
        <v>4.08021852216353</v>
      </c>
      <c r="H215" s="32">
        <v>10.100624635963767</v>
      </c>
      <c r="I215" s="32">
        <v>0.1777501054449778</v>
      </c>
      <c r="J215" s="32">
        <v>13.481893590953826</v>
      </c>
      <c r="K215" s="32">
        <v>4.95691819478198</v>
      </c>
      <c r="L215" s="32">
        <v>1.75239510735303</v>
      </c>
      <c r="M215" s="33">
        <v>0.1526441583482295</v>
      </c>
      <c r="N215" s="33">
        <v>0.053224607845106346</v>
      </c>
      <c r="O215" s="32">
        <v>100</v>
      </c>
      <c r="P215" s="12"/>
      <c r="Q215" s="12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K215" s="19"/>
      <c r="AL215" s="19"/>
      <c r="AN215" s="19"/>
      <c r="AO215" s="20"/>
      <c r="AP215" s="19"/>
      <c r="AQ215" s="20"/>
      <c r="AR215" s="21"/>
      <c r="AS215" s="21"/>
      <c r="AT215" s="20"/>
      <c r="AU215" s="19"/>
      <c r="AV215" s="19"/>
      <c r="AX215" s="19"/>
      <c r="AZ215" s="21"/>
      <c r="BA215" s="21"/>
      <c r="BB215" s="21"/>
      <c r="BC215" s="19"/>
      <c r="BD215" s="19"/>
      <c r="BE215" s="19"/>
      <c r="BF215" s="19"/>
      <c r="BG215" s="22"/>
      <c r="BH215" s="19"/>
      <c r="BI215" s="19"/>
      <c r="BJ215" s="19"/>
      <c r="BK215" s="19"/>
      <c r="BL215" s="19"/>
    </row>
    <row r="216" spans="1:64" s="15" customFormat="1" ht="12">
      <c r="A216" s="12" t="s">
        <v>573</v>
      </c>
      <c r="B216" s="32">
        <v>0.8147375180606841</v>
      </c>
      <c r="C216" s="32">
        <v>45.50288970942367</v>
      </c>
      <c r="D216" s="32">
        <v>0.15150907047680207</v>
      </c>
      <c r="E216" s="32">
        <v>3.332196179161985</v>
      </c>
      <c r="F216" s="32">
        <v>15.02548563172259</v>
      </c>
      <c r="G216" s="32">
        <v>4.652632846363782</v>
      </c>
      <c r="H216" s="32">
        <v>9.906285117996468</v>
      </c>
      <c r="I216" s="32">
        <v>0.17257986835768183</v>
      </c>
      <c r="J216" s="32">
        <v>13.631802857601544</v>
      </c>
      <c r="K216" s="32">
        <v>4.984748755819554</v>
      </c>
      <c r="L216" s="32">
        <v>1.7197784556108529</v>
      </c>
      <c r="M216" s="33">
        <v>0.04214159576175952</v>
      </c>
      <c r="N216" s="33">
        <v>0.06321239364263928</v>
      </c>
      <c r="O216" s="32">
        <v>100</v>
      </c>
      <c r="P216" s="12"/>
      <c r="Q216" s="12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K216" s="19"/>
      <c r="AL216" s="19"/>
      <c r="AN216" s="19"/>
      <c r="AO216" s="20"/>
      <c r="AP216" s="19"/>
      <c r="AQ216" s="20"/>
      <c r="AR216" s="21"/>
      <c r="AS216" s="21"/>
      <c r="AT216" s="20"/>
      <c r="AU216" s="19"/>
      <c r="AV216" s="19"/>
      <c r="AX216" s="19"/>
      <c r="AZ216" s="21"/>
      <c r="BA216" s="21"/>
      <c r="BB216" s="21"/>
      <c r="BC216" s="19"/>
      <c r="BD216" s="19"/>
      <c r="BE216" s="19"/>
      <c r="BF216" s="19"/>
      <c r="BG216" s="22"/>
      <c r="BH216" s="19"/>
      <c r="BI216" s="19"/>
      <c r="BJ216" s="19"/>
      <c r="BK216" s="19"/>
      <c r="BL216" s="19"/>
    </row>
    <row r="217" spans="1:64" s="15" customFormat="1" ht="12">
      <c r="A217" s="12" t="s">
        <v>574</v>
      </c>
      <c r="B217" s="32">
        <v>0.9621130027040438</v>
      </c>
      <c r="C217" s="32">
        <v>45.96975926919921</v>
      </c>
      <c r="D217" s="32">
        <v>0.11849181191197172</v>
      </c>
      <c r="E217" s="32">
        <v>3.5365248478342326</v>
      </c>
      <c r="F217" s="32">
        <v>15.256073971298648</v>
      </c>
      <c r="G217" s="32">
        <v>3.860605017166121</v>
      </c>
      <c r="H217" s="32">
        <v>9.29198610506274</v>
      </c>
      <c r="I217" s="32">
        <v>0.2045756068907546</v>
      </c>
      <c r="J217" s="32">
        <v>13.31868220901145</v>
      </c>
      <c r="K217" s="32">
        <v>5.251111493705754</v>
      </c>
      <c r="L217" s="32">
        <v>1.9282770075247362</v>
      </c>
      <c r="M217" s="33">
        <v>0.21976686482818686</v>
      </c>
      <c r="N217" s="33">
        <v>0.08203279286213426</v>
      </c>
      <c r="O217" s="32">
        <v>100</v>
      </c>
      <c r="P217" s="12"/>
      <c r="Q217" s="12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K217" s="19"/>
      <c r="AL217" s="19"/>
      <c r="AN217" s="19"/>
      <c r="AO217" s="20"/>
      <c r="AP217" s="19"/>
      <c r="AQ217" s="20"/>
      <c r="AR217" s="21"/>
      <c r="AS217" s="21"/>
      <c r="AT217" s="20"/>
      <c r="AU217" s="19"/>
      <c r="AV217" s="19"/>
      <c r="AX217" s="19"/>
      <c r="AZ217" s="21"/>
      <c r="BA217" s="21"/>
      <c r="BB217" s="21"/>
      <c r="BC217" s="19"/>
      <c r="BD217" s="19"/>
      <c r="BE217" s="19"/>
      <c r="BF217" s="19"/>
      <c r="BG217" s="22"/>
      <c r="BH217" s="19"/>
      <c r="BI217" s="19"/>
      <c r="BJ217" s="19"/>
      <c r="BK217" s="19"/>
      <c r="BL217" s="19"/>
    </row>
    <row r="218" spans="1:64" s="13" customFormat="1" ht="12">
      <c r="A218" s="13" t="s">
        <v>575</v>
      </c>
      <c r="B218" s="34">
        <f>AVERAGE(B213:B217)</f>
        <v>0.7267229214562139</v>
      </c>
      <c r="C218" s="34">
        <f aca="true" t="shared" si="42" ref="C218:O218">AVERAGE(C213:C217)</f>
        <v>46.039055979161894</v>
      </c>
      <c r="D218" s="34">
        <f t="shared" si="42"/>
        <v>0.18932216276842548</v>
      </c>
      <c r="E218" s="34">
        <f t="shared" si="42"/>
        <v>3.0806291411806077</v>
      </c>
      <c r="F218" s="34">
        <f t="shared" si="42"/>
        <v>15.926516701446744</v>
      </c>
      <c r="G218" s="34">
        <f t="shared" si="42"/>
        <v>4.328165538981141</v>
      </c>
      <c r="H218" s="34">
        <f t="shared" si="42"/>
        <v>11.103923187527153</v>
      </c>
      <c r="I218" s="34">
        <f t="shared" si="42"/>
        <v>0.1315034751899635</v>
      </c>
      <c r="J218" s="34">
        <f t="shared" si="42"/>
        <v>12.073384678115321</v>
      </c>
      <c r="K218" s="34">
        <f t="shared" si="42"/>
        <v>4.7369158013425485</v>
      </c>
      <c r="L218" s="34">
        <f t="shared" si="42"/>
        <v>1.4997969621742628</v>
      </c>
      <c r="M218" s="34">
        <f t="shared" si="42"/>
        <v>0.10765440326801072</v>
      </c>
      <c r="N218" s="34">
        <f t="shared" si="42"/>
        <v>0.05640904738771416</v>
      </c>
      <c r="O218" s="34">
        <f t="shared" si="42"/>
        <v>100</v>
      </c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K218" s="36"/>
      <c r="AL218" s="36"/>
      <c r="AN218" s="36"/>
      <c r="AO218" s="37"/>
      <c r="AP218" s="36"/>
      <c r="AQ218" s="37"/>
      <c r="AR218" s="38"/>
      <c r="AS218" s="38"/>
      <c r="AT218" s="37"/>
      <c r="AU218" s="36"/>
      <c r="AV218" s="36"/>
      <c r="AX218" s="36"/>
      <c r="AZ218" s="38"/>
      <c r="BA218" s="38"/>
      <c r="BB218" s="38"/>
      <c r="BC218" s="36"/>
      <c r="BD218" s="36"/>
      <c r="BE218" s="36"/>
      <c r="BF218" s="36"/>
      <c r="BG218" s="39"/>
      <c r="BH218" s="36"/>
      <c r="BI218" s="36"/>
      <c r="BJ218" s="36"/>
      <c r="BK218" s="36"/>
      <c r="BL218" s="36"/>
    </row>
    <row r="219" spans="2:64" s="13" customFormat="1" ht="12">
      <c r="B219" s="34">
        <f>STDEV(B213:B217)</f>
        <v>0.21745654605851195</v>
      </c>
      <c r="C219" s="34">
        <f aca="true" t="shared" si="43" ref="C219:N219">STDEV(C213:C217)</f>
        <v>0.5826048726834161</v>
      </c>
      <c r="D219" s="34">
        <f t="shared" si="43"/>
        <v>0.07902537029795814</v>
      </c>
      <c r="E219" s="34">
        <f t="shared" si="43"/>
        <v>0.5260708897802249</v>
      </c>
      <c r="F219" s="34">
        <f t="shared" si="43"/>
        <v>1.0244857371004539</v>
      </c>
      <c r="G219" s="34">
        <f t="shared" si="43"/>
        <v>0.34102089822561166</v>
      </c>
      <c r="H219" s="34">
        <f t="shared" si="43"/>
        <v>1.8558001081740834</v>
      </c>
      <c r="I219" s="34">
        <f t="shared" si="43"/>
        <v>0.07460732873791817</v>
      </c>
      <c r="J219" s="34">
        <f t="shared" si="43"/>
        <v>1.926125935186964</v>
      </c>
      <c r="K219" s="34">
        <f t="shared" si="43"/>
        <v>0.4691394114047867</v>
      </c>
      <c r="L219" s="34">
        <f t="shared" si="43"/>
        <v>0.4193008007992014</v>
      </c>
      <c r="M219" s="34">
        <f t="shared" si="43"/>
        <v>0.07673171100798544</v>
      </c>
      <c r="N219" s="34">
        <f t="shared" si="43"/>
        <v>0.016892875499126662</v>
      </c>
      <c r="O219" s="34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K219" s="36"/>
      <c r="AL219" s="36"/>
      <c r="AN219" s="36"/>
      <c r="AO219" s="37"/>
      <c r="AP219" s="36"/>
      <c r="AQ219" s="37"/>
      <c r="AR219" s="38"/>
      <c r="AS219" s="38"/>
      <c r="AT219" s="37"/>
      <c r="AU219" s="36"/>
      <c r="AV219" s="36"/>
      <c r="AX219" s="36"/>
      <c r="AZ219" s="38"/>
      <c r="BA219" s="38"/>
      <c r="BB219" s="38"/>
      <c r="BC219" s="36"/>
      <c r="BD219" s="36"/>
      <c r="BE219" s="36"/>
      <c r="BF219" s="36"/>
      <c r="BG219" s="39"/>
      <c r="BH219" s="36"/>
      <c r="BI219" s="36"/>
      <c r="BJ219" s="36"/>
      <c r="BK219" s="36"/>
      <c r="BL219" s="36"/>
    </row>
    <row r="220" spans="1:64" s="15" customFormat="1" ht="12">
      <c r="A220" s="1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3"/>
      <c r="N220" s="33"/>
      <c r="O220" s="32"/>
      <c r="P220" s="12"/>
      <c r="Q220" s="12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K220" s="19"/>
      <c r="AL220" s="19"/>
      <c r="AN220" s="19"/>
      <c r="AO220" s="20"/>
      <c r="AP220" s="19"/>
      <c r="AQ220" s="20"/>
      <c r="AR220" s="21"/>
      <c r="AS220" s="21"/>
      <c r="AT220" s="20"/>
      <c r="AU220" s="19"/>
      <c r="AV220" s="19"/>
      <c r="AX220" s="19"/>
      <c r="AZ220" s="21"/>
      <c r="BA220" s="21"/>
      <c r="BB220" s="21"/>
      <c r="BC220" s="19"/>
      <c r="BD220" s="19"/>
      <c r="BE220" s="19"/>
      <c r="BF220" s="19"/>
      <c r="BG220" s="22"/>
      <c r="BH220" s="19"/>
      <c r="BI220" s="19"/>
      <c r="BJ220" s="19"/>
      <c r="BK220" s="19"/>
      <c r="BL220" s="19"/>
    </row>
    <row r="221" spans="1:64" s="15" customFormat="1" ht="12">
      <c r="A221" s="12" t="s">
        <v>576</v>
      </c>
      <c r="B221" s="32">
        <v>1.1871459367323407</v>
      </c>
      <c r="C221" s="32">
        <v>47.71243796059558</v>
      </c>
      <c r="D221" s="32">
        <v>0.14939589913270165</v>
      </c>
      <c r="E221" s="32">
        <v>3.179425477515416</v>
      </c>
      <c r="F221" s="32">
        <v>15.025818418809846</v>
      </c>
      <c r="G221" s="32">
        <v>3.315786835113049</v>
      </c>
      <c r="H221" s="32">
        <v>8.634882438461924</v>
      </c>
      <c r="I221" s="32">
        <v>0.24364566100165438</v>
      </c>
      <c r="J221" s="32">
        <v>12.810949014889456</v>
      </c>
      <c r="K221" s="32">
        <v>5.342156715295533</v>
      </c>
      <c r="L221" s="32">
        <v>2.2068481475911166</v>
      </c>
      <c r="M221" s="33">
        <v>0.13535870055647467</v>
      </c>
      <c r="N221" s="33">
        <v>0.056148794304908003</v>
      </c>
      <c r="O221" s="32">
        <v>100</v>
      </c>
      <c r="P221" s="12"/>
      <c r="Q221" s="12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K221" s="19"/>
      <c r="AL221" s="19"/>
      <c r="AN221" s="19"/>
      <c r="AO221" s="20"/>
      <c r="AP221" s="19"/>
      <c r="AQ221" s="20"/>
      <c r="AR221" s="21"/>
      <c r="AS221" s="21"/>
      <c r="AT221" s="20"/>
      <c r="AU221" s="19"/>
      <c r="AV221" s="19"/>
      <c r="AX221" s="19"/>
      <c r="AZ221" s="21"/>
      <c r="BA221" s="21"/>
      <c r="BB221" s="21"/>
      <c r="BC221" s="19"/>
      <c r="BD221" s="19"/>
      <c r="BE221" s="19"/>
      <c r="BF221" s="19"/>
      <c r="BG221" s="22"/>
      <c r="BH221" s="19"/>
      <c r="BI221" s="19"/>
      <c r="BJ221" s="19"/>
      <c r="BK221" s="19"/>
      <c r="BL221" s="19"/>
    </row>
    <row r="222" spans="1:64" s="15" customFormat="1" ht="12">
      <c r="A222" s="12" t="s">
        <v>577</v>
      </c>
      <c r="B222" s="32">
        <v>1.2144942264199818</v>
      </c>
      <c r="C222" s="32">
        <v>47.22579231052794</v>
      </c>
      <c r="D222" s="32">
        <v>0.196271831505116</v>
      </c>
      <c r="E222" s="32">
        <v>2.991900050811489</v>
      </c>
      <c r="F222" s="32">
        <v>14.603819828436498</v>
      </c>
      <c r="G222" s="32">
        <v>4.301043129987745</v>
      </c>
      <c r="H222" s="32">
        <v>7.807035896822787</v>
      </c>
      <c r="I222" s="32">
        <v>0.2869354694084944</v>
      </c>
      <c r="J222" s="32">
        <v>13.289695230694123</v>
      </c>
      <c r="K222" s="32">
        <v>5.0781600263024185</v>
      </c>
      <c r="L222" s="32">
        <v>2.589393350669018</v>
      </c>
      <c r="M222" s="33">
        <v>0.3257913142242281</v>
      </c>
      <c r="N222" s="33">
        <v>0.08966733419015452</v>
      </c>
      <c r="O222" s="32">
        <v>100</v>
      </c>
      <c r="P222" s="12"/>
      <c r="Q222" s="12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K222" s="19"/>
      <c r="AL222" s="19"/>
      <c r="AN222" s="19"/>
      <c r="AO222" s="20"/>
      <c r="AP222" s="19"/>
      <c r="AQ222" s="20"/>
      <c r="AR222" s="21"/>
      <c r="AS222" s="21"/>
      <c r="AT222" s="20"/>
      <c r="AU222" s="19"/>
      <c r="AV222" s="19"/>
      <c r="AX222" s="19"/>
      <c r="AZ222" s="21"/>
      <c r="BA222" s="21"/>
      <c r="BB222" s="21"/>
      <c r="BC222" s="19"/>
      <c r="BD222" s="19"/>
      <c r="BE222" s="19"/>
      <c r="BF222" s="19"/>
      <c r="BG222" s="22"/>
      <c r="BH222" s="19"/>
      <c r="BI222" s="19"/>
      <c r="BJ222" s="19"/>
      <c r="BK222" s="19"/>
      <c r="BL222" s="19"/>
    </row>
    <row r="223" spans="1:64" s="15" customFormat="1" ht="12">
      <c r="A223" s="12" t="s">
        <v>578</v>
      </c>
      <c r="B223" s="32">
        <v>1.2766255465177938</v>
      </c>
      <c r="C223" s="32">
        <v>47.19012316034858</v>
      </c>
      <c r="D223" s="32">
        <v>0.16908285059679246</v>
      </c>
      <c r="E223" s="32">
        <v>3.345639363288011</v>
      </c>
      <c r="F223" s="32">
        <v>14.457083971145861</v>
      </c>
      <c r="G223" s="32">
        <v>3.4747026042760956</v>
      </c>
      <c r="H223" s="32">
        <v>8.476153315124412</v>
      </c>
      <c r="I223" s="32">
        <v>0.2851397184620464</v>
      </c>
      <c r="J223" s="32">
        <v>13.310522155856372</v>
      </c>
      <c r="K223" s="32">
        <v>5.403647787415834</v>
      </c>
      <c r="L223" s="32">
        <v>2.152054506708287</v>
      </c>
      <c r="M223" s="33">
        <v>0.3681804084001161</v>
      </c>
      <c r="N223" s="33">
        <v>0.0910446118598113</v>
      </c>
      <c r="O223" s="32">
        <v>100</v>
      </c>
      <c r="P223" s="12"/>
      <c r="Q223" s="12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K223" s="19"/>
      <c r="AL223" s="19"/>
      <c r="AN223" s="19"/>
      <c r="AO223" s="20"/>
      <c r="AP223" s="19"/>
      <c r="AQ223" s="20"/>
      <c r="AR223" s="21"/>
      <c r="AS223" s="21"/>
      <c r="AT223" s="20"/>
      <c r="AU223" s="19"/>
      <c r="AV223" s="19"/>
      <c r="AX223" s="19"/>
      <c r="AZ223" s="21"/>
      <c r="BA223" s="21"/>
      <c r="BB223" s="21"/>
      <c r="BC223" s="19"/>
      <c r="BD223" s="19"/>
      <c r="BE223" s="19"/>
      <c r="BF223" s="19"/>
      <c r="BG223" s="22"/>
      <c r="BH223" s="19"/>
      <c r="BI223" s="19"/>
      <c r="BJ223" s="19"/>
      <c r="BK223" s="19"/>
      <c r="BL223" s="19"/>
    </row>
    <row r="224" spans="1:64" s="15" customFormat="1" ht="12">
      <c r="A224" s="12" t="s">
        <v>579</v>
      </c>
      <c r="B224" s="32">
        <v>1.2804174401685817</v>
      </c>
      <c r="C224" s="32">
        <v>47.07139631729467</v>
      </c>
      <c r="D224" s="32">
        <v>0.19166123124780493</v>
      </c>
      <c r="E224" s="32">
        <v>3.2361647684511565</v>
      </c>
      <c r="F224" s="32">
        <v>14.542170488184237</v>
      </c>
      <c r="G224" s="32">
        <v>3.415784456374492</v>
      </c>
      <c r="H224" s="32">
        <v>8.471225728764237</v>
      </c>
      <c r="I224" s="32">
        <v>0.2930108875620892</v>
      </c>
      <c r="J224" s="32">
        <v>13.320957302694294</v>
      </c>
      <c r="K224" s="32">
        <v>5.574231097285636</v>
      </c>
      <c r="L224" s="32">
        <v>2.1584466409111434</v>
      </c>
      <c r="M224" s="33">
        <v>0.35422206612814205</v>
      </c>
      <c r="N224" s="33">
        <v>0.09031157493352064</v>
      </c>
      <c r="O224" s="32">
        <v>100</v>
      </c>
      <c r="P224" s="12"/>
      <c r="Q224" s="12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K224" s="19"/>
      <c r="AL224" s="19"/>
      <c r="AN224" s="19"/>
      <c r="AO224" s="20"/>
      <c r="AP224" s="19"/>
      <c r="AQ224" s="20"/>
      <c r="AR224" s="21"/>
      <c r="AS224" s="21"/>
      <c r="AT224" s="20"/>
      <c r="AU224" s="19"/>
      <c r="AV224" s="19"/>
      <c r="AX224" s="19"/>
      <c r="AZ224" s="21"/>
      <c r="BA224" s="21"/>
      <c r="BB224" s="21"/>
      <c r="BC224" s="19"/>
      <c r="BD224" s="19"/>
      <c r="BE224" s="19"/>
      <c r="BF224" s="19"/>
      <c r="BG224" s="22"/>
      <c r="BH224" s="19"/>
      <c r="BI224" s="19"/>
      <c r="BJ224" s="19"/>
      <c r="BK224" s="19"/>
      <c r="BL224" s="19"/>
    </row>
    <row r="225" spans="1:64" s="15" customFormat="1" ht="12">
      <c r="A225" s="15" t="s">
        <v>580</v>
      </c>
      <c r="B225" s="16">
        <f>AVERAGE(B221:B224)</f>
        <v>1.2396707874596744</v>
      </c>
      <c r="C225" s="16">
        <f aca="true" t="shared" si="44" ref="C225:O225">AVERAGE(C221:C224)</f>
        <v>47.299937437191694</v>
      </c>
      <c r="D225" s="16">
        <f t="shared" si="44"/>
        <v>0.17660295312060376</v>
      </c>
      <c r="E225" s="16">
        <f t="shared" si="44"/>
        <v>3.188282415016518</v>
      </c>
      <c r="F225" s="16">
        <f t="shared" si="44"/>
        <v>14.65722317664411</v>
      </c>
      <c r="G225" s="16">
        <f t="shared" si="44"/>
        <v>3.6268292564378455</v>
      </c>
      <c r="H225" s="16">
        <f t="shared" si="44"/>
        <v>8.347324344793341</v>
      </c>
      <c r="I225" s="16">
        <f t="shared" si="44"/>
        <v>0.2771829341085711</v>
      </c>
      <c r="J225" s="16">
        <f t="shared" si="44"/>
        <v>13.183030926033563</v>
      </c>
      <c r="K225" s="16">
        <f t="shared" si="44"/>
        <v>5.349548906574856</v>
      </c>
      <c r="L225" s="16">
        <f t="shared" si="44"/>
        <v>2.276685661469891</v>
      </c>
      <c r="M225" s="16">
        <f t="shared" si="44"/>
        <v>0.2958881223272402</v>
      </c>
      <c r="N225" s="16">
        <f t="shared" si="44"/>
        <v>0.08179307882209862</v>
      </c>
      <c r="O225" s="16">
        <f t="shared" si="44"/>
        <v>100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K225" s="19"/>
      <c r="AL225" s="19"/>
      <c r="AN225" s="19"/>
      <c r="AO225" s="20"/>
      <c r="AP225" s="19"/>
      <c r="AQ225" s="20"/>
      <c r="AR225" s="21"/>
      <c r="AS225" s="21"/>
      <c r="AT225" s="20"/>
      <c r="AU225" s="19"/>
      <c r="AV225" s="19"/>
      <c r="AX225" s="19"/>
      <c r="AZ225" s="21"/>
      <c r="BA225" s="21"/>
      <c r="BB225" s="21"/>
      <c r="BC225" s="19"/>
      <c r="BD225" s="19"/>
      <c r="BE225" s="19"/>
      <c r="BF225" s="19"/>
      <c r="BG225" s="22"/>
      <c r="BH225" s="19"/>
      <c r="BI225" s="19"/>
      <c r="BJ225" s="19"/>
      <c r="BK225" s="19"/>
      <c r="BL225" s="19"/>
    </row>
    <row r="226" spans="2:64" s="15" customFormat="1" ht="12">
      <c r="B226" s="16">
        <f>STDEV(B221:B224)</f>
        <v>0.0462553171492677</v>
      </c>
      <c r="C226" s="16">
        <f aca="true" t="shared" si="45" ref="C226:N226">STDEV(C221:C224)</f>
        <v>0.28280994825667266</v>
      </c>
      <c r="D226" s="16">
        <f t="shared" si="45"/>
        <v>0.021682498670049854</v>
      </c>
      <c r="E226" s="16">
        <f t="shared" si="45"/>
        <v>0.14798469206014975</v>
      </c>
      <c r="F226" s="16">
        <f t="shared" si="45"/>
        <v>0.25298695147267725</v>
      </c>
      <c r="G226" s="16">
        <f t="shared" si="45"/>
        <v>0.4542371484450518</v>
      </c>
      <c r="H226" s="16">
        <f t="shared" si="45"/>
        <v>0.36812575785602003</v>
      </c>
      <c r="I226" s="16">
        <f t="shared" si="45"/>
        <v>0.022610433874641546</v>
      </c>
      <c r="J226" s="16">
        <f t="shared" si="45"/>
        <v>0.24839479432941855</v>
      </c>
      <c r="K226" s="16">
        <f t="shared" si="45"/>
        <v>0.2058440708872285</v>
      </c>
      <c r="L226" s="16">
        <f t="shared" si="45"/>
        <v>0.20990217399932498</v>
      </c>
      <c r="M226" s="16">
        <f t="shared" si="45"/>
        <v>0.10846338823875669</v>
      </c>
      <c r="N226" s="16">
        <f t="shared" si="45"/>
        <v>0.017105446165360895</v>
      </c>
      <c r="O226" s="16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K226" s="19"/>
      <c r="AL226" s="19"/>
      <c r="AN226" s="19"/>
      <c r="AO226" s="20"/>
      <c r="AP226" s="19"/>
      <c r="AQ226" s="20"/>
      <c r="AR226" s="21"/>
      <c r="AS226" s="21"/>
      <c r="AT226" s="20"/>
      <c r="AU226" s="19"/>
      <c r="AV226" s="19"/>
      <c r="AX226" s="19"/>
      <c r="AZ226" s="21"/>
      <c r="BA226" s="21"/>
      <c r="BB226" s="21"/>
      <c r="BC226" s="19"/>
      <c r="BD226" s="19"/>
      <c r="BE226" s="19"/>
      <c r="BF226" s="19"/>
      <c r="BG226" s="22"/>
      <c r="BH226" s="19"/>
      <c r="BI226" s="19"/>
      <c r="BJ226" s="19"/>
      <c r="BK226" s="19"/>
      <c r="BL226" s="19"/>
    </row>
    <row r="227" spans="2:64" s="15" customFormat="1" ht="1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K227" s="19"/>
      <c r="AL227" s="19"/>
      <c r="AN227" s="19"/>
      <c r="AO227" s="20"/>
      <c r="AP227" s="19"/>
      <c r="AQ227" s="20"/>
      <c r="AR227" s="21"/>
      <c r="AS227" s="21"/>
      <c r="AT227" s="20"/>
      <c r="AU227" s="19"/>
      <c r="AV227" s="19"/>
      <c r="AX227" s="19"/>
      <c r="AZ227" s="21"/>
      <c r="BA227" s="21"/>
      <c r="BB227" s="21"/>
      <c r="BC227" s="19"/>
      <c r="BD227" s="19"/>
      <c r="BE227" s="19"/>
      <c r="BF227" s="19"/>
      <c r="BG227" s="22"/>
      <c r="BH227" s="19"/>
      <c r="BI227" s="19"/>
      <c r="BJ227" s="19"/>
      <c r="BK227" s="19"/>
      <c r="BL227" s="19"/>
    </row>
    <row r="228" spans="1:15" ht="12">
      <c r="A228" t="s">
        <v>581</v>
      </c>
      <c r="B228" s="2">
        <v>1.0668570554337293</v>
      </c>
      <c r="C228" s="2">
        <v>45.04870212657453</v>
      </c>
      <c r="D228" s="2">
        <v>0.18868886735682594</v>
      </c>
      <c r="E228" s="2">
        <v>3.629965832015911</v>
      </c>
      <c r="F228" s="2">
        <v>15.098169208016726</v>
      </c>
      <c r="G228" s="2">
        <v>4.243969605793257</v>
      </c>
      <c r="H228" s="2">
        <v>9.197817328777603</v>
      </c>
      <c r="I228" s="2">
        <v>0.23356621959304402</v>
      </c>
      <c r="J228" s="2">
        <v>13.429547656688253</v>
      </c>
      <c r="K228" s="2">
        <v>6.009485440359019</v>
      </c>
      <c r="L228" s="2">
        <v>1.6135448008567495</v>
      </c>
      <c r="M228" s="2">
        <v>0.16829007088581774</v>
      </c>
      <c r="N228" s="2">
        <v>0.07139578764852875</v>
      </c>
      <c r="O228">
        <v>100</v>
      </c>
    </row>
    <row r="229" spans="1:15" ht="12">
      <c r="A229" t="s">
        <v>582</v>
      </c>
      <c r="B229" s="2">
        <v>0.8606712011665969</v>
      </c>
      <c r="C229" s="2">
        <v>45.914361175978705</v>
      </c>
      <c r="D229" s="2">
        <v>0.15194313859457695</v>
      </c>
      <c r="E229" s="2">
        <v>3.6955834514546773</v>
      </c>
      <c r="F229" s="2">
        <v>15.206550890753903</v>
      </c>
      <c r="G229" s="2">
        <v>4.163649898534615</v>
      </c>
      <c r="H229" s="2">
        <v>9.222642586908417</v>
      </c>
      <c r="I229" s="2">
        <v>0.2427011207081162</v>
      </c>
      <c r="J229" s="2">
        <v>13.648368905703476</v>
      </c>
      <c r="K229" s="2">
        <v>4.937642128019742</v>
      </c>
      <c r="L229" s="2">
        <v>1.589794315898963</v>
      </c>
      <c r="M229" s="2">
        <v>0.2804319672047561</v>
      </c>
      <c r="N229" s="2">
        <v>0.0856592190734528</v>
      </c>
      <c r="O229">
        <v>100</v>
      </c>
    </row>
    <row r="230" spans="1:15" ht="12">
      <c r="A230" t="s">
        <v>583</v>
      </c>
      <c r="B230" s="2">
        <v>1.2158549106915935</v>
      </c>
      <c r="C230" s="2">
        <v>47.287199975601574</v>
      </c>
      <c r="D230" s="2">
        <v>0.16570597863104497</v>
      </c>
      <c r="E230" s="2">
        <v>3.259223113442516</v>
      </c>
      <c r="F230" s="2">
        <v>15.276464668028911</v>
      </c>
      <c r="G230" s="2">
        <v>3.850884951253977</v>
      </c>
      <c r="H230" s="2">
        <v>8.234468876757449</v>
      </c>
      <c r="I230" s="2">
        <v>0.2948143178098346</v>
      </c>
      <c r="J230" s="2">
        <v>12.692264682261326</v>
      </c>
      <c r="K230" s="2">
        <v>5.487612715646507</v>
      </c>
      <c r="L230" s="2">
        <v>1.9010440493254854</v>
      </c>
      <c r="M230" s="2">
        <v>0.25415027397399537</v>
      </c>
      <c r="N230" s="2">
        <v>0.08031148657578253</v>
      </c>
      <c r="O230">
        <v>100</v>
      </c>
    </row>
    <row r="231" spans="1:15" ht="12">
      <c r="A231" t="s">
        <v>584</v>
      </c>
      <c r="B231" s="2">
        <v>1.2952242394851434</v>
      </c>
      <c r="C231" s="2">
        <v>47.38277816506532</v>
      </c>
      <c r="D231" s="2">
        <v>0.21014558643752712</v>
      </c>
      <c r="E231" s="2">
        <v>3.245132805948737</v>
      </c>
      <c r="F231" s="2">
        <v>15.368916638882995</v>
      </c>
      <c r="G231" s="2">
        <v>3.5684337081603172</v>
      </c>
      <c r="H231" s="2">
        <v>8.436132917083421</v>
      </c>
      <c r="I231" s="2">
        <v>0.27783671283807676</v>
      </c>
      <c r="J231" s="2">
        <v>12.699663564998637</v>
      </c>
      <c r="K231" s="2">
        <v>5.349619616282242</v>
      </c>
      <c r="L231" s="2">
        <v>1.927681629436547</v>
      </c>
      <c r="M231" s="2">
        <v>0.1535679285505006</v>
      </c>
      <c r="N231" s="2">
        <v>0.08486648683053981</v>
      </c>
      <c r="O231">
        <v>100</v>
      </c>
    </row>
    <row r="232" spans="1:15" ht="12">
      <c r="A232" t="s">
        <v>585</v>
      </c>
      <c r="B232" s="2">
        <v>1.403484166975547</v>
      </c>
      <c r="C232" s="2">
        <v>47.12140488664937</v>
      </c>
      <c r="D232" s="2">
        <v>0.08014185107640524</v>
      </c>
      <c r="E232" s="2">
        <v>3.350931148132194</v>
      </c>
      <c r="F232" s="2">
        <v>14.811215852058144</v>
      </c>
      <c r="G232" s="2">
        <v>3.526241447361831</v>
      </c>
      <c r="H232" s="2">
        <v>7.508289672720717</v>
      </c>
      <c r="I232" s="2">
        <v>0.2965248489826994</v>
      </c>
      <c r="J232" s="2">
        <v>12.385923083858431</v>
      </c>
      <c r="K232" s="2">
        <v>6.4383959608507055</v>
      </c>
      <c r="L232" s="2">
        <v>2.9281828837041566</v>
      </c>
      <c r="M232" s="2">
        <v>0.12922873486070346</v>
      </c>
      <c r="N232" s="2">
        <v>0.02003546276910131</v>
      </c>
      <c r="O232">
        <v>100</v>
      </c>
    </row>
    <row r="233" spans="1:15" ht="12">
      <c r="A233" t="s">
        <v>586</v>
      </c>
      <c r="B233" s="2">
        <v>1.261004765366287</v>
      </c>
      <c r="C233" s="2">
        <v>47.7798643082142</v>
      </c>
      <c r="D233" s="2">
        <v>0.03331717954930943</v>
      </c>
      <c r="E233" s="2">
        <v>2.8834504482675065</v>
      </c>
      <c r="F233" s="2">
        <v>14.693885792746949</v>
      </c>
      <c r="G233" s="2">
        <v>4.672482028915273</v>
      </c>
      <c r="H233" s="2">
        <v>10.95428479121234</v>
      </c>
      <c r="I233" s="2">
        <v>0.17668201276148937</v>
      </c>
      <c r="J233" s="2">
        <v>10.408084968903966</v>
      </c>
      <c r="K233" s="2">
        <v>5.451902108068815</v>
      </c>
      <c r="L233" s="2">
        <v>1.6789839269848963</v>
      </c>
      <c r="M233" s="2">
        <v>0</v>
      </c>
      <c r="N233" s="2">
        <v>0.00605766900896535</v>
      </c>
      <c r="O233">
        <v>100</v>
      </c>
    </row>
    <row r="234" spans="1:15" s="13" customFormat="1" ht="12">
      <c r="A234" s="13" t="s">
        <v>587</v>
      </c>
      <c r="B234" s="34">
        <f>AVERAGE(B228:B233)</f>
        <v>1.1838493898531495</v>
      </c>
      <c r="C234" s="34">
        <f aca="true" t="shared" si="46" ref="C234:O234">AVERAGE(C228:C233)</f>
        <v>46.755718439680614</v>
      </c>
      <c r="D234" s="34">
        <f t="shared" si="46"/>
        <v>0.13832376694094828</v>
      </c>
      <c r="E234" s="34">
        <f t="shared" si="46"/>
        <v>3.3440477998769236</v>
      </c>
      <c r="F234" s="34">
        <f t="shared" si="46"/>
        <v>15.075867175081271</v>
      </c>
      <c r="G234" s="34">
        <f t="shared" si="46"/>
        <v>4.004276940003211</v>
      </c>
      <c r="H234" s="34">
        <f t="shared" si="46"/>
        <v>8.925606028909991</v>
      </c>
      <c r="I234" s="34">
        <f t="shared" si="46"/>
        <v>0.25368753878221006</v>
      </c>
      <c r="J234" s="34">
        <f t="shared" si="46"/>
        <v>12.543975477069013</v>
      </c>
      <c r="K234" s="34">
        <f t="shared" si="46"/>
        <v>5.612442994871171</v>
      </c>
      <c r="L234" s="34">
        <f t="shared" si="46"/>
        <v>1.9398719343677995</v>
      </c>
      <c r="M234" s="34">
        <f t="shared" si="46"/>
        <v>0.16427816257929553</v>
      </c>
      <c r="N234" s="34">
        <f t="shared" si="46"/>
        <v>0.05805435198439509</v>
      </c>
      <c r="O234" s="34">
        <f t="shared" si="46"/>
        <v>100</v>
      </c>
    </row>
    <row r="235" spans="2:15" s="13" customFormat="1" ht="12">
      <c r="B235" s="34">
        <f>STDEV(B228:B233)</f>
        <v>0.192744621581249</v>
      </c>
      <c r="C235" s="34">
        <f aca="true" t="shared" si="47" ref="C235:N235">STDEV(C228:C233)</f>
        <v>1.0469063566670835</v>
      </c>
      <c r="D235" s="34">
        <f t="shared" si="47"/>
        <v>0.06788491529977504</v>
      </c>
      <c r="E235" s="34">
        <f t="shared" si="47"/>
        <v>0.2947891245204775</v>
      </c>
      <c r="F235" s="34">
        <f t="shared" si="47"/>
        <v>0.2681950990806309</v>
      </c>
      <c r="G235" s="34">
        <f t="shared" si="47"/>
        <v>0.44076222886566835</v>
      </c>
      <c r="H235" s="34">
        <f t="shared" si="47"/>
        <v>1.1835461438396255</v>
      </c>
      <c r="I235" s="34">
        <f t="shared" si="47"/>
        <v>0.045967487666217964</v>
      </c>
      <c r="J235" s="34">
        <f t="shared" si="47"/>
        <v>1.1521423715405528</v>
      </c>
      <c r="K235" s="34">
        <f t="shared" si="47"/>
        <v>0.5302130361868322</v>
      </c>
      <c r="L235" s="34">
        <f t="shared" si="47"/>
        <v>0.5050784157304451</v>
      </c>
      <c r="M235" s="34">
        <f t="shared" si="47"/>
        <v>0.09991524842640664</v>
      </c>
      <c r="N235" s="34">
        <f t="shared" si="47"/>
        <v>0.035506011280975705</v>
      </c>
      <c r="O235" s="34"/>
    </row>
    <row r="236" spans="13:14" ht="12">
      <c r="M236" s="2"/>
      <c r="N236" s="2"/>
    </row>
    <row r="237" spans="1:15" ht="12">
      <c r="A237" t="s">
        <v>588</v>
      </c>
      <c r="B237" s="2">
        <v>0.8489586514383436</v>
      </c>
      <c r="C237" s="2">
        <v>45.91298682790773</v>
      </c>
      <c r="D237" s="2">
        <v>0.18119261385614527</v>
      </c>
      <c r="E237" s="2">
        <v>3.4721798082208517</v>
      </c>
      <c r="F237" s="2">
        <v>15.240538284574198</v>
      </c>
      <c r="G237" s="2">
        <v>4.101264276552861</v>
      </c>
      <c r="H237" s="2">
        <v>8.772572731529552</v>
      </c>
      <c r="I237" s="2">
        <v>0.3104704900344062</v>
      </c>
      <c r="J237" s="2">
        <v>13.808302286284329</v>
      </c>
      <c r="K237" s="2">
        <v>5.114110629288056</v>
      </c>
      <c r="L237" s="2">
        <v>1.9666524155622063</v>
      </c>
      <c r="M237" s="2">
        <v>0.18628229402064372</v>
      </c>
      <c r="N237" s="2">
        <v>0.0844886907306745</v>
      </c>
      <c r="O237">
        <v>100</v>
      </c>
    </row>
    <row r="238" spans="1:15" ht="12">
      <c r="A238" t="s">
        <v>589</v>
      </c>
      <c r="B238" s="2">
        <v>0.9627459187944746</v>
      </c>
      <c r="C238" s="2">
        <v>44.81005421188578</v>
      </c>
      <c r="D238" s="2">
        <v>0.16335031495982602</v>
      </c>
      <c r="E238" s="2">
        <v>3.879569980295868</v>
      </c>
      <c r="F238" s="2">
        <v>14.935323484670594</v>
      </c>
      <c r="G238" s="2">
        <v>4.298155162380422</v>
      </c>
      <c r="H238" s="2">
        <v>9.68156897977519</v>
      </c>
      <c r="I238" s="2">
        <v>0.2674861407467151</v>
      </c>
      <c r="J238" s="2">
        <v>14.00014293152559</v>
      </c>
      <c r="K238" s="2">
        <v>4.8678393858028155</v>
      </c>
      <c r="L238" s="2">
        <v>1.731513338574156</v>
      </c>
      <c r="M238" s="2">
        <v>0.3409937824786369</v>
      </c>
      <c r="N238" s="2">
        <v>0.06125636810993476</v>
      </c>
      <c r="O238">
        <v>100</v>
      </c>
    </row>
    <row r="239" spans="1:15" ht="12">
      <c r="A239" t="s">
        <v>590</v>
      </c>
      <c r="B239" s="2">
        <v>0.8858287945740417</v>
      </c>
      <c r="C239" s="2">
        <v>45.67362038844929</v>
      </c>
      <c r="D239" s="2">
        <v>0.19627993012023429</v>
      </c>
      <c r="E239" s="2">
        <v>3.7652861987462747</v>
      </c>
      <c r="F239" s="2">
        <v>15.314972767444251</v>
      </c>
      <c r="G239" s="2">
        <v>4.147569622854793</v>
      </c>
      <c r="H239" s="2">
        <v>9.387524406535814</v>
      </c>
      <c r="I239" s="2">
        <v>0.11612372829102867</v>
      </c>
      <c r="J239" s="2">
        <v>13.676908848011509</v>
      </c>
      <c r="K239" s="2">
        <v>4.880279519062788</v>
      </c>
      <c r="L239" s="2">
        <v>1.65039564279108</v>
      </c>
      <c r="M239" s="2">
        <v>0.23635803103483713</v>
      </c>
      <c r="N239" s="2">
        <v>0.06885212208406125</v>
      </c>
      <c r="O239">
        <v>100</v>
      </c>
    </row>
    <row r="240" spans="1:15" ht="12">
      <c r="A240" t="s">
        <v>591</v>
      </c>
      <c r="B240" s="2">
        <v>0.9372999359795134</v>
      </c>
      <c r="C240" s="2">
        <v>46.439860755441735</v>
      </c>
      <c r="D240" s="2">
        <v>0.2130681818181818</v>
      </c>
      <c r="E240" s="2">
        <v>3.2210307298335468</v>
      </c>
      <c r="F240" s="2">
        <v>15.232874519846352</v>
      </c>
      <c r="G240" s="2">
        <v>3.680177656850192</v>
      </c>
      <c r="H240" s="2">
        <v>9.053897247119078</v>
      </c>
      <c r="I240" s="2">
        <v>0.370118437900128</v>
      </c>
      <c r="J240" s="2">
        <v>12.905129641485274</v>
      </c>
      <c r="K240" s="2">
        <v>5.664812740076824</v>
      </c>
      <c r="L240" s="2">
        <v>1.909611075544174</v>
      </c>
      <c r="M240" s="2">
        <v>0.26808578745198464</v>
      </c>
      <c r="N240" s="2">
        <v>0.10403329065300897</v>
      </c>
      <c r="O240">
        <v>100</v>
      </c>
    </row>
    <row r="241" spans="1:15" ht="12">
      <c r="A241" t="s">
        <v>592</v>
      </c>
      <c r="B241" s="2">
        <v>1.0180045472235308</v>
      </c>
      <c r="C241" s="2">
        <v>46.3468589336556</v>
      </c>
      <c r="D241" s="2">
        <v>0.17820200323631225</v>
      </c>
      <c r="E241" s="2">
        <v>3.4196349931381986</v>
      </c>
      <c r="F241" s="2">
        <v>15.134880481759899</v>
      </c>
      <c r="G241" s="2">
        <v>3.4913254542102785</v>
      </c>
      <c r="H241" s="2">
        <v>8.191147252207042</v>
      </c>
      <c r="I241" s="2">
        <v>0.2089264865529178</v>
      </c>
      <c r="J241" s="2">
        <v>13.87210421744741</v>
      </c>
      <c r="K241" s="2">
        <v>5.854038221257246</v>
      </c>
      <c r="L241" s="2">
        <v>2.027815898895967</v>
      </c>
      <c r="M241" s="2">
        <v>0.14850166936359355</v>
      </c>
      <c r="N241" s="2">
        <v>0.10855984105200632</v>
      </c>
      <c r="O241">
        <v>100</v>
      </c>
    </row>
    <row r="242" spans="1:15" ht="12">
      <c r="A242" t="s">
        <v>593</v>
      </c>
      <c r="B242" s="2">
        <v>1.239119922630561</v>
      </c>
      <c r="C242" s="2">
        <v>46.06705351386203</v>
      </c>
      <c r="D242" s="2">
        <v>0.22566086395873633</v>
      </c>
      <c r="E242" s="2">
        <v>3.584381044487427</v>
      </c>
      <c r="F242" s="2">
        <v>14.371776273372019</v>
      </c>
      <c r="G242" s="2">
        <v>3.986339458413927</v>
      </c>
      <c r="H242" s="2">
        <v>9.029456802063185</v>
      </c>
      <c r="I242" s="2">
        <v>0.20954223081882656</v>
      </c>
      <c r="J242" s="2">
        <v>13.696808510638297</v>
      </c>
      <c r="K242" s="2">
        <v>5.201281431334624</v>
      </c>
      <c r="L242" s="2">
        <v>2.110533526756931</v>
      </c>
      <c r="M242" s="2">
        <v>0.1893939393939394</v>
      </c>
      <c r="N242" s="2">
        <v>0.08865248226950355</v>
      </c>
      <c r="O242">
        <v>100</v>
      </c>
    </row>
    <row r="243" spans="1:15" ht="12">
      <c r="A243" t="s">
        <v>594</v>
      </c>
      <c r="B243" s="2">
        <v>0.9952892367746089</v>
      </c>
      <c r="C243" s="2">
        <v>46.20022276494211</v>
      </c>
      <c r="D243" s="2">
        <v>0.22480865717701637</v>
      </c>
      <c r="E243" s="2">
        <v>3.7246707064101123</v>
      </c>
      <c r="F243" s="2">
        <v>14.761753916268994</v>
      </c>
      <c r="G243" s="2">
        <v>3.766566865247647</v>
      </c>
      <c r="H243" s="2">
        <v>8.787974780556095</v>
      </c>
      <c r="I243" s="2">
        <v>0.21459008185078834</v>
      </c>
      <c r="J243" s="2">
        <v>13.730699665852587</v>
      </c>
      <c r="K243" s="2">
        <v>5.340227465486762</v>
      </c>
      <c r="L243" s="2">
        <v>1.9466385996464373</v>
      </c>
      <c r="M243" s="2">
        <v>0.22991794484013037</v>
      </c>
      <c r="N243" s="2">
        <v>0.07663931494671013</v>
      </c>
      <c r="O243">
        <v>100</v>
      </c>
    </row>
    <row r="244" spans="1:64" s="15" customFormat="1" ht="12">
      <c r="A244" s="15" t="s">
        <v>595</v>
      </c>
      <c r="B244" s="16">
        <f>AVERAGE(B237:B243)</f>
        <v>0.9838924296307248</v>
      </c>
      <c r="C244" s="16">
        <f aca="true" t="shared" si="48" ref="C244:O244">AVERAGE(C237:C243)</f>
        <v>45.921522485163464</v>
      </c>
      <c r="D244" s="16">
        <f t="shared" si="48"/>
        <v>0.19750893787520749</v>
      </c>
      <c r="E244" s="16">
        <f t="shared" si="48"/>
        <v>3.580964780161754</v>
      </c>
      <c r="F244" s="16">
        <f t="shared" si="48"/>
        <v>14.998874246848045</v>
      </c>
      <c r="G244" s="16">
        <f t="shared" si="48"/>
        <v>3.9244854995014458</v>
      </c>
      <c r="H244" s="16">
        <f t="shared" si="48"/>
        <v>8.98630602854085</v>
      </c>
      <c r="I244" s="16">
        <f t="shared" si="48"/>
        <v>0.24246537088497294</v>
      </c>
      <c r="J244" s="16">
        <f t="shared" si="48"/>
        <v>13.670013728749284</v>
      </c>
      <c r="K244" s="16">
        <f t="shared" si="48"/>
        <v>5.274655627472731</v>
      </c>
      <c r="L244" s="16">
        <f t="shared" si="48"/>
        <v>1.9061657853958505</v>
      </c>
      <c r="M244" s="16">
        <f t="shared" si="48"/>
        <v>0.22850477836910937</v>
      </c>
      <c r="N244" s="16">
        <f t="shared" si="48"/>
        <v>0.08464030140655708</v>
      </c>
      <c r="O244" s="16">
        <f t="shared" si="48"/>
        <v>100</v>
      </c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K244" s="19"/>
      <c r="AL244" s="19"/>
      <c r="AN244" s="19"/>
      <c r="AO244" s="20"/>
      <c r="AP244" s="19"/>
      <c r="AQ244" s="20"/>
      <c r="AR244" s="21"/>
      <c r="AS244" s="21"/>
      <c r="AT244" s="20"/>
      <c r="AU244" s="19"/>
      <c r="AV244" s="19"/>
      <c r="AX244" s="19"/>
      <c r="AZ244" s="21"/>
      <c r="BA244" s="21"/>
      <c r="BB244" s="21"/>
      <c r="BC244" s="19"/>
      <c r="BD244" s="19"/>
      <c r="BE244" s="19"/>
      <c r="BF244" s="19"/>
      <c r="BG244" s="22"/>
      <c r="BH244" s="19"/>
      <c r="BI244" s="19"/>
      <c r="BJ244" s="19"/>
      <c r="BK244" s="19"/>
      <c r="BL244" s="19"/>
    </row>
    <row r="245" spans="2:64" s="15" customFormat="1" ht="12">
      <c r="B245" s="16">
        <f>STDEV(B237:B243)</f>
        <v>0.12706706455366326</v>
      </c>
      <c r="C245" s="16">
        <f aca="true" t="shared" si="49" ref="C245:N245">STDEV(C237:C243)</f>
        <v>0.5545762365110686</v>
      </c>
      <c r="D245" s="16">
        <f t="shared" si="49"/>
        <v>0.024451304745110605</v>
      </c>
      <c r="E245" s="16">
        <f t="shared" si="49"/>
        <v>0.22774858429267383</v>
      </c>
      <c r="F245" s="16">
        <f t="shared" si="49"/>
        <v>0.3379078336954201</v>
      </c>
      <c r="G245" s="16">
        <f t="shared" si="49"/>
        <v>0.28772800615613275</v>
      </c>
      <c r="H245" s="16">
        <f t="shared" si="49"/>
        <v>0.47750951230379485</v>
      </c>
      <c r="I245" s="16">
        <f t="shared" si="49"/>
        <v>0.0821523716228041</v>
      </c>
      <c r="J245" s="16">
        <f t="shared" si="49"/>
        <v>0.35553844944698854</v>
      </c>
      <c r="K245" s="16">
        <f t="shared" si="49"/>
        <v>0.3751437206610757</v>
      </c>
      <c r="L245" s="16">
        <f t="shared" si="49"/>
        <v>0.16217034151314497</v>
      </c>
      <c r="M245" s="16">
        <f t="shared" si="49"/>
        <v>0.0632415953611295</v>
      </c>
      <c r="N245" s="16">
        <f t="shared" si="49"/>
        <v>0.01743771638770425</v>
      </c>
      <c r="O245" s="16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K245" s="19"/>
      <c r="AL245" s="19"/>
      <c r="AN245" s="19"/>
      <c r="AO245" s="20"/>
      <c r="AP245" s="19"/>
      <c r="AQ245" s="20"/>
      <c r="AR245" s="21"/>
      <c r="AS245" s="21"/>
      <c r="AT245" s="20"/>
      <c r="AU245" s="19"/>
      <c r="AV245" s="19"/>
      <c r="AX245" s="19"/>
      <c r="AZ245" s="21"/>
      <c r="BA245" s="21"/>
      <c r="BB245" s="21"/>
      <c r="BC245" s="19"/>
      <c r="BD245" s="19"/>
      <c r="BE245" s="19"/>
      <c r="BF245" s="19"/>
      <c r="BG245" s="22"/>
      <c r="BH245" s="19"/>
      <c r="BI245" s="19"/>
      <c r="BJ245" s="19"/>
      <c r="BK245" s="19"/>
      <c r="BL245" s="19"/>
    </row>
    <row r="246" spans="1:35" ht="12">
      <c r="A246" s="15"/>
      <c r="O246" s="3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ht="12">
      <c r="A247" s="12" t="s">
        <v>596</v>
      </c>
      <c r="B247" s="2">
        <v>0.6532612024089006</v>
      </c>
      <c r="C247" s="2">
        <v>45.96304991323874</v>
      </c>
      <c r="D247" s="2">
        <v>0.051036031438195364</v>
      </c>
      <c r="E247" s="2">
        <v>3.133612330305195</v>
      </c>
      <c r="F247" s="2">
        <v>15.708890476676533</v>
      </c>
      <c r="G247" s="2">
        <v>5.552720220475655</v>
      </c>
      <c r="H247" s="2">
        <v>10.115341431050322</v>
      </c>
      <c r="I247" s="2">
        <v>0.28580177605389406</v>
      </c>
      <c r="J247" s="2">
        <v>12.810043890987037</v>
      </c>
      <c r="K247" s="2">
        <v>4.276819434520772</v>
      </c>
      <c r="L247" s="2">
        <v>1.3167296111054403</v>
      </c>
      <c r="M247" s="3">
        <v>0.07145044401347352</v>
      </c>
      <c r="N247" s="3">
        <v>0.06124323772583443</v>
      </c>
      <c r="O247" s="3">
        <v>100</v>
      </c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ht="12">
      <c r="A248" s="12" t="s">
        <v>597</v>
      </c>
      <c r="B248" s="2">
        <v>0.6373937677053824</v>
      </c>
      <c r="C248" s="2">
        <v>45.386483205180085</v>
      </c>
      <c r="D248" s="2">
        <v>0.050586806960744635</v>
      </c>
      <c r="E248" s="2">
        <v>3.288142452448401</v>
      </c>
      <c r="F248" s="2">
        <v>15.641440712262241</v>
      </c>
      <c r="G248" s="2">
        <v>5.312</v>
      </c>
      <c r="H248" s="2">
        <v>10.167948199109672</v>
      </c>
      <c r="I248" s="2">
        <v>0.2529340348037232</v>
      </c>
      <c r="J248" s="2">
        <v>13.041278834479968</v>
      </c>
      <c r="K248" s="2">
        <v>4.188587616349656</v>
      </c>
      <c r="L248" s="2">
        <v>1.2950222581950628</v>
      </c>
      <c r="M248" s="3">
        <v>0.16187778227438285</v>
      </c>
      <c r="N248" s="3">
        <v>0.04046944556859571</v>
      </c>
      <c r="O248" s="3">
        <v>99.4641651153379</v>
      </c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ht="12">
      <c r="A249" s="12" t="s">
        <v>598</v>
      </c>
      <c r="B249" s="2">
        <v>0.6397887681527369</v>
      </c>
      <c r="C249" s="2">
        <v>46.298364984259166</v>
      </c>
      <c r="D249" s="2">
        <v>0.10155377272265664</v>
      </c>
      <c r="E249" s="2">
        <v>3.148166954402356</v>
      </c>
      <c r="F249" s="2">
        <v>15.801767035645375</v>
      </c>
      <c r="G249" s="2">
        <v>5.372194577028536</v>
      </c>
      <c r="H249" s="2">
        <v>10.09444500863207</v>
      </c>
      <c r="I249" s="2">
        <v>0.14217528181171932</v>
      </c>
      <c r="J249" s="2">
        <v>12.582512440337158</v>
      </c>
      <c r="K249" s="2">
        <v>4.305879963440642</v>
      </c>
      <c r="L249" s="2">
        <v>1.3201990453945365</v>
      </c>
      <c r="M249" s="3">
        <v>0.1117091499949223</v>
      </c>
      <c r="N249" s="3">
        <v>0.06093226363359398</v>
      </c>
      <c r="O249" s="3">
        <v>99.97968924545545</v>
      </c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ht="12">
      <c r="A250" s="12" t="s">
        <v>599</v>
      </c>
      <c r="B250" s="2">
        <v>0.7901934960996861</v>
      </c>
      <c r="C250" s="2">
        <v>46.10475129166245</v>
      </c>
      <c r="D250" s="2">
        <v>0.08104548677945499</v>
      </c>
      <c r="E250" s="2">
        <v>3.2620808428730634</v>
      </c>
      <c r="F250" s="2">
        <v>15.621517576739947</v>
      </c>
      <c r="G250" s="2">
        <v>5.460439671765779</v>
      </c>
      <c r="H250" s="2">
        <v>10.23199270590619</v>
      </c>
      <c r="I250" s="2">
        <v>0.09117617262688685</v>
      </c>
      <c r="J250" s="2">
        <v>12.855840340391046</v>
      </c>
      <c r="K250" s="2">
        <v>4.173842569141931</v>
      </c>
      <c r="L250" s="2">
        <v>1.2258129875392565</v>
      </c>
      <c r="M250" s="3">
        <v>0.060784115084591236</v>
      </c>
      <c r="N250" s="3">
        <v>0.05065342923715937</v>
      </c>
      <c r="O250" s="3">
        <v>100.01013068584744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ht="12">
      <c r="A251" s="12" t="s">
        <v>600</v>
      </c>
      <c r="B251" s="2">
        <v>0.6835339726586411</v>
      </c>
      <c r="C251" s="2">
        <v>45.53152417873904</v>
      </c>
      <c r="D251" s="2">
        <v>0.08161599673536013</v>
      </c>
      <c r="E251" s="2">
        <v>3.3258518669659254</v>
      </c>
      <c r="F251" s="2">
        <v>15.823301367067947</v>
      </c>
      <c r="G251" s="2">
        <v>5.396857784125689</v>
      </c>
      <c r="H251" s="2">
        <v>10.089777596408897</v>
      </c>
      <c r="I251" s="2">
        <v>0.11222199551112018</v>
      </c>
      <c r="J251" s="2">
        <v>12.87492348500306</v>
      </c>
      <c r="K251" s="2">
        <v>4.458273821669048</v>
      </c>
      <c r="L251" s="2">
        <v>1.3670679453172823</v>
      </c>
      <c r="M251" s="3">
        <v>0.20403999183840035</v>
      </c>
      <c r="N251" s="3">
        <v>0.05100999795960009</v>
      </c>
      <c r="O251" s="3">
        <v>100</v>
      </c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ht="12">
      <c r="A252" s="12" t="s">
        <v>601</v>
      </c>
      <c r="B252" s="2">
        <v>0.7663226729334832</v>
      </c>
      <c r="C252" s="2">
        <v>45.529784407888016</v>
      </c>
      <c r="D252" s="2">
        <v>0.11239399203024421</v>
      </c>
      <c r="E252" s="2">
        <v>3.228772861959743</v>
      </c>
      <c r="F252" s="2">
        <v>15.397976908143457</v>
      </c>
      <c r="G252" s="2">
        <v>5.527740880760192</v>
      </c>
      <c r="H252" s="2">
        <v>10.176765096556657</v>
      </c>
      <c r="I252" s="2">
        <v>0.2043527127822622</v>
      </c>
      <c r="J252" s="2">
        <v>12.955961990395423</v>
      </c>
      <c r="K252" s="2">
        <v>4.352712782262184</v>
      </c>
      <c r="L252" s="2">
        <v>1.4509042607540614</v>
      </c>
      <c r="M252" s="3">
        <v>0.275876162256054</v>
      </c>
      <c r="N252" s="3">
        <v>0.04087054255645244</v>
      </c>
      <c r="O252" s="3">
        <v>100.02043527127823</v>
      </c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s="13" customFormat="1" ht="12">
      <c r="A253" s="13" t="s">
        <v>602</v>
      </c>
      <c r="B253" s="34">
        <f>AVERAGE(B247:B252)</f>
        <v>0.6950823133264716</v>
      </c>
      <c r="C253" s="34">
        <f aca="true" t="shared" si="50" ref="C253:O253">AVERAGE(C247:C252)</f>
        <v>45.80232633016124</v>
      </c>
      <c r="D253" s="34">
        <f t="shared" si="50"/>
        <v>0.07970534777777599</v>
      </c>
      <c r="E253" s="34">
        <f t="shared" si="50"/>
        <v>3.231104551492447</v>
      </c>
      <c r="F253" s="34">
        <f t="shared" si="50"/>
        <v>15.665815679422584</v>
      </c>
      <c r="G253" s="34">
        <f t="shared" si="50"/>
        <v>5.436992189025975</v>
      </c>
      <c r="H253" s="34">
        <f t="shared" si="50"/>
        <v>10.146045006277301</v>
      </c>
      <c r="I253" s="34">
        <f t="shared" si="50"/>
        <v>0.18144366226493433</v>
      </c>
      <c r="J253" s="34">
        <f t="shared" si="50"/>
        <v>12.853426830265617</v>
      </c>
      <c r="K253" s="34">
        <f t="shared" si="50"/>
        <v>4.292686031230706</v>
      </c>
      <c r="L253" s="34">
        <f t="shared" si="50"/>
        <v>1.3292893513842732</v>
      </c>
      <c r="M253" s="34">
        <f t="shared" si="50"/>
        <v>0.14762294091030403</v>
      </c>
      <c r="N253" s="34">
        <f t="shared" si="50"/>
        <v>0.050863152780206006</v>
      </c>
      <c r="O253" s="34">
        <f t="shared" si="50"/>
        <v>99.91240338631984</v>
      </c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</row>
    <row r="254" spans="2:35" s="13" customFormat="1" ht="12">
      <c r="B254" s="34">
        <f>STDEV(B247:B252)</f>
        <v>0.06691642526281949</v>
      </c>
      <c r="C254" s="34">
        <f aca="true" t="shared" si="51" ref="C254:N254">STDEV(C247:C252)</f>
        <v>0.3698339311261018</v>
      </c>
      <c r="D254" s="34">
        <f t="shared" si="51"/>
        <v>0.025381752525432552</v>
      </c>
      <c r="E254" s="34">
        <f t="shared" si="51"/>
        <v>0.07691387591555657</v>
      </c>
      <c r="F254" s="34">
        <f t="shared" si="51"/>
        <v>0.15455356324334887</v>
      </c>
      <c r="G254" s="34">
        <f t="shared" si="51"/>
        <v>0.09339232843900978</v>
      </c>
      <c r="H254" s="34">
        <f t="shared" si="51"/>
        <v>0.05582431652340625</v>
      </c>
      <c r="I254" s="34">
        <f t="shared" si="51"/>
        <v>0.07875046464888855</v>
      </c>
      <c r="J254" s="34">
        <f t="shared" si="51"/>
        <v>0.15591436870088515</v>
      </c>
      <c r="K254" s="34">
        <f t="shared" si="51"/>
        <v>0.10621544556415187</v>
      </c>
      <c r="L254" s="34">
        <f t="shared" si="51"/>
        <v>0.075285298205772</v>
      </c>
      <c r="M254" s="34">
        <f t="shared" si="51"/>
        <v>0.08302771134446653</v>
      </c>
      <c r="N254" s="34">
        <f t="shared" si="51"/>
        <v>0.009133237246585015</v>
      </c>
      <c r="O254" s="34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</row>
    <row r="255" spans="2:35" s="13" customFormat="1" ht="12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</row>
    <row r="256" spans="1:35" s="13" customFormat="1" ht="12">
      <c r="A256" s="12" t="s">
        <v>603</v>
      </c>
      <c r="B256" s="32">
        <v>0.7673667205169628</v>
      </c>
      <c r="C256" s="32">
        <v>45.74919224555735</v>
      </c>
      <c r="D256" s="32">
        <v>0.10096930533117932</v>
      </c>
      <c r="E256" s="32">
        <v>3.231017770597738</v>
      </c>
      <c r="F256" s="32">
        <v>15.72092084006462</v>
      </c>
      <c r="G256" s="32">
        <v>5.56340872374798</v>
      </c>
      <c r="H256" s="32">
        <v>9.884894991922454</v>
      </c>
      <c r="I256" s="32">
        <v>0.17164781906300486</v>
      </c>
      <c r="J256" s="32">
        <v>12.954361873990306</v>
      </c>
      <c r="K256" s="32">
        <v>4.159935379644588</v>
      </c>
      <c r="L256" s="32">
        <v>1.4337641357027462</v>
      </c>
      <c r="M256" s="32">
        <v>0.21203554119547655</v>
      </c>
      <c r="N256" s="32">
        <v>0.05048465266558966</v>
      </c>
      <c r="O256" s="32">
        <v>100</v>
      </c>
      <c r="P256" s="12"/>
      <c r="Q256" s="12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</row>
    <row r="257" spans="1:35" s="13" customFormat="1" ht="12">
      <c r="A257" s="12" t="s">
        <v>604</v>
      </c>
      <c r="B257" s="32">
        <v>0.823003454582402</v>
      </c>
      <c r="C257" s="32">
        <v>45.793537898801056</v>
      </c>
      <c r="D257" s="32">
        <v>0.05080268238162975</v>
      </c>
      <c r="E257" s="32">
        <v>3.231050599471652</v>
      </c>
      <c r="F257" s="32">
        <v>16.25685836212152</v>
      </c>
      <c r="G257" s="32">
        <v>5.974395448079658</v>
      </c>
      <c r="H257" s="32">
        <v>9.845559845559844</v>
      </c>
      <c r="I257" s="32">
        <v>0.0812842918106076</v>
      </c>
      <c r="J257" s="32">
        <v>12.995326153220889</v>
      </c>
      <c r="K257" s="32">
        <v>3.7085958138589716</v>
      </c>
      <c r="L257" s="32">
        <v>1.0871774029668766</v>
      </c>
      <c r="M257" s="32">
        <v>0.11176590123958545</v>
      </c>
      <c r="N257" s="32">
        <v>0.05080268238162975</v>
      </c>
      <c r="O257" s="32">
        <v>100.01016053647632</v>
      </c>
      <c r="P257" s="12"/>
      <c r="Q257" s="12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</row>
    <row r="258" spans="1:35" s="13" customFormat="1" ht="12">
      <c r="A258" s="12" t="s">
        <v>605</v>
      </c>
      <c r="B258" s="32">
        <v>0.6422018348623855</v>
      </c>
      <c r="C258" s="32">
        <v>45.50458715596331</v>
      </c>
      <c r="D258" s="32">
        <v>0.04077471967380225</v>
      </c>
      <c r="E258" s="32">
        <v>3.282364933741081</v>
      </c>
      <c r="F258" s="32">
        <v>15.993883792048932</v>
      </c>
      <c r="G258" s="32">
        <v>5.005096839959227</v>
      </c>
      <c r="H258" s="32">
        <v>10.540265035677882</v>
      </c>
      <c r="I258" s="32">
        <v>0.23445463812436293</v>
      </c>
      <c r="J258" s="32">
        <v>12.895005096839961</v>
      </c>
      <c r="K258" s="32">
        <v>4.128440366972478</v>
      </c>
      <c r="L258" s="32">
        <v>1.3863404689092766</v>
      </c>
      <c r="M258" s="32">
        <v>0.22426095820591238</v>
      </c>
      <c r="N258" s="32">
        <v>0.09174311926605505</v>
      </c>
      <c r="O258" s="32">
        <v>99.96941896024467</v>
      </c>
      <c r="P258" s="12"/>
      <c r="Q258" s="12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</row>
    <row r="259" spans="1:35" s="13" customFormat="1" ht="12">
      <c r="A259" s="12" t="s">
        <v>606</v>
      </c>
      <c r="B259" s="32">
        <v>0.6384272395622212</v>
      </c>
      <c r="C259" s="32">
        <v>46.047831374138624</v>
      </c>
      <c r="D259" s="32">
        <v>0.0912038913660316</v>
      </c>
      <c r="E259" s="32">
        <v>3.232671260640454</v>
      </c>
      <c r="F259" s="32">
        <v>15.920145926226185</v>
      </c>
      <c r="G259" s="32">
        <v>5.593838670449938</v>
      </c>
      <c r="H259" s="32">
        <v>9.819618970409403</v>
      </c>
      <c r="I259" s="32">
        <v>0.0912038913660316</v>
      </c>
      <c r="J259" s="32">
        <v>12.7888123226591</v>
      </c>
      <c r="K259" s="32">
        <v>4.164977705715444</v>
      </c>
      <c r="L259" s="32">
        <v>1.4491284961491688</v>
      </c>
      <c r="M259" s="32">
        <v>0.12160518848804215</v>
      </c>
      <c r="N259" s="32">
        <v>0.040535062829347386</v>
      </c>
      <c r="O259" s="32">
        <v>100</v>
      </c>
      <c r="P259" s="12"/>
      <c r="Q259" s="12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</row>
    <row r="260" spans="1:35" s="13" customFormat="1" ht="12">
      <c r="A260" s="12" t="s">
        <v>607</v>
      </c>
      <c r="B260" s="32">
        <v>0.6500761808024378</v>
      </c>
      <c r="C260" s="32">
        <v>45.556119857795835</v>
      </c>
      <c r="D260" s="32">
        <v>0.12188928390045707</v>
      </c>
      <c r="E260" s="32">
        <v>3.2199085830370744</v>
      </c>
      <c r="F260" s="32">
        <v>15.855764347384458</v>
      </c>
      <c r="G260" s="32">
        <v>6.1554088369730815</v>
      </c>
      <c r="H260" s="32">
        <v>9.873031995937025</v>
      </c>
      <c r="I260" s="32">
        <v>0.13204672422549518</v>
      </c>
      <c r="J260" s="32">
        <v>12.686642965972574</v>
      </c>
      <c r="K260" s="32">
        <v>4.245810055865921</v>
      </c>
      <c r="L260" s="32">
        <v>1.1985779583544944</v>
      </c>
      <c r="M260" s="32">
        <v>0.25393600812595224</v>
      </c>
      <c r="N260" s="32">
        <v>0.05078720162519045</v>
      </c>
      <c r="O260" s="32">
        <v>100</v>
      </c>
      <c r="P260" s="12"/>
      <c r="Q260" s="12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</row>
    <row r="261" spans="1:35" ht="12">
      <c r="A261" s="12" t="s">
        <v>608</v>
      </c>
      <c r="B261" s="2">
        <v>0.581039755351682</v>
      </c>
      <c r="C261" s="2">
        <v>46.2691131498471</v>
      </c>
      <c r="D261" s="2">
        <v>0.04077471967380225</v>
      </c>
      <c r="E261" s="32">
        <v>3.282364933741081</v>
      </c>
      <c r="F261" s="32">
        <v>15.810397553516822</v>
      </c>
      <c r="G261" s="32">
        <v>5.524974515800205</v>
      </c>
      <c r="H261" s="32">
        <v>9.898063200815496</v>
      </c>
      <c r="I261" s="32">
        <v>0.19367991845056068</v>
      </c>
      <c r="J261" s="32">
        <v>12.772680937818555</v>
      </c>
      <c r="K261" s="32">
        <v>4.281345565749237</v>
      </c>
      <c r="L261" s="32">
        <v>1.304791029561672</v>
      </c>
      <c r="M261" s="33">
        <v>0</v>
      </c>
      <c r="N261" s="33">
        <v>0.04077471967380225</v>
      </c>
      <c r="O261" s="33">
        <v>100</v>
      </c>
      <c r="P261" s="12"/>
      <c r="Q261" s="12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ht="12">
      <c r="A262" s="12" t="s">
        <v>609</v>
      </c>
      <c r="B262" s="2">
        <v>0.7428513279739493</v>
      </c>
      <c r="C262" s="2">
        <v>45.32410705199959</v>
      </c>
      <c r="D262" s="2">
        <v>0.10176045588684238</v>
      </c>
      <c r="E262" s="32">
        <v>3.307214816322377</v>
      </c>
      <c r="F262" s="32">
        <v>15.87463111834741</v>
      </c>
      <c r="G262" s="32">
        <v>5.495064617889488</v>
      </c>
      <c r="H262" s="32">
        <v>9.972524676910552</v>
      </c>
      <c r="I262" s="32">
        <v>0.22387300295105322</v>
      </c>
      <c r="J262" s="32">
        <v>12.750585122621349</v>
      </c>
      <c r="K262" s="32">
        <v>4.406227739900275</v>
      </c>
      <c r="L262" s="32">
        <v>1.322885926528951</v>
      </c>
      <c r="M262" s="33">
        <v>0.4172178691360537</v>
      </c>
      <c r="N262" s="33">
        <v>0.06105627353210542</v>
      </c>
      <c r="O262" s="33">
        <v>100</v>
      </c>
      <c r="P262" s="12"/>
      <c r="Q262" s="12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ht="12">
      <c r="A263" s="12" t="s">
        <v>610</v>
      </c>
      <c r="B263" s="2">
        <v>0.6859834135353743</v>
      </c>
      <c r="C263" s="2">
        <v>45.75611753865056</v>
      </c>
      <c r="D263" s="2">
        <v>0.09214702569878161</v>
      </c>
      <c r="E263" s="32">
        <v>3.286577249923211</v>
      </c>
      <c r="F263" s="32">
        <v>15.972151121122147</v>
      </c>
      <c r="G263" s="32">
        <v>5.436674516228115</v>
      </c>
      <c r="H263" s="32">
        <v>10.013310125934268</v>
      </c>
      <c r="I263" s="32">
        <v>0.1433398177536603</v>
      </c>
      <c r="J263" s="32">
        <v>12.787959455308695</v>
      </c>
      <c r="K263" s="32">
        <v>4.382102999897615</v>
      </c>
      <c r="L263" s="32">
        <v>1.2183884509061125</v>
      </c>
      <c r="M263" s="33">
        <v>0.19453260980853898</v>
      </c>
      <c r="N263" s="33">
        <v>0.05119279205487868</v>
      </c>
      <c r="O263" s="33">
        <v>100.02047711682194</v>
      </c>
      <c r="P263" s="12"/>
      <c r="Q263" s="12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s="13" customFormat="1" ht="12">
      <c r="A264" s="13" t="s">
        <v>611</v>
      </c>
      <c r="B264" s="34">
        <f>AVERAGE(B256:B263)</f>
        <v>0.6913687408984268</v>
      </c>
      <c r="C264" s="34">
        <f aca="true" t="shared" si="52" ref="C264:O264">AVERAGE(C256:C263)</f>
        <v>45.75007578409418</v>
      </c>
      <c r="D264" s="34">
        <f t="shared" si="52"/>
        <v>0.08004026048906578</v>
      </c>
      <c r="E264" s="34">
        <f t="shared" si="52"/>
        <v>3.2591462684343337</v>
      </c>
      <c r="F264" s="34">
        <f t="shared" si="52"/>
        <v>15.925594132604013</v>
      </c>
      <c r="G264" s="34">
        <f t="shared" si="52"/>
        <v>5.593607771140961</v>
      </c>
      <c r="H264" s="34">
        <f t="shared" si="52"/>
        <v>9.980908605395866</v>
      </c>
      <c r="I264" s="34">
        <f t="shared" si="52"/>
        <v>0.15894126296809702</v>
      </c>
      <c r="J264" s="34">
        <f t="shared" si="52"/>
        <v>12.828921741053927</v>
      </c>
      <c r="K264" s="34">
        <f t="shared" si="52"/>
        <v>4.184679453450566</v>
      </c>
      <c r="L264" s="34">
        <f t="shared" si="52"/>
        <v>1.3001317336349123</v>
      </c>
      <c r="M264" s="34">
        <f t="shared" si="52"/>
        <v>0.19191925952494518</v>
      </c>
      <c r="N264" s="34">
        <f t="shared" si="52"/>
        <v>0.05467206300357483</v>
      </c>
      <c r="O264" s="34">
        <f t="shared" si="52"/>
        <v>100.00000707669287</v>
      </c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</row>
    <row r="265" spans="2:35" s="13" customFormat="1" ht="12">
      <c r="B265" s="34">
        <f>STDEV(B256:B263)</f>
        <v>0.08007192932384645</v>
      </c>
      <c r="C265" s="34">
        <f aca="true" t="shared" si="53" ref="C265:N265">STDEV(C256:C263)</f>
        <v>0.30221027351209934</v>
      </c>
      <c r="D265" s="34">
        <f t="shared" si="53"/>
        <v>0.03132943469789342</v>
      </c>
      <c r="E265" s="34">
        <f t="shared" si="53"/>
        <v>0.03372654291035048</v>
      </c>
      <c r="F265" s="34">
        <f t="shared" si="53"/>
        <v>0.16001407961077266</v>
      </c>
      <c r="G265" s="34">
        <f t="shared" si="53"/>
        <v>0.34783538135687025</v>
      </c>
      <c r="H265" s="34">
        <f t="shared" si="53"/>
        <v>0.23484120347032825</v>
      </c>
      <c r="I265" s="34">
        <f t="shared" si="53"/>
        <v>0.05716181220897065</v>
      </c>
      <c r="J265" s="34">
        <f t="shared" si="53"/>
        <v>0.10731944513179807</v>
      </c>
      <c r="K265" s="34">
        <f t="shared" si="53"/>
        <v>0.21776785887930522</v>
      </c>
      <c r="L265" s="34">
        <f t="shared" si="53"/>
        <v>0.12556941335248115</v>
      </c>
      <c r="M265" s="34">
        <f t="shared" si="53"/>
        <v>0.12204487000869199</v>
      </c>
      <c r="N265" s="34">
        <f t="shared" si="53"/>
        <v>0.01633452202300441</v>
      </c>
      <c r="O265" s="34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</row>
    <row r="266" spans="2:35" s="13" customFormat="1" ht="12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</row>
    <row r="267" spans="1:15" ht="12">
      <c r="A267" t="s">
        <v>612</v>
      </c>
      <c r="B267" s="2">
        <v>0.8244616985511886</v>
      </c>
      <c r="C267" s="2">
        <v>45.5915312575042</v>
      </c>
      <c r="D267" s="2">
        <v>0.06703754102297287</v>
      </c>
      <c r="E267" s="2">
        <v>3.9652205234931563</v>
      </c>
      <c r="F267" s="2">
        <v>14.449091491235091</v>
      </c>
      <c r="G267" s="2">
        <v>4.925758424717841</v>
      </c>
      <c r="H267" s="2">
        <v>9.824501720963742</v>
      </c>
      <c r="I267" s="2">
        <v>0.22612663091331145</v>
      </c>
      <c r="J267" s="2">
        <v>14.226967101576882</v>
      </c>
      <c r="K267" s="2">
        <v>4.406467621868246</v>
      </c>
      <c r="L267" s="2">
        <v>1.4558152565436644</v>
      </c>
      <c r="M267" s="2">
        <v>0</v>
      </c>
      <c r="N267" s="2">
        <v>0.03702073160970143</v>
      </c>
      <c r="O267">
        <v>100</v>
      </c>
    </row>
    <row r="268" spans="1:15" ht="12">
      <c r="A268" t="s">
        <v>613</v>
      </c>
      <c r="B268" s="2">
        <v>0.745682097583587</v>
      </c>
      <c r="C268" s="2">
        <v>45.976339708579374</v>
      </c>
      <c r="D268" s="2">
        <v>0.07658356677885488</v>
      </c>
      <c r="E268" s="2">
        <v>3.1157419536870954</v>
      </c>
      <c r="F268" s="2">
        <v>15.701646546685746</v>
      </c>
      <c r="G268" s="2">
        <v>5.228843789677342</v>
      </c>
      <c r="H268" s="2">
        <v>9.841996009593098</v>
      </c>
      <c r="I268" s="2">
        <v>0.255950341603015</v>
      </c>
      <c r="J268" s="2">
        <v>12.77635583143554</v>
      </c>
      <c r="K268" s="2">
        <v>4.595014006731292</v>
      </c>
      <c r="L268" s="2">
        <v>1.3512968822426892</v>
      </c>
      <c r="M268" s="2">
        <v>0.2881960539309538</v>
      </c>
      <c r="N268" s="2">
        <v>0.046353211471412165</v>
      </c>
      <c r="O268">
        <v>100</v>
      </c>
    </row>
    <row r="269" spans="1:15" ht="12">
      <c r="A269" t="s">
        <v>614</v>
      </c>
      <c r="B269" s="2">
        <v>0.8566412398595471</v>
      </c>
      <c r="C269" s="2">
        <v>44.551398474391576</v>
      </c>
      <c r="D269" s="2">
        <v>0.04540501271340355</v>
      </c>
      <c r="E269" s="2">
        <v>3.5789240020987205</v>
      </c>
      <c r="F269" s="2">
        <v>13.999878919966097</v>
      </c>
      <c r="G269" s="2">
        <v>6.655365863502441</v>
      </c>
      <c r="H269" s="2">
        <v>9.676312709367558</v>
      </c>
      <c r="I269" s="2">
        <v>0.24316906808733904</v>
      </c>
      <c r="J269" s="2">
        <v>14.640594099366346</v>
      </c>
      <c r="K269" s="2">
        <v>4.183315171328247</v>
      </c>
      <c r="L269" s="2">
        <v>1.3117003672761027</v>
      </c>
      <c r="M269" s="2">
        <v>0.19171005367881502</v>
      </c>
      <c r="N269" s="2">
        <v>0.06558501836380515</v>
      </c>
      <c r="O269">
        <v>100</v>
      </c>
    </row>
    <row r="270" spans="1:15" ht="12">
      <c r="A270" t="s">
        <v>615</v>
      </c>
      <c r="B270" s="2">
        <v>0.804256874771518</v>
      </c>
      <c r="C270" s="2">
        <v>46.26609529225395</v>
      </c>
      <c r="D270" s="2">
        <v>0.06397497867500711</v>
      </c>
      <c r="E270" s="2">
        <v>3.111418010479711</v>
      </c>
      <c r="F270" s="2">
        <v>15.876964945773588</v>
      </c>
      <c r="G270" s="2">
        <v>5.2997684715057485</v>
      </c>
      <c r="H270" s="2">
        <v>9.938462163369756</v>
      </c>
      <c r="I270" s="2">
        <v>0.17770827409724196</v>
      </c>
      <c r="J270" s="2">
        <v>12.686339818839109</v>
      </c>
      <c r="K270" s="2">
        <v>4.398025914943743</v>
      </c>
      <c r="L270" s="2">
        <v>1.311994800763638</v>
      </c>
      <c r="M270" s="2">
        <v>0</v>
      </c>
      <c r="N270" s="2">
        <v>0.06499045452699136</v>
      </c>
      <c r="O270">
        <v>100</v>
      </c>
    </row>
    <row r="271" spans="1:15" ht="12">
      <c r="A271" t="s">
        <v>616</v>
      </c>
      <c r="B271" s="2">
        <v>0.7417629808521649</v>
      </c>
      <c r="C271" s="2">
        <v>46.56972673492374</v>
      </c>
      <c r="D271" s="2">
        <v>0.051750905640848714</v>
      </c>
      <c r="E271" s="2">
        <v>3.2532039898933522</v>
      </c>
      <c r="F271" s="2">
        <v>15.998132908502368</v>
      </c>
      <c r="G271" s="2">
        <v>5.337446346487534</v>
      </c>
      <c r="H271" s="2">
        <v>9.90979106840252</v>
      </c>
      <c r="I271" s="2">
        <v>0.06798648388111497</v>
      </c>
      <c r="J271" s="2">
        <v>12.541984190605687</v>
      </c>
      <c r="K271" s="2">
        <v>4.211103106069062</v>
      </c>
      <c r="L271" s="2">
        <v>1.270433997300835</v>
      </c>
      <c r="M271" s="2">
        <v>0</v>
      </c>
      <c r="N271" s="2">
        <v>0.0466772874407655</v>
      </c>
      <c r="O271">
        <v>100</v>
      </c>
    </row>
    <row r="272" spans="1:15" ht="12">
      <c r="A272" t="s">
        <v>617</v>
      </c>
      <c r="B272" s="2">
        <v>0.6508624180095555</v>
      </c>
      <c r="C272" s="2">
        <v>46.38533484492672</v>
      </c>
      <c r="D272" s="2">
        <v>0.04150133614057819</v>
      </c>
      <c r="E272" s="2">
        <v>3.25127540691554</v>
      </c>
      <c r="F272" s="2">
        <v>15.72698194185764</v>
      </c>
      <c r="G272" s="2">
        <v>5.341525629605636</v>
      </c>
      <c r="H272" s="2">
        <v>9.900599238804762</v>
      </c>
      <c r="I272" s="2">
        <v>0.15487083974410884</v>
      </c>
      <c r="J272" s="2">
        <v>12.537452425297593</v>
      </c>
      <c r="K272" s="2">
        <v>4.423435095959187</v>
      </c>
      <c r="L272" s="2">
        <v>1.3260183010770104</v>
      </c>
      <c r="M272" s="2">
        <v>0.21762895781034902</v>
      </c>
      <c r="N272" s="2">
        <v>0.042513563851323995</v>
      </c>
      <c r="O272">
        <v>100</v>
      </c>
    </row>
    <row r="273" spans="1:15" ht="12">
      <c r="A273" t="s">
        <v>618</v>
      </c>
      <c r="B273" s="2">
        <v>0.6924201978051201</v>
      </c>
      <c r="C273" s="2">
        <v>46.52409151810827</v>
      </c>
      <c r="D273" s="2">
        <v>0.0654577439579434</v>
      </c>
      <c r="E273" s="2">
        <v>3.368005482086057</v>
      </c>
      <c r="F273" s="2">
        <v>15.766111298620272</v>
      </c>
      <c r="G273" s="2">
        <v>5.176275658924244</v>
      </c>
      <c r="H273" s="2">
        <v>10.123449213995684</v>
      </c>
      <c r="I273" s="2">
        <v>0.15341658740142985</v>
      </c>
      <c r="J273" s="2">
        <v>12.718235095578533</v>
      </c>
      <c r="K273" s="2">
        <v>3.9284874147259474</v>
      </c>
      <c r="L273" s="2">
        <v>1.2856310024239819</v>
      </c>
      <c r="M273" s="2">
        <v>0.14830270115471553</v>
      </c>
      <c r="N273" s="2">
        <v>0.05011608521780042</v>
      </c>
      <c r="O273">
        <v>100</v>
      </c>
    </row>
    <row r="274" spans="1:15" ht="12">
      <c r="A274" t="s">
        <v>619</v>
      </c>
      <c r="B274" s="2">
        <v>0.7320911813981824</v>
      </c>
      <c r="C274" s="2">
        <v>46.373559425293195</v>
      </c>
      <c r="D274" s="2">
        <v>0.0395999390770168</v>
      </c>
      <c r="E274" s="2">
        <v>3.323348733309641</v>
      </c>
      <c r="F274" s="2">
        <v>15.285576483728486</v>
      </c>
      <c r="G274" s="2">
        <v>5.459714677362035</v>
      </c>
      <c r="H274" s="2">
        <v>9.78118495202315</v>
      </c>
      <c r="I274" s="2">
        <v>0.24470731583489871</v>
      </c>
      <c r="J274" s="2">
        <v>12.918718586586792</v>
      </c>
      <c r="K274" s="2">
        <v>4.446362390211707</v>
      </c>
      <c r="L274" s="2">
        <v>1.3504594608315987</v>
      </c>
      <c r="M274" s="2">
        <v>0</v>
      </c>
      <c r="N274" s="2">
        <v>0.04467685434330101</v>
      </c>
      <c r="O274">
        <v>100</v>
      </c>
    </row>
    <row r="275" spans="1:35" s="13" customFormat="1" ht="12">
      <c r="A275" s="13" t="s">
        <v>620</v>
      </c>
      <c r="B275" s="34">
        <f>AVERAGE(B267:B274)</f>
        <v>0.7560223361038579</v>
      </c>
      <c r="C275" s="34">
        <f aca="true" t="shared" si="54" ref="C275:O275">AVERAGE(C267:C274)</f>
        <v>46.029759656997626</v>
      </c>
      <c r="D275" s="34">
        <f t="shared" si="54"/>
        <v>0.056413878000828185</v>
      </c>
      <c r="E275" s="34">
        <f t="shared" si="54"/>
        <v>3.370892262745409</v>
      </c>
      <c r="F275" s="34">
        <f t="shared" si="54"/>
        <v>15.350548067046162</v>
      </c>
      <c r="G275" s="34">
        <f t="shared" si="54"/>
        <v>5.428087357722853</v>
      </c>
      <c r="H275" s="34">
        <f t="shared" si="54"/>
        <v>9.874537134565035</v>
      </c>
      <c r="I275" s="34">
        <f t="shared" si="54"/>
        <v>0.19049194269530748</v>
      </c>
      <c r="J275" s="34">
        <f t="shared" si="54"/>
        <v>13.130830893660809</v>
      </c>
      <c r="K275" s="34">
        <f t="shared" si="54"/>
        <v>4.324026340229678</v>
      </c>
      <c r="L275" s="34">
        <f t="shared" si="54"/>
        <v>1.33291875855744</v>
      </c>
      <c r="M275" s="34">
        <f t="shared" si="54"/>
        <v>0.10572972082185417</v>
      </c>
      <c r="N275" s="34">
        <f t="shared" si="54"/>
        <v>0.04974165085313762</v>
      </c>
      <c r="O275" s="34">
        <f t="shared" si="54"/>
        <v>100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</row>
    <row r="276" spans="2:35" s="13" customFormat="1" ht="12">
      <c r="B276" s="34">
        <f>STDEV(B267:B274)</f>
        <v>0.06878690814583517</v>
      </c>
      <c r="C276" s="34">
        <f aca="true" t="shared" si="55" ref="C276:N276">STDEV(C267:C274)</f>
        <v>0.6779027078153856</v>
      </c>
      <c r="D276" s="34">
        <f t="shared" si="55"/>
        <v>0.013662624665643986</v>
      </c>
      <c r="E276" s="34">
        <f t="shared" si="55"/>
        <v>0.282680864065699</v>
      </c>
      <c r="F276" s="34">
        <f t="shared" si="55"/>
        <v>0.7343898021609437</v>
      </c>
      <c r="G276" s="34">
        <f t="shared" si="55"/>
        <v>0.520278602336127</v>
      </c>
      <c r="H276" s="34">
        <f t="shared" si="55"/>
        <v>0.13067720638575137</v>
      </c>
      <c r="I276" s="34">
        <f t="shared" si="55"/>
        <v>0.06445737659649427</v>
      </c>
      <c r="J276" s="34">
        <f t="shared" si="55"/>
        <v>0.8209915415229861</v>
      </c>
      <c r="K276" s="34">
        <f t="shared" si="55"/>
        <v>0.20686688565648853</v>
      </c>
      <c r="L276" s="34">
        <f t="shared" si="55"/>
        <v>0.05710279778601714</v>
      </c>
      <c r="M276" s="34">
        <f t="shared" si="55"/>
        <v>0.11936473139665739</v>
      </c>
      <c r="N276" s="34">
        <f t="shared" si="55"/>
        <v>0.010311363669077754</v>
      </c>
      <c r="O276" s="34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</row>
    <row r="277" spans="13:14" ht="12">
      <c r="M277" s="2"/>
      <c r="N277" s="2"/>
    </row>
    <row r="278" spans="1:15" ht="12">
      <c r="A278" t="s">
        <v>621</v>
      </c>
      <c r="B278" s="2">
        <v>0.7173080797904493</v>
      </c>
      <c r="C278" s="2">
        <v>46.29760225669957</v>
      </c>
      <c r="D278" s="2">
        <v>0.04835784807576063</v>
      </c>
      <c r="E278" s="2">
        <v>3.1160588353818253</v>
      </c>
      <c r="F278" s="2">
        <v>15.154140640741486</v>
      </c>
      <c r="G278" s="2">
        <v>6.506145476526294</v>
      </c>
      <c r="H278" s="2">
        <v>9.503324602055208</v>
      </c>
      <c r="I278" s="2">
        <v>0.29619181946403383</v>
      </c>
      <c r="J278" s="2">
        <v>12.942776546443682</v>
      </c>
      <c r="K278" s="2">
        <v>4.107394720934918</v>
      </c>
      <c r="L278" s="2">
        <v>1.2623413258110012</v>
      </c>
      <c r="M278" s="2">
        <v>0</v>
      </c>
      <c r="N278" s="2">
        <v>0.04835784807576063</v>
      </c>
      <c r="O278">
        <v>100</v>
      </c>
    </row>
    <row r="279" spans="1:15" ht="12">
      <c r="A279" t="s">
        <v>622</v>
      </c>
      <c r="B279" s="2">
        <v>0.6777260772810035</v>
      </c>
      <c r="C279" s="2">
        <v>46.30184098725471</v>
      </c>
      <c r="D279" s="2">
        <v>0.07485332793849887</v>
      </c>
      <c r="E279" s="2">
        <v>3.172162654258547</v>
      </c>
      <c r="F279" s="2">
        <v>15.617034189763302</v>
      </c>
      <c r="G279" s="2">
        <v>5.305482500505765</v>
      </c>
      <c r="H279" s="2">
        <v>9.981792433744689</v>
      </c>
      <c r="I279" s="2">
        <v>0.18915638276350394</v>
      </c>
      <c r="J279" s="2">
        <v>12.56524377908153</v>
      </c>
      <c r="K279" s="2">
        <v>4.546833906534493</v>
      </c>
      <c r="L279" s="2">
        <v>1.380740441027716</v>
      </c>
      <c r="M279" s="2">
        <v>0.15172971879425448</v>
      </c>
      <c r="N279" s="2">
        <v>0.03540360105199272</v>
      </c>
      <c r="O279">
        <v>100</v>
      </c>
    </row>
    <row r="280" spans="1:35" s="13" customFormat="1" ht="12">
      <c r="A280" s="13" t="s">
        <v>623</v>
      </c>
      <c r="B280" s="34">
        <f>AVERAGE(B278:B279)</f>
        <v>0.6975170785357264</v>
      </c>
      <c r="C280" s="34">
        <f>AVERAGE(C278:C279)</f>
        <v>46.29972162197714</v>
      </c>
      <c r="D280" s="34">
        <f>AVERAGE(D278:D279)</f>
        <v>0.06160558800712975</v>
      </c>
      <c r="E280" s="34">
        <f>AVERAGE(E278:E279)</f>
        <v>3.1441107448201864</v>
      </c>
      <c r="F280" s="34">
        <f aca="true" t="shared" si="56" ref="F280:O280">AVERAGE(F278:F279)</f>
        <v>15.385587415252395</v>
      </c>
      <c r="G280" s="34">
        <f t="shared" si="56"/>
        <v>5.90581398851603</v>
      </c>
      <c r="H280" s="34">
        <f t="shared" si="56"/>
        <v>9.742558517899948</v>
      </c>
      <c r="I280" s="34">
        <f t="shared" si="56"/>
        <v>0.2426741011137689</v>
      </c>
      <c r="J280" s="34">
        <f t="shared" si="56"/>
        <v>12.754010162762606</v>
      </c>
      <c r="K280" s="34">
        <f t="shared" si="56"/>
        <v>4.327114313734706</v>
      </c>
      <c r="L280" s="34">
        <f t="shared" si="56"/>
        <v>1.3215408834193587</v>
      </c>
      <c r="M280" s="34">
        <f t="shared" si="56"/>
        <v>0.07586485939712724</v>
      </c>
      <c r="N280" s="34">
        <f t="shared" si="56"/>
        <v>0.041880724563876676</v>
      </c>
      <c r="O280" s="34">
        <f t="shared" si="56"/>
        <v>100</v>
      </c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</row>
    <row r="281" spans="2:35" s="13" customFormat="1" ht="12">
      <c r="B281" s="34">
        <f>STDEV(B278:B279)</f>
        <v>0.027988702387372045</v>
      </c>
      <c r="C281" s="34">
        <f aca="true" t="shared" si="57" ref="C281:N281">STDEV(C278:C279)</f>
        <v>0.00299723511916016</v>
      </c>
      <c r="D281" s="34">
        <f t="shared" si="57"/>
        <v>0.018735133481733838</v>
      </c>
      <c r="E281" s="34">
        <f t="shared" si="57"/>
        <v>0.039671390778191803</v>
      </c>
      <c r="F281" s="34">
        <f t="shared" si="57"/>
        <v>0.3273151674808335</v>
      </c>
      <c r="G281" s="34">
        <f t="shared" si="57"/>
        <v>0.8489969322637368</v>
      </c>
      <c r="H281" s="34">
        <f t="shared" si="57"/>
        <v>0.3383278483672551</v>
      </c>
      <c r="I281" s="34">
        <f t="shared" si="57"/>
        <v>0.07568548311820807</v>
      </c>
      <c r="J281" s="34">
        <f t="shared" si="57"/>
        <v>0.26695597992190034</v>
      </c>
      <c r="K281" s="34">
        <f t="shared" si="57"/>
        <v>0.31073042805655327</v>
      </c>
      <c r="L281" s="34">
        <f t="shared" si="57"/>
        <v>0.08372081725622635</v>
      </c>
      <c r="M281" s="34">
        <f t="shared" si="57"/>
        <v>0.10728911306694529</v>
      </c>
      <c r="N281" s="34">
        <f t="shared" si="57"/>
        <v>0.009160035915671931</v>
      </c>
      <c r="O281" s="34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</row>
    <row r="282" spans="2:35" s="13" customFormat="1" ht="12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</row>
    <row r="283" spans="1:35" s="12" customFormat="1" ht="12">
      <c r="A283" s="12" t="s">
        <v>624</v>
      </c>
      <c r="B283" s="32">
        <v>0.8404303003137606</v>
      </c>
      <c r="C283" s="32">
        <v>45.70310908275946</v>
      </c>
      <c r="D283" s="32">
        <v>0.063159610447822</v>
      </c>
      <c r="E283" s="32">
        <v>3.1793732936718144</v>
      </c>
      <c r="F283" s="32">
        <v>16.21979544435842</v>
      </c>
      <c r="G283" s="32">
        <v>5.3105007945886475</v>
      </c>
      <c r="H283" s="32">
        <v>10.178884316042542</v>
      </c>
      <c r="I283" s="32">
        <v>0.27504991646632165</v>
      </c>
      <c r="J283" s="32">
        <v>12.66655800497127</v>
      </c>
      <c r="K283" s="32">
        <v>4.281610366325741</v>
      </c>
      <c r="L283" s="32">
        <v>1.242818141070046</v>
      </c>
      <c r="M283" s="32">
        <v>0</v>
      </c>
      <c r="N283" s="32">
        <v>0.03871072898414898</v>
      </c>
      <c r="O283" s="32">
        <v>100</v>
      </c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</row>
    <row r="284" spans="1:35" s="12" customFormat="1" ht="12">
      <c r="A284" s="12" t="s">
        <v>625</v>
      </c>
      <c r="B284" s="32">
        <v>0.6691096084544682</v>
      </c>
      <c r="C284" s="32">
        <v>46.275863465198206</v>
      </c>
      <c r="D284" s="32">
        <v>0.08199376442482893</v>
      </c>
      <c r="E284" s="32">
        <v>3.301008219621817</v>
      </c>
      <c r="F284" s="32">
        <v>15.64764951208649</v>
      </c>
      <c r="G284" s="32">
        <v>5.266834028424505</v>
      </c>
      <c r="H284" s="32">
        <v>10.01741102158157</v>
      </c>
      <c r="I284" s="32">
        <v>0.17714702190549458</v>
      </c>
      <c r="J284" s="32">
        <v>12.631088796210065</v>
      </c>
      <c r="K284" s="32">
        <v>4.377049844110621</v>
      </c>
      <c r="L284" s="32">
        <v>1.2440782281248735</v>
      </c>
      <c r="M284" s="32">
        <v>0.2662266672065433</v>
      </c>
      <c r="N284" s="32">
        <v>0.044539822650524356</v>
      </c>
      <c r="O284" s="32">
        <v>100</v>
      </c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</row>
    <row r="285" spans="1:35" s="12" customFormat="1" ht="12">
      <c r="A285" s="12" t="s">
        <v>626</v>
      </c>
      <c r="B285" s="32">
        <v>0.9701947383671552</v>
      </c>
      <c r="C285" s="32">
        <v>46.78716665167911</v>
      </c>
      <c r="D285" s="32">
        <v>0.10091623952119741</v>
      </c>
      <c r="E285" s="32">
        <v>3.529070871176923</v>
      </c>
      <c r="F285" s="32">
        <v>15.119450855789696</v>
      </c>
      <c r="G285" s="32">
        <v>4.36138005455472</v>
      </c>
      <c r="H285" s="32">
        <v>9.020512974231389</v>
      </c>
      <c r="I285" s="32">
        <v>0.19883496697740877</v>
      </c>
      <c r="J285" s="32">
        <v>13.160077135977138</v>
      </c>
      <c r="K285" s="32">
        <v>4.806011010860986</v>
      </c>
      <c r="L285" s="32">
        <v>1.7545437287051748</v>
      </c>
      <c r="M285" s="32">
        <v>0.12189882397609984</v>
      </c>
      <c r="N285" s="32">
        <v>0.06994194818300811</v>
      </c>
      <c r="O285" s="32">
        <v>100</v>
      </c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</row>
    <row r="286" spans="1:35" s="12" customFormat="1" ht="12">
      <c r="A286" s="12" t="s">
        <v>627</v>
      </c>
      <c r="B286" s="32">
        <v>1.0856465673080784</v>
      </c>
      <c r="C286" s="32">
        <v>46.929859799943756</v>
      </c>
      <c r="D286" s="32">
        <v>0.07030088779978308</v>
      </c>
      <c r="E286" s="32">
        <v>3.6687020447515364</v>
      </c>
      <c r="F286" s="32">
        <v>14.595468605632103</v>
      </c>
      <c r="G286" s="32">
        <v>4.129675009038686</v>
      </c>
      <c r="H286" s="32">
        <v>9.064797332583458</v>
      </c>
      <c r="I286" s="32">
        <v>0.19985538103081188</v>
      </c>
      <c r="J286" s="32">
        <v>13.03077170288836</v>
      </c>
      <c r="K286" s="32">
        <v>5.044590848833005</v>
      </c>
      <c r="L286" s="32">
        <v>1.8910938818141647</v>
      </c>
      <c r="M286" s="32">
        <v>0.22496284095930583</v>
      </c>
      <c r="N286" s="32">
        <v>0.06427509741694452</v>
      </c>
      <c r="O286" s="32">
        <v>100</v>
      </c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</row>
    <row r="287" spans="1:35" s="13" customFormat="1" ht="12">
      <c r="A287" s="13" t="s">
        <v>628</v>
      </c>
      <c r="B287" s="34">
        <f>AVERAGE(B283:B286)</f>
        <v>0.8913453036108656</v>
      </c>
      <c r="C287" s="34">
        <f aca="true" t="shared" si="58" ref="C287:O287">AVERAGE(C283:C286)</f>
        <v>46.42399974989513</v>
      </c>
      <c r="D287" s="34">
        <f t="shared" si="58"/>
        <v>0.07909262554840786</v>
      </c>
      <c r="E287" s="34">
        <f t="shared" si="58"/>
        <v>3.4195386073055225</v>
      </c>
      <c r="F287" s="34">
        <f t="shared" si="58"/>
        <v>15.395591104466678</v>
      </c>
      <c r="G287" s="34">
        <f t="shared" si="58"/>
        <v>4.76709747165164</v>
      </c>
      <c r="H287" s="34">
        <f t="shared" si="58"/>
        <v>9.57040141110974</v>
      </c>
      <c r="I287" s="34">
        <f t="shared" si="58"/>
        <v>0.21272182159500924</v>
      </c>
      <c r="J287" s="34">
        <f t="shared" si="58"/>
        <v>12.872123910011709</v>
      </c>
      <c r="K287" s="34">
        <f t="shared" si="58"/>
        <v>4.627315517532589</v>
      </c>
      <c r="L287" s="34">
        <f t="shared" si="58"/>
        <v>1.5331334949285647</v>
      </c>
      <c r="M287" s="34">
        <f t="shared" si="58"/>
        <v>0.15327208303548726</v>
      </c>
      <c r="N287" s="34">
        <f t="shared" si="58"/>
        <v>0.0543668993086565</v>
      </c>
      <c r="O287" s="34">
        <f t="shared" si="58"/>
        <v>100</v>
      </c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</row>
    <row r="288" spans="2:35" s="13" customFormat="1" ht="12">
      <c r="B288" s="34">
        <f>STDEV(B283:B286)</f>
        <v>0.1788400180777143</v>
      </c>
      <c r="C288" s="34">
        <f aca="true" t="shared" si="59" ref="C288:N288">STDEV(C283:C286)</f>
        <v>0.5566004855650325</v>
      </c>
      <c r="D288" s="34">
        <f t="shared" si="59"/>
        <v>0.016490829334812194</v>
      </c>
      <c r="E288" s="34">
        <f t="shared" si="59"/>
        <v>0.22046055283272684</v>
      </c>
      <c r="F288" s="34">
        <f t="shared" si="59"/>
        <v>0.6974466968471235</v>
      </c>
      <c r="G288" s="34">
        <f t="shared" si="59"/>
        <v>0.6099010345767911</v>
      </c>
      <c r="H288" s="34">
        <f t="shared" si="59"/>
        <v>0.613210625773495</v>
      </c>
      <c r="I288" s="34">
        <f t="shared" si="59"/>
        <v>0.042851479193445154</v>
      </c>
      <c r="J288" s="34">
        <f t="shared" si="59"/>
        <v>0.26359150841722045</v>
      </c>
      <c r="K288" s="34">
        <f t="shared" si="59"/>
        <v>0.3597201413655028</v>
      </c>
      <c r="L288" s="34">
        <f t="shared" si="59"/>
        <v>0.3391135906807889</v>
      </c>
      <c r="M288" s="34">
        <f t="shared" si="59"/>
        <v>0.11884852499294002</v>
      </c>
      <c r="N288" s="34">
        <f t="shared" si="59"/>
        <v>0.015082458266325127</v>
      </c>
      <c r="O288" s="34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</row>
    <row r="289" spans="1:35" ht="12">
      <c r="A289" s="15"/>
      <c r="O289" s="3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1:15" ht="12">
      <c r="A290" t="s">
        <v>629</v>
      </c>
      <c r="B290" s="2">
        <v>0.05682084200508387</v>
      </c>
      <c r="C290" s="2">
        <v>61.69646899187097</v>
      </c>
      <c r="D290" s="2">
        <v>0.0628019832687769</v>
      </c>
      <c r="E290" s="2">
        <v>0.4625415910589283</v>
      </c>
      <c r="F290" s="2">
        <v>15.489162159210405</v>
      </c>
      <c r="G290" s="2">
        <v>0.09071397583267773</v>
      </c>
      <c r="H290" s="2">
        <v>1.064643144937361</v>
      </c>
      <c r="I290" s="2">
        <v>0.2920790650436767</v>
      </c>
      <c r="J290" s="2">
        <v>7.553184559167025</v>
      </c>
      <c r="K290" s="2">
        <v>8.11</v>
      </c>
      <c r="L290" s="2">
        <v>4.738060737722169</v>
      </c>
      <c r="M290" s="3">
        <v>0.20535251672012764</v>
      </c>
      <c r="N290" s="3">
        <v>0.17843738103350898</v>
      </c>
      <c r="O290" s="2">
        <v>100.0002669478707</v>
      </c>
    </row>
    <row r="291" spans="1:15" ht="12">
      <c r="A291" t="s">
        <v>630</v>
      </c>
      <c r="B291" s="2">
        <v>0.018601533841950034</v>
      </c>
      <c r="C291" s="2">
        <v>61.46436295428763</v>
      </c>
      <c r="D291" s="2">
        <v>0.05384654533196062</v>
      </c>
      <c r="E291" s="2">
        <v>0.4748286270181982</v>
      </c>
      <c r="F291" s="2">
        <v>15.573399938099955</v>
      </c>
      <c r="G291" s="2">
        <v>0.07244807917391066</v>
      </c>
      <c r="H291" s="2">
        <v>1.0798679909300466</v>
      </c>
      <c r="I291" s="2">
        <v>0.31524704721620583</v>
      </c>
      <c r="J291" s="2">
        <v>7.519914812632536</v>
      </c>
      <c r="K291" s="2">
        <v>8.11</v>
      </c>
      <c r="L291" s="2">
        <v>4.823671433646727</v>
      </c>
      <c r="M291" s="3">
        <v>0.385737070196227</v>
      </c>
      <c r="N291" s="3">
        <v>0.14489615834782132</v>
      </c>
      <c r="O291" s="2">
        <v>100.03682219072316</v>
      </c>
    </row>
    <row r="292" spans="1:15" ht="12">
      <c r="A292" t="s">
        <v>631</v>
      </c>
      <c r="B292" s="2">
        <v>0.08546307827961491</v>
      </c>
      <c r="C292" s="2">
        <v>61.911615041065865</v>
      </c>
      <c r="D292" s="2">
        <v>0.04616970895565404</v>
      </c>
      <c r="E292" s="2">
        <v>0.4282977256311736</v>
      </c>
      <c r="F292" s="2">
        <v>15.81951048982665</v>
      </c>
      <c r="G292" s="2">
        <v>0.08939241521201101</v>
      </c>
      <c r="H292" s="2">
        <v>1.0540446321152508</v>
      </c>
      <c r="I292" s="2">
        <v>0.31631162305788507</v>
      </c>
      <c r="J292" s="2">
        <v>6.814452575007916</v>
      </c>
      <c r="K292" s="2">
        <v>8.11</v>
      </c>
      <c r="L292" s="2">
        <v>5.105191009415618</v>
      </c>
      <c r="M292" s="3">
        <v>0.13556212416766505</v>
      </c>
      <c r="N292" s="3">
        <v>0.1159154395056846</v>
      </c>
      <c r="O292" s="2">
        <v>100.031925862241</v>
      </c>
    </row>
    <row r="293" spans="1:15" ht="12">
      <c r="A293" t="s">
        <v>632</v>
      </c>
      <c r="B293" s="2">
        <v>0.10200558239071122</v>
      </c>
      <c r="C293" s="2">
        <v>61.98968372974931</v>
      </c>
      <c r="D293" s="2">
        <v>0.0782372913482154</v>
      </c>
      <c r="E293" s="2">
        <v>0.4813078936105404</v>
      </c>
      <c r="F293" s="2">
        <v>15.39888155915698</v>
      </c>
      <c r="G293" s="2">
        <v>0.10200558239071122</v>
      </c>
      <c r="H293" s="2">
        <v>1.050756533170336</v>
      </c>
      <c r="I293" s="2">
        <v>0.3030457107918217</v>
      </c>
      <c r="J293" s="2">
        <v>7.202782531336338</v>
      </c>
      <c r="K293" s="2">
        <v>8.11</v>
      </c>
      <c r="L293" s="2">
        <v>5.0547232283707775</v>
      </c>
      <c r="M293" s="3">
        <v>0</v>
      </c>
      <c r="N293" s="3">
        <v>0.14161940079487093</v>
      </c>
      <c r="O293" s="2">
        <v>100.01504904311061</v>
      </c>
    </row>
    <row r="294" spans="1:15" ht="12">
      <c r="A294" t="s">
        <v>633</v>
      </c>
      <c r="B294" s="2">
        <v>0.0797636865754732</v>
      </c>
      <c r="C294" s="2">
        <v>61.76301660755329</v>
      </c>
      <c r="D294" s="2">
        <v>0.08375187090424688</v>
      </c>
      <c r="E294" s="2">
        <v>0.4387002761651026</v>
      </c>
      <c r="F294" s="2">
        <v>15.41532947679239</v>
      </c>
      <c r="G294" s="2">
        <v>0.09471937780837443</v>
      </c>
      <c r="H294" s="2">
        <v>1.1495941327690076</v>
      </c>
      <c r="I294" s="2">
        <v>0.3350074836169875</v>
      </c>
      <c r="J294" s="2">
        <v>7.4748544782040325</v>
      </c>
      <c r="K294" s="2">
        <v>8.11</v>
      </c>
      <c r="L294" s="2">
        <v>4.825703037816129</v>
      </c>
      <c r="M294" s="3">
        <v>0.0658050414247654</v>
      </c>
      <c r="N294" s="3">
        <v>0.17847124871262127</v>
      </c>
      <c r="O294" s="2">
        <v>100.01471671834243</v>
      </c>
    </row>
    <row r="295" spans="1:15" ht="12">
      <c r="A295" t="s">
        <v>634</v>
      </c>
      <c r="B295" s="2">
        <v>0.09780319454863798</v>
      </c>
      <c r="C295" s="2">
        <v>61.7167794933587</v>
      </c>
      <c r="D295" s="2">
        <v>0.04346808646606132</v>
      </c>
      <c r="E295" s="2">
        <v>0.5067983717520331</v>
      </c>
      <c r="F295" s="2">
        <v>15.513167313103658</v>
      </c>
      <c r="G295" s="2">
        <v>0.10570648299701277</v>
      </c>
      <c r="H295" s="2">
        <v>1.0392824309612845</v>
      </c>
      <c r="I295" s="2">
        <v>0.2845183841414923</v>
      </c>
      <c r="J295" s="2">
        <v>7.275964927785037</v>
      </c>
      <c r="K295" s="2">
        <v>8.11</v>
      </c>
      <c r="L295" s="2">
        <v>4.982035455644255</v>
      </c>
      <c r="M295" s="3">
        <v>0.19955803332146335</v>
      </c>
      <c r="N295" s="3">
        <v>0.16794487952796422</v>
      </c>
      <c r="O295" s="2">
        <v>100.04302705360759</v>
      </c>
    </row>
    <row r="296" spans="1:64" s="15" customFormat="1" ht="12">
      <c r="A296" s="15" t="s">
        <v>635</v>
      </c>
      <c r="B296" s="16">
        <f>AVERAGE(B290:B295)</f>
        <v>0.07340965294024519</v>
      </c>
      <c r="C296" s="16">
        <f aca="true" t="shared" si="60" ref="C296:N296">AVERAGE(C290:C295)</f>
        <v>61.75698780298095</v>
      </c>
      <c r="D296" s="16">
        <f t="shared" si="60"/>
        <v>0.06137924771248587</v>
      </c>
      <c r="E296" s="16">
        <f t="shared" si="60"/>
        <v>0.46541241420599605</v>
      </c>
      <c r="F296" s="16">
        <f t="shared" si="60"/>
        <v>15.534908489365009</v>
      </c>
      <c r="G296" s="16">
        <f t="shared" si="60"/>
        <v>0.09249765223578298</v>
      </c>
      <c r="H296" s="16">
        <f t="shared" si="60"/>
        <v>1.0730314774805478</v>
      </c>
      <c r="I296" s="16">
        <f t="shared" si="60"/>
        <v>0.30770155231134483</v>
      </c>
      <c r="J296" s="16">
        <f t="shared" si="60"/>
        <v>7.306858980688815</v>
      </c>
      <c r="K296" s="16">
        <f t="shared" si="60"/>
        <v>8.11</v>
      </c>
      <c r="L296" s="16">
        <f t="shared" si="60"/>
        <v>4.9215641504359455</v>
      </c>
      <c r="M296" s="16">
        <f t="shared" si="60"/>
        <v>0.16533579763837472</v>
      </c>
      <c r="N296" s="16">
        <f t="shared" si="60"/>
        <v>0.15454741798707855</v>
      </c>
      <c r="O296" s="17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K296" s="19"/>
      <c r="AL296" s="19"/>
      <c r="AN296" s="19"/>
      <c r="AO296" s="20"/>
      <c r="AP296" s="19"/>
      <c r="AQ296" s="20"/>
      <c r="AR296" s="21"/>
      <c r="AS296" s="21"/>
      <c r="AT296" s="20"/>
      <c r="AU296" s="19"/>
      <c r="AV296" s="19"/>
      <c r="AX296" s="19"/>
      <c r="AZ296" s="21"/>
      <c r="BA296" s="21"/>
      <c r="BB296" s="21"/>
      <c r="BC296" s="19"/>
      <c r="BD296" s="19"/>
      <c r="BE296" s="19"/>
      <c r="BF296" s="19"/>
      <c r="BG296" s="22"/>
      <c r="BH296" s="19"/>
      <c r="BI296" s="19"/>
      <c r="BJ296" s="19"/>
      <c r="BK296" s="19"/>
      <c r="BL296" s="19"/>
    </row>
    <row r="297" spans="2:64" s="15" customFormat="1" ht="12">
      <c r="B297" s="16">
        <f>STDEV(B290:B295)</f>
        <v>0.031233153624061843</v>
      </c>
      <c r="C297" s="16">
        <f aca="true" t="shared" si="61" ref="C297:N297">STDEV(C290:C295)</f>
        <v>0.18384877498126465</v>
      </c>
      <c r="D297" s="16">
        <f t="shared" si="61"/>
        <v>0.016707085034274368</v>
      </c>
      <c r="E297" s="16">
        <f t="shared" si="61"/>
        <v>0.028821550490877142</v>
      </c>
      <c r="F297" s="16">
        <f t="shared" si="61"/>
        <v>0.15352378431369287</v>
      </c>
      <c r="G297" s="16">
        <f t="shared" si="61"/>
        <v>0.011701447678623971</v>
      </c>
      <c r="H297" s="16">
        <f t="shared" si="61"/>
        <v>0.03993648408592806</v>
      </c>
      <c r="I297" s="16">
        <f t="shared" si="61"/>
        <v>0.018329647848026005</v>
      </c>
      <c r="J297" s="16">
        <f t="shared" si="61"/>
        <v>0.27876225838282465</v>
      </c>
      <c r="K297" s="16">
        <f t="shared" si="61"/>
        <v>0</v>
      </c>
      <c r="L297" s="16">
        <f t="shared" si="61"/>
        <v>0.14666477526623628</v>
      </c>
      <c r="M297" s="16">
        <f t="shared" si="61"/>
        <v>0.13377442895519942</v>
      </c>
      <c r="N297" s="16">
        <f t="shared" si="61"/>
        <v>0.024800331405918814</v>
      </c>
      <c r="O297" s="17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K297" s="19"/>
      <c r="AL297" s="19"/>
      <c r="AN297" s="19"/>
      <c r="AO297" s="20"/>
      <c r="AP297" s="19"/>
      <c r="AQ297" s="20"/>
      <c r="AR297" s="21"/>
      <c r="AS297" s="21"/>
      <c r="AT297" s="20"/>
      <c r="AU297" s="19"/>
      <c r="AV297" s="19"/>
      <c r="AX297" s="19"/>
      <c r="AZ297" s="21"/>
      <c r="BA297" s="21"/>
      <c r="BB297" s="21"/>
      <c r="BC297" s="19"/>
      <c r="BD297" s="19"/>
      <c r="BE297" s="19"/>
      <c r="BF297" s="19"/>
      <c r="BG297" s="22"/>
      <c r="BH297" s="19"/>
      <c r="BI297" s="19"/>
      <c r="BJ297" s="19"/>
      <c r="BK297" s="19"/>
      <c r="BL297" s="19"/>
    </row>
    <row r="298" spans="2:64" s="15" customFormat="1" ht="1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7"/>
      <c r="N298" s="17"/>
      <c r="O298" s="17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K298" s="19"/>
      <c r="AL298" s="19"/>
      <c r="AN298" s="19"/>
      <c r="AO298" s="20"/>
      <c r="AP298" s="19"/>
      <c r="AQ298" s="20"/>
      <c r="AR298" s="21"/>
      <c r="AS298" s="21"/>
      <c r="AT298" s="20"/>
      <c r="AU298" s="19"/>
      <c r="AV298" s="19"/>
      <c r="AX298" s="19"/>
      <c r="AZ298" s="21"/>
      <c r="BA298" s="21"/>
      <c r="BB298" s="21"/>
      <c r="BC298" s="19"/>
      <c r="BD298" s="19"/>
      <c r="BE298" s="19"/>
      <c r="BF298" s="19"/>
      <c r="BG298" s="22"/>
      <c r="BH298" s="19"/>
      <c r="BI298" s="19"/>
      <c r="BJ298" s="19"/>
      <c r="BK298" s="19"/>
      <c r="BL298" s="19"/>
    </row>
    <row r="299" spans="1:15" ht="12">
      <c r="A299" t="s">
        <v>636</v>
      </c>
      <c r="B299" s="2">
        <v>0.04877440664210893</v>
      </c>
      <c r="C299" s="2">
        <v>60.84756538011177</v>
      </c>
      <c r="D299" s="2">
        <v>0.04678361453426774</v>
      </c>
      <c r="E299" s="2">
        <v>0.37426891627414194</v>
      </c>
      <c r="F299" s="2">
        <v>14.771677440181561</v>
      </c>
      <c r="G299" s="2">
        <v>0.055742179019553056</v>
      </c>
      <c r="H299" s="2">
        <v>0.993405261812749</v>
      </c>
      <c r="I299" s="2">
        <v>0.29961421223009765</v>
      </c>
      <c r="J299" s="2">
        <v>8.461861854378936</v>
      </c>
      <c r="K299" s="2">
        <v>8.92</v>
      </c>
      <c r="L299" s="2">
        <v>4.750029969309057</v>
      </c>
      <c r="M299" s="3">
        <v>0.20903317132332394</v>
      </c>
      <c r="N299" s="3">
        <v>0.21799173580860928</v>
      </c>
      <c r="O299" s="2">
        <v>99.99674814162617</v>
      </c>
    </row>
    <row r="300" spans="1:15" ht="12">
      <c r="A300" t="s">
        <v>637</v>
      </c>
      <c r="B300" s="2">
        <v>0.06291409494531035</v>
      </c>
      <c r="C300" s="2">
        <v>60.93230095453307</v>
      </c>
      <c r="D300" s="2">
        <v>0.06881229134643319</v>
      </c>
      <c r="E300" s="2">
        <v>0.4177889117462015</v>
      </c>
      <c r="F300" s="2">
        <v>14.450581182750968</v>
      </c>
      <c r="G300" s="2">
        <v>0.009830327335204742</v>
      </c>
      <c r="H300" s="2">
        <v>0.9840157662539945</v>
      </c>
      <c r="I300" s="2">
        <v>0.2742661326522123</v>
      </c>
      <c r="J300" s="2">
        <v>8.551401748894603</v>
      </c>
      <c r="K300" s="2">
        <v>8.92</v>
      </c>
      <c r="L300" s="2">
        <v>4.711675891763632</v>
      </c>
      <c r="M300" s="3">
        <v>0.44236473008421334</v>
      </c>
      <c r="N300" s="3">
        <v>0.2428090851795571</v>
      </c>
      <c r="O300" s="2">
        <v>100.06876111748541</v>
      </c>
    </row>
    <row r="301" spans="1:15" ht="12">
      <c r="A301" t="s">
        <v>638</v>
      </c>
      <c r="B301" s="2">
        <v>0.0674685618484955</v>
      </c>
      <c r="C301" s="2">
        <v>61.134454512601444</v>
      </c>
      <c r="D301" s="2">
        <v>0.09921847330661103</v>
      </c>
      <c r="E301" s="2">
        <v>0.4464831298797496</v>
      </c>
      <c r="F301" s="2">
        <v>14.690287157776826</v>
      </c>
      <c r="G301" s="2">
        <v>0.019843694661322204</v>
      </c>
      <c r="H301" s="2">
        <v>1.0408017849863496</v>
      </c>
      <c r="I301" s="2">
        <v>0.28376483365690747</v>
      </c>
      <c r="J301" s="2">
        <v>8.443492078392598</v>
      </c>
      <c r="K301" s="2">
        <v>8.92</v>
      </c>
      <c r="L301" s="2">
        <v>4.652354213346991</v>
      </c>
      <c r="M301" s="3">
        <v>0</v>
      </c>
      <c r="N301" s="3">
        <v>0.2242337496729409</v>
      </c>
      <c r="O301" s="2">
        <v>100.02240219013024</v>
      </c>
    </row>
    <row r="302" spans="1:15" ht="12">
      <c r="A302" t="s">
        <v>639</v>
      </c>
      <c r="B302" s="2">
        <v>0.02657848333093675</v>
      </c>
      <c r="C302" s="2">
        <v>61.234856817935245</v>
      </c>
      <c r="D302" s="2">
        <v>0.07186034382068084</v>
      </c>
      <c r="E302" s="2">
        <v>0.3888333672488895</v>
      </c>
      <c r="F302" s="2">
        <v>14.602415619670953</v>
      </c>
      <c r="G302" s="2">
        <v>0.022640930244872046</v>
      </c>
      <c r="H302" s="2">
        <v>1.011951143118629</v>
      </c>
      <c r="I302" s="2">
        <v>0.3258325178718543</v>
      </c>
      <c r="J302" s="2">
        <v>8.52283365478705</v>
      </c>
      <c r="K302" s="2">
        <v>8.92</v>
      </c>
      <c r="L302" s="2">
        <v>4.694547666860643</v>
      </c>
      <c r="M302" s="3">
        <v>0</v>
      </c>
      <c r="N302" s="3">
        <v>0.20179959566081604</v>
      </c>
      <c r="O302" s="2">
        <v>100.02415014055057</v>
      </c>
    </row>
    <row r="303" spans="1:15" ht="12">
      <c r="A303" t="s">
        <v>640</v>
      </c>
      <c r="B303" s="2">
        <v>0.029728153981538486</v>
      </c>
      <c r="C303" s="2">
        <v>61.07153766274057</v>
      </c>
      <c r="D303" s="2">
        <v>0.08522070808041031</v>
      </c>
      <c r="E303" s="2">
        <v>0.4350219865965132</v>
      </c>
      <c r="F303" s="2">
        <v>14.461755973552421</v>
      </c>
      <c r="G303" s="2">
        <v>0.05549255409887184</v>
      </c>
      <c r="H303" s="2">
        <v>0.9295002811561032</v>
      </c>
      <c r="I303" s="2">
        <v>0.3061999860098464</v>
      </c>
      <c r="J303" s="2">
        <v>8.29712777624739</v>
      </c>
      <c r="K303" s="2">
        <v>8.92</v>
      </c>
      <c r="L303" s="2">
        <v>4.829834083533952</v>
      </c>
      <c r="M303" s="3">
        <v>0.37556567863343615</v>
      </c>
      <c r="N303" s="3">
        <v>0.20314238554051298</v>
      </c>
      <c r="O303" s="2">
        <v>100.00012723017159</v>
      </c>
    </row>
    <row r="304" spans="1:15" ht="12">
      <c r="A304" t="s">
        <v>641</v>
      </c>
      <c r="B304" s="2">
        <v>0.056293424071657105</v>
      </c>
      <c r="C304" s="2">
        <v>61.10108000816283</v>
      </c>
      <c r="D304" s="2">
        <v>0.07209508696896436</v>
      </c>
      <c r="E304" s="2">
        <v>0.40985563139890696</v>
      </c>
      <c r="F304" s="2">
        <v>14.68468285125385</v>
      </c>
      <c r="G304" s="2">
        <v>0.03555374151894132</v>
      </c>
      <c r="H304" s="2">
        <v>1.0172320490141546</v>
      </c>
      <c r="I304" s="2">
        <v>0.32195888153263535</v>
      </c>
      <c r="J304" s="2">
        <v>8.511170678062122</v>
      </c>
      <c r="K304" s="2">
        <v>8.92</v>
      </c>
      <c r="L304" s="2">
        <v>4.66050295077456</v>
      </c>
      <c r="M304" s="3">
        <v>0</v>
      </c>
      <c r="N304" s="3">
        <v>0.21134724125148457</v>
      </c>
      <c r="O304" s="2">
        <v>100.00177254401011</v>
      </c>
    </row>
    <row r="305" spans="1:64" s="15" customFormat="1" ht="12">
      <c r="A305" s="15" t="s">
        <v>642</v>
      </c>
      <c r="B305" s="16">
        <f>AVERAGE(B299:B304)</f>
        <v>0.04862618747000785</v>
      </c>
      <c r="C305" s="16">
        <f aca="true" t="shared" si="62" ref="C305:N305">AVERAGE(C299:C304)</f>
        <v>61.05363255601416</v>
      </c>
      <c r="D305" s="16">
        <f t="shared" si="62"/>
        <v>0.0739984196762279</v>
      </c>
      <c r="E305" s="16">
        <f t="shared" si="62"/>
        <v>0.4120419905240671</v>
      </c>
      <c r="F305" s="16">
        <f t="shared" si="62"/>
        <v>14.61023337086443</v>
      </c>
      <c r="G305" s="16">
        <f t="shared" si="62"/>
        <v>0.0331839044797942</v>
      </c>
      <c r="H305" s="16">
        <f t="shared" si="62"/>
        <v>0.9961510477236631</v>
      </c>
      <c r="I305" s="16">
        <f t="shared" si="62"/>
        <v>0.30193942732559226</v>
      </c>
      <c r="J305" s="16">
        <f t="shared" si="62"/>
        <v>8.464647965127117</v>
      </c>
      <c r="K305" s="16">
        <f t="shared" si="62"/>
        <v>8.92</v>
      </c>
      <c r="L305" s="16">
        <f t="shared" si="62"/>
        <v>4.716490795931473</v>
      </c>
      <c r="M305" s="16">
        <f t="shared" si="62"/>
        <v>0.17116059667349556</v>
      </c>
      <c r="N305" s="16">
        <f t="shared" si="62"/>
        <v>0.21688729885232014</v>
      </c>
      <c r="O305" s="17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K305" s="19"/>
      <c r="AL305" s="19"/>
      <c r="AN305" s="19"/>
      <c r="AO305" s="20"/>
      <c r="AP305" s="19"/>
      <c r="AQ305" s="20"/>
      <c r="AR305" s="21"/>
      <c r="AS305" s="21"/>
      <c r="AT305" s="20"/>
      <c r="AU305" s="19"/>
      <c r="AV305" s="19"/>
      <c r="AX305" s="19"/>
      <c r="AZ305" s="21"/>
      <c r="BA305" s="21"/>
      <c r="BB305" s="21"/>
      <c r="BC305" s="19"/>
      <c r="BD305" s="19"/>
      <c r="BE305" s="19"/>
      <c r="BF305" s="19"/>
      <c r="BG305" s="22"/>
      <c r="BH305" s="19"/>
      <c r="BI305" s="19"/>
      <c r="BJ305" s="19"/>
      <c r="BK305" s="19"/>
      <c r="BL305" s="19"/>
    </row>
    <row r="306" spans="2:64" s="15" customFormat="1" ht="12">
      <c r="B306" s="16">
        <f>STDEV(B299:B304)</f>
        <v>0.017095173504857234</v>
      </c>
      <c r="C306" s="16">
        <f aca="true" t="shared" si="63" ref="C306:N306">STDEV(C299:C304)</f>
        <v>0.14080576255258692</v>
      </c>
      <c r="D306" s="16">
        <f t="shared" si="63"/>
        <v>0.01753696924712268</v>
      </c>
      <c r="E306" s="16">
        <f t="shared" si="63"/>
        <v>0.0272672877345153</v>
      </c>
      <c r="F306" s="16">
        <f t="shared" si="63"/>
        <v>0.13085182258007116</v>
      </c>
      <c r="G306" s="16">
        <f t="shared" si="63"/>
        <v>0.01921807896121462</v>
      </c>
      <c r="H306" s="16">
        <f t="shared" si="63"/>
        <v>0.03817032629847748</v>
      </c>
      <c r="I306" s="16">
        <f t="shared" si="63"/>
        <v>0.02045162292456801</v>
      </c>
      <c r="J306" s="16">
        <f t="shared" si="63"/>
        <v>0.09120800835116963</v>
      </c>
      <c r="K306" s="16">
        <f t="shared" si="63"/>
        <v>0</v>
      </c>
      <c r="L306" s="16">
        <f t="shared" si="63"/>
        <v>0.06591570562754394</v>
      </c>
      <c r="M306" s="16">
        <f t="shared" si="63"/>
        <v>0.20231426098107688</v>
      </c>
      <c r="N306" s="16">
        <f t="shared" si="63"/>
        <v>0.015325682985170603</v>
      </c>
      <c r="O306" s="17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K306" s="19"/>
      <c r="AL306" s="19"/>
      <c r="AN306" s="19"/>
      <c r="AO306" s="20"/>
      <c r="AP306" s="19"/>
      <c r="AQ306" s="20"/>
      <c r="AR306" s="21"/>
      <c r="AS306" s="21"/>
      <c r="AT306" s="20"/>
      <c r="AU306" s="19"/>
      <c r="AV306" s="19"/>
      <c r="AX306" s="19"/>
      <c r="AZ306" s="21"/>
      <c r="BA306" s="21"/>
      <c r="BB306" s="21"/>
      <c r="BC306" s="19"/>
      <c r="BD306" s="19"/>
      <c r="BE306" s="19"/>
      <c r="BF306" s="19"/>
      <c r="BG306" s="22"/>
      <c r="BH306" s="19"/>
      <c r="BI306" s="19"/>
      <c r="BJ306" s="19"/>
      <c r="BK306" s="19"/>
      <c r="BL306" s="19"/>
    </row>
    <row r="307" spans="1:35" ht="12">
      <c r="A307" s="15"/>
      <c r="O307" s="3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1:35" ht="12">
      <c r="A308" t="s">
        <v>643</v>
      </c>
      <c r="B308" s="2">
        <v>0.04874209345586549</v>
      </c>
      <c r="C308" s="2">
        <v>60.26667403257032</v>
      </c>
      <c r="D308" s="2">
        <v>0.08871061008967518</v>
      </c>
      <c r="E308" s="2">
        <v>0.4474524179248452</v>
      </c>
      <c r="F308" s="2">
        <v>14.672344972084629</v>
      </c>
      <c r="G308" s="2">
        <v>0.052641460932334724</v>
      </c>
      <c r="H308" s="2">
        <v>1.0060368089290637</v>
      </c>
      <c r="I308" s="2">
        <v>0.3294965517616507</v>
      </c>
      <c r="J308" s="2">
        <v>8.39241365123092</v>
      </c>
      <c r="K308" s="2">
        <v>9.56</v>
      </c>
      <c r="L308" s="2">
        <v>4.844964089513029</v>
      </c>
      <c r="M308" s="3">
        <v>0.21251552746757352</v>
      </c>
      <c r="N308" s="3">
        <v>0.19691805756169656</v>
      </c>
      <c r="O308" s="2">
        <v>100.11891027352162</v>
      </c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1:35" ht="12">
      <c r="A309" t="s">
        <v>644</v>
      </c>
      <c r="B309" s="2">
        <v>0.06020339576687786</v>
      </c>
      <c r="C309" s="2">
        <v>60.38206390915375</v>
      </c>
      <c r="D309" s="2">
        <v>0.054377260692663874</v>
      </c>
      <c r="E309" s="2">
        <v>0.403945365145503</v>
      </c>
      <c r="F309" s="2">
        <v>14.81100638116432</v>
      </c>
      <c r="G309" s="2">
        <v>0.057290328229770864</v>
      </c>
      <c r="H309" s="2">
        <v>1.0127764804008645</v>
      </c>
      <c r="I309" s="2">
        <v>0.30295902385912726</v>
      </c>
      <c r="J309" s="2">
        <v>8.213879432129351</v>
      </c>
      <c r="K309" s="2">
        <v>9.56</v>
      </c>
      <c r="L309" s="2">
        <v>4.742473950410186</v>
      </c>
      <c r="M309" s="3">
        <v>0.2689732359262124</v>
      </c>
      <c r="N309" s="3">
        <v>0.2126539302088105</v>
      </c>
      <c r="O309" s="2">
        <v>100.08260269308744</v>
      </c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1:35" ht="12">
      <c r="A310" t="s">
        <v>645</v>
      </c>
      <c r="B310" s="2">
        <v>0.06053226809876974</v>
      </c>
      <c r="C310" s="2">
        <v>60.57815546329622</v>
      </c>
      <c r="D310" s="2">
        <v>0.06053226809876974</v>
      </c>
      <c r="E310" s="2">
        <v>0.36709891621189394</v>
      </c>
      <c r="F310" s="2">
        <v>14.66345378347456</v>
      </c>
      <c r="G310" s="2">
        <v>0.0615085950035886</v>
      </c>
      <c r="H310" s="2">
        <v>1.0319775383935421</v>
      </c>
      <c r="I310" s="2">
        <v>0.32316420549504493</v>
      </c>
      <c r="J310" s="2">
        <v>8.307565633103737</v>
      </c>
      <c r="K310" s="2">
        <v>9.56</v>
      </c>
      <c r="L310" s="2">
        <v>4.666842605034184</v>
      </c>
      <c r="M310" s="3">
        <v>0.18062047739149034</v>
      </c>
      <c r="N310" s="3">
        <v>0.22748416882279596</v>
      </c>
      <c r="O310" s="2">
        <v>100.0889359224246</v>
      </c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1:35" ht="12">
      <c r="A311" t="s">
        <v>646</v>
      </c>
      <c r="B311" s="2">
        <v>0.06400914326429757</v>
      </c>
      <c r="C311" s="2">
        <v>60.37129028877666</v>
      </c>
      <c r="D311" s="2">
        <v>0.08825503086441029</v>
      </c>
      <c r="E311" s="2">
        <v>0.4315767992820064</v>
      </c>
      <c r="F311" s="2">
        <v>14.798719955604799</v>
      </c>
      <c r="G311" s="2">
        <v>0.0446124331842074</v>
      </c>
      <c r="H311" s="2">
        <v>0.9504387939244185</v>
      </c>
      <c r="I311" s="2">
        <v>0.26864443460924897</v>
      </c>
      <c r="J311" s="2">
        <v>8.352223360486828</v>
      </c>
      <c r="K311" s="2">
        <v>9.56</v>
      </c>
      <c r="L311" s="2">
        <v>4.7134005494619124</v>
      </c>
      <c r="M311" s="3">
        <v>0.24924772452915872</v>
      </c>
      <c r="N311" s="3">
        <v>0.20657496235296036</v>
      </c>
      <c r="O311" s="2">
        <v>100.09899347634091</v>
      </c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1:35" ht="12">
      <c r="A312" t="s">
        <v>647</v>
      </c>
      <c r="B312" s="2">
        <v>0.07205830872816227</v>
      </c>
      <c r="C312" s="2">
        <v>60.399469128131365</v>
      </c>
      <c r="D312" s="2">
        <v>0.054530612010501175</v>
      </c>
      <c r="E312" s="2">
        <v>0.3992419807911693</v>
      </c>
      <c r="F312" s="2">
        <v>14.7758483329883</v>
      </c>
      <c r="G312" s="2">
        <v>0.048688046437947476</v>
      </c>
      <c r="H312" s="2">
        <v>1.0205014533393792</v>
      </c>
      <c r="I312" s="2">
        <v>0.34860641249570395</v>
      </c>
      <c r="J312" s="2">
        <v>8.318839614387706</v>
      </c>
      <c r="K312" s="2">
        <v>9.56</v>
      </c>
      <c r="L312" s="2">
        <v>4.713002895193315</v>
      </c>
      <c r="M312" s="3">
        <v>0.1606705532452267</v>
      </c>
      <c r="N312" s="3">
        <v>0.18501457646420041</v>
      </c>
      <c r="O312" s="2">
        <v>100.05647191421296</v>
      </c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1:15" ht="12">
      <c r="A313" t="s">
        <v>648</v>
      </c>
      <c r="B313" s="2">
        <v>0.03782562605984991</v>
      </c>
      <c r="C313" s="2">
        <v>60.4152839203618</v>
      </c>
      <c r="D313" s="2">
        <v>0.06595237364281523</v>
      </c>
      <c r="E313" s="2">
        <v>0.41123244741990667</v>
      </c>
      <c r="F313" s="2">
        <v>14.763632817513724</v>
      </c>
      <c r="G313" s="2">
        <v>0.04073528960291529</v>
      </c>
      <c r="H313" s="2">
        <v>0.9359417730193631</v>
      </c>
      <c r="I313" s="2">
        <v>0.3200629897371915</v>
      </c>
      <c r="J313" s="2">
        <v>8.244046705351902</v>
      </c>
      <c r="K313" s="2">
        <v>9.56</v>
      </c>
      <c r="L313" s="2">
        <v>4.757299892911893</v>
      </c>
      <c r="M313" s="3">
        <v>0.2948459056972916</v>
      </c>
      <c r="N313" s="3">
        <v>0.22016454142528022</v>
      </c>
      <c r="O313" s="2">
        <v>100.09030159108846</v>
      </c>
    </row>
    <row r="314" spans="1:15" ht="12">
      <c r="A314" t="s">
        <v>649</v>
      </c>
      <c r="B314" s="2">
        <v>0.07356193901726592</v>
      </c>
      <c r="C314" s="2">
        <v>60.31383143235912</v>
      </c>
      <c r="D314" s="2">
        <v>0.0347928089946528</v>
      </c>
      <c r="E314" s="2">
        <v>0.3439517689185676</v>
      </c>
      <c r="F314" s="2">
        <v>14.648766667005818</v>
      </c>
      <c r="G314" s="2">
        <v>0.058650735162414716</v>
      </c>
      <c r="H314" s="2">
        <v>0.9563052072244568</v>
      </c>
      <c r="I314" s="2">
        <v>0.3200938427508057</v>
      </c>
      <c r="J314" s="2">
        <v>8.252854293531643</v>
      </c>
      <c r="K314" s="2">
        <v>9.56</v>
      </c>
      <c r="L314" s="2">
        <v>4.706970016848029</v>
      </c>
      <c r="M314" s="3">
        <v>0.5208980546628019</v>
      </c>
      <c r="N314" s="3">
        <v>0.2186976565378176</v>
      </c>
      <c r="O314" s="2">
        <v>100.03621458995214</v>
      </c>
    </row>
    <row r="315" spans="1:15" ht="12">
      <c r="A315" t="s">
        <v>650</v>
      </c>
      <c r="B315" s="2">
        <v>0.03125818182909</v>
      </c>
      <c r="C315" s="2">
        <v>59.704135622008</v>
      </c>
      <c r="D315" s="2">
        <v>0.07058299122697742</v>
      </c>
      <c r="E315" s="2">
        <v>0.4366062171611603</v>
      </c>
      <c r="F315" s="2">
        <v>14.424138421455886</v>
      </c>
      <c r="G315" s="2">
        <v>0.04134146629008678</v>
      </c>
      <c r="H315" s="2">
        <v>1.1343695018621371</v>
      </c>
      <c r="I315" s="2">
        <v>0.3418233432277907</v>
      </c>
      <c r="J315" s="2">
        <v>8.887406923922557</v>
      </c>
      <c r="K315" s="2">
        <v>9.56</v>
      </c>
      <c r="L315" s="2">
        <v>4.836951555940153</v>
      </c>
      <c r="M315" s="3">
        <v>0.31661513207529873</v>
      </c>
      <c r="N315" s="3">
        <v>0.2147739590192313</v>
      </c>
      <c r="O315" s="2">
        <v>100.00000331601836</v>
      </c>
    </row>
    <row r="316" spans="1:64" s="15" customFormat="1" ht="12">
      <c r="A316" s="15" t="s">
        <v>651</v>
      </c>
      <c r="B316" s="16">
        <f>AVERAGE(B308:B315)</f>
        <v>0.05602386952752235</v>
      </c>
      <c r="C316" s="16">
        <f aca="true" t="shared" si="64" ref="C316:O316">AVERAGE(C308:C315)</f>
        <v>60.30386297458215</v>
      </c>
      <c r="D316" s="16">
        <f t="shared" si="64"/>
        <v>0.0647167444525582</v>
      </c>
      <c r="E316" s="16">
        <f t="shared" si="64"/>
        <v>0.4051382391068815</v>
      </c>
      <c r="F316" s="16">
        <f t="shared" si="64"/>
        <v>14.694738916411506</v>
      </c>
      <c r="G316" s="16">
        <f t="shared" si="64"/>
        <v>0.05068354435540823</v>
      </c>
      <c r="H316" s="16">
        <f t="shared" si="64"/>
        <v>1.0060434446366533</v>
      </c>
      <c r="I316" s="16">
        <f t="shared" si="64"/>
        <v>0.31935635049207045</v>
      </c>
      <c r="J316" s="16">
        <f t="shared" si="64"/>
        <v>8.37115370176808</v>
      </c>
      <c r="K316" s="16">
        <f t="shared" si="64"/>
        <v>9.56</v>
      </c>
      <c r="L316" s="16">
        <f t="shared" si="64"/>
        <v>4.7477381944140875</v>
      </c>
      <c r="M316" s="16">
        <f t="shared" si="64"/>
        <v>0.2755483263743817</v>
      </c>
      <c r="N316" s="16">
        <f t="shared" si="64"/>
        <v>0.21028523154909912</v>
      </c>
      <c r="O316" s="16">
        <f t="shared" si="64"/>
        <v>100.0715542220808</v>
      </c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27"/>
      <c r="AL316" s="27"/>
      <c r="AM316" s="27"/>
      <c r="AN316" s="27"/>
      <c r="AO316" s="28"/>
      <c r="AP316" s="27"/>
      <c r="AQ316" s="28"/>
      <c r="AR316" s="29"/>
      <c r="AS316" s="29"/>
      <c r="AT316" s="28"/>
      <c r="AU316" s="30"/>
      <c r="AV316" s="30"/>
      <c r="AW316" s="41"/>
      <c r="AX316" s="27"/>
      <c r="AY316" s="30"/>
      <c r="AZ316" s="29"/>
      <c r="BA316" s="29"/>
      <c r="BB316" s="29"/>
      <c r="BC316" s="27"/>
      <c r="BD316" s="27"/>
      <c r="BE316" s="27"/>
      <c r="BF316" s="27"/>
      <c r="BG316" s="31"/>
      <c r="BH316" s="29"/>
      <c r="BI316" s="29"/>
      <c r="BJ316" s="29"/>
      <c r="BK316" s="27"/>
      <c r="BL316" s="29"/>
    </row>
    <row r="317" spans="2:64" s="15" customFormat="1" ht="12">
      <c r="B317" s="16">
        <f>STDEV(B308:B315)</f>
        <v>0.015416991697765203</v>
      </c>
      <c r="C317" s="16">
        <f aca="true" t="shared" si="65" ref="C317:N317">STDEV(C308:C315)</f>
        <v>0.2587355646687584</v>
      </c>
      <c r="D317" s="16">
        <f t="shared" si="65"/>
        <v>0.018084366256620486</v>
      </c>
      <c r="E317" s="16">
        <f t="shared" si="65"/>
        <v>0.03534285792023074</v>
      </c>
      <c r="F317" s="16">
        <f t="shared" si="65"/>
        <v>0.12675826871271662</v>
      </c>
      <c r="G317" s="16">
        <f t="shared" si="65"/>
        <v>0.008064237448374782</v>
      </c>
      <c r="H317" s="16">
        <f t="shared" si="65"/>
        <v>0.06310369676464758</v>
      </c>
      <c r="I317" s="16">
        <f t="shared" si="65"/>
        <v>0.02484025908072508</v>
      </c>
      <c r="J317" s="16">
        <f t="shared" si="65"/>
        <v>0.21679288117246123</v>
      </c>
      <c r="K317" s="16">
        <f t="shared" si="65"/>
        <v>0</v>
      </c>
      <c r="L317" s="16">
        <f t="shared" si="65"/>
        <v>0.06338408143066504</v>
      </c>
      <c r="M317" s="16">
        <f t="shared" si="65"/>
        <v>0.11286632722630248</v>
      </c>
      <c r="N317" s="16">
        <f t="shared" si="65"/>
        <v>0.01373725879883842</v>
      </c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27"/>
      <c r="AL317" s="27"/>
      <c r="AM317" s="27"/>
      <c r="AN317" s="27"/>
      <c r="AO317" s="28"/>
      <c r="AP317" s="27"/>
      <c r="AQ317" s="28"/>
      <c r="AR317" s="29"/>
      <c r="AS317" s="29"/>
      <c r="AT317" s="28"/>
      <c r="AU317" s="30"/>
      <c r="AV317" s="30"/>
      <c r="AW317" s="41"/>
      <c r="AX317" s="27"/>
      <c r="AY317" s="30"/>
      <c r="AZ317" s="29"/>
      <c r="BA317" s="29"/>
      <c r="BB317" s="29"/>
      <c r="BC317" s="27"/>
      <c r="BD317" s="27"/>
      <c r="BE317" s="27"/>
      <c r="BF317" s="27"/>
      <c r="BG317" s="31"/>
      <c r="BH317" s="29"/>
      <c r="BI317" s="29"/>
      <c r="BJ317" s="29"/>
      <c r="BK317" s="27"/>
      <c r="BL317" s="29"/>
    </row>
    <row r="318" spans="20:35" ht="12"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1:35" ht="12">
      <c r="A319" t="s">
        <v>652</v>
      </c>
      <c r="B319" s="2">
        <v>0.05294091816245427</v>
      </c>
      <c r="C319" s="2">
        <v>60.5683319273412</v>
      </c>
      <c r="D319" s="2">
        <v>0.08627408885733287</v>
      </c>
      <c r="E319" s="2">
        <v>0.3941157240982707</v>
      </c>
      <c r="F319" s="2">
        <v>14.637183484545226</v>
      </c>
      <c r="G319" s="2">
        <v>0.053921305535833054</v>
      </c>
      <c r="H319" s="2">
        <v>1.0499948768886762</v>
      </c>
      <c r="I319" s="2">
        <v>0.4245077326730129</v>
      </c>
      <c r="J319" s="2">
        <v>8.81858442354215</v>
      </c>
      <c r="K319" s="2">
        <v>8.71</v>
      </c>
      <c r="L319" s="2">
        <v>4.660761573042732</v>
      </c>
      <c r="M319" s="3">
        <v>0.3735275892573162</v>
      </c>
      <c r="N319" s="3">
        <v>0.21862638426346856</v>
      </c>
      <c r="O319" s="2">
        <v>100.04877002820767</v>
      </c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1:35" ht="12">
      <c r="A320" t="s">
        <v>653</v>
      </c>
      <c r="B320" s="2">
        <v>0</v>
      </c>
      <c r="C320" s="2">
        <v>60.16565933973139</v>
      </c>
      <c r="D320" s="2">
        <v>0.0550652413588664</v>
      </c>
      <c r="E320" s="2">
        <v>0.4493717018036062</v>
      </c>
      <c r="F320" s="2">
        <v>14.746668297480703</v>
      </c>
      <c r="G320" s="2">
        <v>0.03933231525633315</v>
      </c>
      <c r="H320" s="2">
        <v>1.0216568887832533</v>
      </c>
      <c r="I320" s="2">
        <v>0.3608739924768566</v>
      </c>
      <c r="J320" s="2">
        <v>8.99530049912339</v>
      </c>
      <c r="K320" s="2">
        <v>8.71</v>
      </c>
      <c r="L320" s="2">
        <v>4.694311825843361</v>
      </c>
      <c r="M320" s="3">
        <v>0.5526190293514808</v>
      </c>
      <c r="N320" s="3">
        <v>0.20944457873997396</v>
      </c>
      <c r="O320" s="2">
        <v>100.00030370994922</v>
      </c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1:35" ht="12">
      <c r="A321" t="s">
        <v>654</v>
      </c>
      <c r="B321" s="2">
        <v>0.034413007268499</v>
      </c>
      <c r="C321" s="2">
        <v>60.98771471001302</v>
      </c>
      <c r="D321" s="2">
        <v>0.055060811629598395</v>
      </c>
      <c r="E321" s="2">
        <v>0.38739213896538877</v>
      </c>
      <c r="F321" s="2">
        <v>14.82315707371117</v>
      </c>
      <c r="G321" s="2">
        <v>0.04031237994309883</v>
      </c>
      <c r="H321" s="2">
        <v>0.9871616942163712</v>
      </c>
      <c r="I321" s="2">
        <v>0.3746101648370891</v>
      </c>
      <c r="J321" s="2">
        <v>8.28861860781276</v>
      </c>
      <c r="K321" s="2">
        <v>8.71</v>
      </c>
      <c r="L321" s="2">
        <v>4.7902906117750605</v>
      </c>
      <c r="M321" s="3">
        <v>0.2664549991360923</v>
      </c>
      <c r="N321" s="3">
        <v>0.19762898459909428</v>
      </c>
      <c r="O321" s="2">
        <v>100.02343994379343</v>
      </c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1:35" ht="12">
      <c r="A322" t="s">
        <v>655</v>
      </c>
      <c r="B322" s="2">
        <v>0.06475479388190329</v>
      </c>
      <c r="C322" s="2">
        <v>60.85577038362021</v>
      </c>
      <c r="D322" s="2">
        <v>0.011773598887618782</v>
      </c>
      <c r="E322" s="2">
        <v>0.4160004940291969</v>
      </c>
      <c r="F322" s="2">
        <v>14.848470463768553</v>
      </c>
      <c r="G322" s="2">
        <v>0.04905666203174493</v>
      </c>
      <c r="H322" s="2">
        <v>1.0144917708164851</v>
      </c>
      <c r="I322" s="2">
        <v>0.28845317274666016</v>
      </c>
      <c r="J322" s="2">
        <v>8.515255395470284</v>
      </c>
      <c r="K322" s="2">
        <v>8.71</v>
      </c>
      <c r="L322" s="2">
        <v>4.730043353100846</v>
      </c>
      <c r="M322" s="3">
        <v>0.23939651071491522</v>
      </c>
      <c r="N322" s="3">
        <v>0.22664177858666154</v>
      </c>
      <c r="O322" s="2">
        <v>100.02308957264938</v>
      </c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1:35" ht="12">
      <c r="A323" t="s">
        <v>656</v>
      </c>
      <c r="B323" s="2">
        <v>0.09483544220708823</v>
      </c>
      <c r="C323" s="2">
        <v>60.82178205879338</v>
      </c>
      <c r="D323" s="2">
        <v>0</v>
      </c>
      <c r="E323" s="2">
        <v>0.45755656652492055</v>
      </c>
      <c r="F323" s="2">
        <v>14.981066813806319</v>
      </c>
      <c r="G323" s="2">
        <v>0.030308234107419948</v>
      </c>
      <c r="H323" s="2">
        <v>0.8799164740863856</v>
      </c>
      <c r="I323" s="2">
        <v>0.30308234107419946</v>
      </c>
      <c r="J323" s="2">
        <v>8.583096362227089</v>
      </c>
      <c r="K323" s="2">
        <v>8.71</v>
      </c>
      <c r="L323" s="2">
        <v>4.663557312657844</v>
      </c>
      <c r="M323" s="3">
        <v>0.28939475147730015</v>
      </c>
      <c r="N323" s="3">
        <v>0.2199791185215964</v>
      </c>
      <c r="O323" s="2">
        <v>100.03457547548355</v>
      </c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1:35" ht="12">
      <c r="A324" t="s">
        <v>657</v>
      </c>
      <c r="B324" s="2">
        <v>0.06939051524360208</v>
      </c>
      <c r="C324" s="2">
        <v>60.090203614809575</v>
      </c>
      <c r="D324" s="2">
        <v>0.055512412194881657</v>
      </c>
      <c r="E324" s="2">
        <v>0.4550035213830479</v>
      </c>
      <c r="F324" s="2">
        <v>14.674111387872022</v>
      </c>
      <c r="G324" s="2">
        <v>0.04758206759561285</v>
      </c>
      <c r="H324" s="2">
        <v>1.0170666948562248</v>
      </c>
      <c r="I324" s="2">
        <v>0.37272619616563396</v>
      </c>
      <c r="J324" s="2">
        <v>9.059427411589704</v>
      </c>
      <c r="K324" s="2">
        <v>8.71</v>
      </c>
      <c r="L324" s="2">
        <v>4.860309946276871</v>
      </c>
      <c r="M324" s="3">
        <v>0.34397869699328454</v>
      </c>
      <c r="N324" s="3">
        <v>0.2507971479518761</v>
      </c>
      <c r="O324" s="2">
        <v>100.00610961293235</v>
      </c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1:64" s="15" customFormat="1" ht="12">
      <c r="A325" s="15" t="s">
        <v>658</v>
      </c>
      <c r="B325" s="16">
        <f>AVERAGE(B319:B324)</f>
        <v>0.052722446127257815</v>
      </c>
      <c r="C325" s="16">
        <f>AVERAGE(C319:C324)</f>
        <v>60.581577005718124</v>
      </c>
      <c r="D325" s="16">
        <f>AVERAGE(D319:D324)</f>
        <v>0.043947692154716354</v>
      </c>
      <c r="E325" s="16">
        <f>AVERAGE(E319:E324)</f>
        <v>0.4265733578007385</v>
      </c>
      <c r="F325" s="16">
        <f>AVERAGE(F319:F324)</f>
        <v>14.785109586863998</v>
      </c>
      <c r="G325" s="16">
        <f aca="true" t="shared" si="66" ref="G325:O325">AVERAGE(G319:G324)</f>
        <v>0.04341882741167379</v>
      </c>
      <c r="H325" s="16">
        <f t="shared" si="66"/>
        <v>0.9950480666078994</v>
      </c>
      <c r="I325" s="16">
        <f t="shared" si="66"/>
        <v>0.35404226666224203</v>
      </c>
      <c r="J325" s="16">
        <f t="shared" si="66"/>
        <v>8.710047116627562</v>
      </c>
      <c r="K325" s="16">
        <f t="shared" si="66"/>
        <v>8.71</v>
      </c>
      <c r="L325" s="16">
        <f t="shared" si="66"/>
        <v>4.733212437116119</v>
      </c>
      <c r="M325" s="17">
        <f t="shared" si="66"/>
        <v>0.34422859615506485</v>
      </c>
      <c r="N325" s="17">
        <f t="shared" si="66"/>
        <v>0.22051966544377846</v>
      </c>
      <c r="O325" s="17">
        <f t="shared" si="66"/>
        <v>100.02271472383593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K325" s="19"/>
      <c r="AL325" s="19"/>
      <c r="AN325" s="19"/>
      <c r="AO325" s="20"/>
      <c r="AP325" s="19"/>
      <c r="AQ325" s="20"/>
      <c r="AR325" s="21"/>
      <c r="AS325" s="21"/>
      <c r="AT325" s="20"/>
      <c r="AU325" s="19"/>
      <c r="AV325" s="19"/>
      <c r="AX325" s="19"/>
      <c r="AZ325" s="21"/>
      <c r="BA325" s="21"/>
      <c r="BB325" s="21"/>
      <c r="BC325" s="19"/>
      <c r="BD325" s="19"/>
      <c r="BE325" s="19"/>
      <c r="BF325" s="19"/>
      <c r="BG325" s="22"/>
      <c r="BH325" s="19"/>
      <c r="BI325" s="19"/>
      <c r="BJ325" s="19"/>
      <c r="BK325" s="19"/>
      <c r="BL325" s="19"/>
    </row>
    <row r="326" spans="2:64" s="15" customFormat="1" ht="12">
      <c r="B326" s="16">
        <f>STDEV(B319:B324)</f>
        <v>0.03259155094919588</v>
      </c>
      <c r="C326" s="16">
        <f aca="true" t="shared" si="67" ref="C326:N326">STDEV(C319:C324)</f>
        <v>0.37747557725823877</v>
      </c>
      <c r="D326" s="16">
        <f t="shared" si="67"/>
        <v>0.03205913241337007</v>
      </c>
      <c r="E326" s="16">
        <f t="shared" si="67"/>
        <v>0.03158622882445737</v>
      </c>
      <c r="F326" s="16">
        <f t="shared" si="67"/>
        <v>0.1261284356713905</v>
      </c>
      <c r="G326" s="16">
        <f t="shared" si="67"/>
        <v>0.008457624359608182</v>
      </c>
      <c r="H326" s="16">
        <f t="shared" si="67"/>
        <v>0.05984569736734289</v>
      </c>
      <c r="I326" s="16">
        <f t="shared" si="67"/>
        <v>0.05036472037318521</v>
      </c>
      <c r="J326" s="16">
        <f t="shared" si="67"/>
        <v>0.29895776505772453</v>
      </c>
      <c r="K326" s="16">
        <f t="shared" si="67"/>
        <v>0</v>
      </c>
      <c r="L326" s="16">
        <f t="shared" si="67"/>
        <v>0.07878573421176248</v>
      </c>
      <c r="M326" s="16">
        <f t="shared" si="67"/>
        <v>0.11342866934539297</v>
      </c>
      <c r="N326" s="16">
        <f t="shared" si="67"/>
        <v>0.01791493084549976</v>
      </c>
      <c r="O326" s="17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K326" s="19"/>
      <c r="AL326" s="19"/>
      <c r="AN326" s="19"/>
      <c r="AO326" s="20"/>
      <c r="AP326" s="19"/>
      <c r="AQ326" s="20"/>
      <c r="AR326" s="21"/>
      <c r="AS326" s="21"/>
      <c r="AT326" s="20"/>
      <c r="AU326" s="19"/>
      <c r="AV326" s="19"/>
      <c r="AX326" s="19"/>
      <c r="AZ326" s="21"/>
      <c r="BA326" s="21"/>
      <c r="BB326" s="21"/>
      <c r="BC326" s="19"/>
      <c r="BD326" s="19"/>
      <c r="BE326" s="19"/>
      <c r="BF326" s="19"/>
      <c r="BG326" s="22"/>
      <c r="BH326" s="19"/>
      <c r="BI326" s="19"/>
      <c r="BJ326" s="19"/>
      <c r="BK326" s="19"/>
      <c r="BL326" s="19"/>
    </row>
    <row r="328" spans="1:35" ht="12">
      <c r="A328" t="s">
        <v>659</v>
      </c>
      <c r="B328" s="2">
        <v>0.034245173536182255</v>
      </c>
      <c r="C328" s="2">
        <v>60.826277234966916</v>
      </c>
      <c r="D328" s="2">
        <v>0.022503971180919766</v>
      </c>
      <c r="E328" s="2">
        <v>0.5293325395164171</v>
      </c>
      <c r="F328" s="2">
        <v>14.774346297038628</v>
      </c>
      <c r="G328" s="2">
        <v>0.03130987294736663</v>
      </c>
      <c r="H328" s="2">
        <v>1.043010142559151</v>
      </c>
      <c r="I328" s="2">
        <v>0.3062496947664298</v>
      </c>
      <c r="J328" s="2">
        <v>8.526069776979776</v>
      </c>
      <c r="K328" s="2">
        <v>8.79</v>
      </c>
      <c r="L328" s="2">
        <v>4.782583092710253</v>
      </c>
      <c r="M328" s="3">
        <v>0.21329850945393516</v>
      </c>
      <c r="N328" s="3">
        <v>0.1898161047434102</v>
      </c>
      <c r="O328" s="2">
        <v>100.06904241039939</v>
      </c>
      <c r="R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1:35" ht="12">
      <c r="A329" t="s">
        <v>660</v>
      </c>
      <c r="B329" s="2">
        <v>0.026216144083128133</v>
      </c>
      <c r="C329" s="2">
        <v>60.60104446889912</v>
      </c>
      <c r="D329" s="2">
        <v>0.06311293945938254</v>
      </c>
      <c r="E329" s="2">
        <v>0.38159054165442063</v>
      </c>
      <c r="F329" s="2">
        <v>14.879118219624278</v>
      </c>
      <c r="G329" s="2">
        <v>0.19322269157564811</v>
      </c>
      <c r="H329" s="2">
        <v>1.0505876999238757</v>
      </c>
      <c r="I329" s="2">
        <v>0.32139050709316347</v>
      </c>
      <c r="J329" s="2">
        <v>8.470727443748514</v>
      </c>
      <c r="K329" s="2">
        <v>8.79</v>
      </c>
      <c r="L329" s="2">
        <v>4.733470459453691</v>
      </c>
      <c r="M329" s="3">
        <v>0.37090989036129435</v>
      </c>
      <c r="N329" s="3">
        <v>0.17380332558814576</v>
      </c>
      <c r="O329" s="2">
        <v>100.05519433146463</v>
      </c>
      <c r="R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1:35" ht="12">
      <c r="A330" t="s">
        <v>661</v>
      </c>
      <c r="B330" s="2">
        <v>0.07883030983787233</v>
      </c>
      <c r="C330" s="2">
        <v>60.427811952386804</v>
      </c>
      <c r="D330" s="2">
        <v>0.07104460022425531</v>
      </c>
      <c r="E330" s="2">
        <v>0.5177496893055318</v>
      </c>
      <c r="F330" s="2">
        <v>14.60599123514553</v>
      </c>
      <c r="G330" s="2">
        <v>0</v>
      </c>
      <c r="H330" s="2">
        <v>1.0666422170655319</v>
      </c>
      <c r="I330" s="2">
        <v>0.3182408804565957</v>
      </c>
      <c r="J330" s="2">
        <v>8.723887622057871</v>
      </c>
      <c r="K330" s="2">
        <v>8.79</v>
      </c>
      <c r="L330" s="2">
        <v>4.8767738592293615</v>
      </c>
      <c r="M330" s="3">
        <v>0.3717676340502127</v>
      </c>
      <c r="N330" s="3">
        <v>0.17712489370978718</v>
      </c>
      <c r="O330" s="2">
        <v>100.0472755949068</v>
      </c>
      <c r="R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1:35" ht="12">
      <c r="A331" t="s">
        <v>662</v>
      </c>
      <c r="B331" s="2">
        <v>0.06437560349422869</v>
      </c>
      <c r="C331" s="2">
        <v>60.86518232792976</v>
      </c>
      <c r="D331" s="2">
        <v>0.08290797419711271</v>
      </c>
      <c r="E331" s="2">
        <v>0.43209685375671675</v>
      </c>
      <c r="F331" s="2">
        <v>14.7429885881101</v>
      </c>
      <c r="G331" s="2">
        <v>0.04584323279134467</v>
      </c>
      <c r="H331" s="2">
        <v>1.0105018972730444</v>
      </c>
      <c r="I331" s="2">
        <v>0.334558060583643</v>
      </c>
      <c r="J331" s="2">
        <v>8.506358152623763</v>
      </c>
      <c r="K331" s="2">
        <v>8.79</v>
      </c>
      <c r="L331" s="2">
        <v>4.730631468894077</v>
      </c>
      <c r="M331" s="3">
        <v>0.25750241397691476</v>
      </c>
      <c r="N331" s="3">
        <v>0.1892252587557631</v>
      </c>
      <c r="O331" s="2">
        <v>100.05217183238646</v>
      </c>
      <c r="R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1:35" ht="12">
      <c r="A332" t="s">
        <v>663</v>
      </c>
      <c r="B332" s="2">
        <v>0.03430120617853797</v>
      </c>
      <c r="C332" s="2">
        <v>61.16983099541787</v>
      </c>
      <c r="D332" s="2">
        <v>0.07448261913053958</v>
      </c>
      <c r="E332" s="2">
        <v>0.4370953701607981</v>
      </c>
      <c r="F332" s="2">
        <v>14.808320724505961</v>
      </c>
      <c r="G332" s="2">
        <v>0.056841998810148626</v>
      </c>
      <c r="H332" s="2">
        <v>0.9966950481020888</v>
      </c>
      <c r="I332" s="2">
        <v>0.29401033867318255</v>
      </c>
      <c r="J332" s="2">
        <v>8.263650585640919</v>
      </c>
      <c r="K332" s="2">
        <v>8.79</v>
      </c>
      <c r="L332" s="2">
        <v>4.558140283896574</v>
      </c>
      <c r="M332" s="3">
        <v>0.32929157931396447</v>
      </c>
      <c r="N332" s="3">
        <v>0.1871865822885929</v>
      </c>
      <c r="O332" s="2">
        <v>99.99984733211916</v>
      </c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1:35" ht="12">
      <c r="A333" t="s">
        <v>664</v>
      </c>
      <c r="B333" s="2">
        <v>0.02234209174560721</v>
      </c>
      <c r="C333" s="2">
        <v>60.81420233624953</v>
      </c>
      <c r="D333" s="2">
        <v>0.060226508183810736</v>
      </c>
      <c r="E333" s="2">
        <v>0.44781323020543146</v>
      </c>
      <c r="F333" s="2">
        <v>14.689439625090095</v>
      </c>
      <c r="G333" s="2">
        <v>0</v>
      </c>
      <c r="H333" s="2">
        <v>1.115161796693786</v>
      </c>
      <c r="I333" s="2">
        <v>0.29724695974590465</v>
      </c>
      <c r="J333" s="2">
        <v>8.584220206779603</v>
      </c>
      <c r="K333" s="2">
        <v>8.79</v>
      </c>
      <c r="L333" s="2">
        <v>4.774407866506932</v>
      </c>
      <c r="M333" s="3">
        <v>0.25741975272112655</v>
      </c>
      <c r="N333" s="3">
        <v>0.22244952216278482</v>
      </c>
      <c r="O333" s="2">
        <v>100.07492989608463</v>
      </c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1:64" s="15" customFormat="1" ht="12">
      <c r="A334" s="15" t="s">
        <v>665</v>
      </c>
      <c r="B334" s="16">
        <f>AVERAGE(B328:B333)</f>
        <v>0.04338508814592609</v>
      </c>
      <c r="C334" s="16">
        <f>AVERAGE(C328:C333)</f>
        <v>60.78405821930833</v>
      </c>
      <c r="D334" s="16">
        <f>AVERAGE(D328:D333)</f>
        <v>0.06237976872933677</v>
      </c>
      <c r="E334" s="16">
        <f>AVERAGE(E328:E333)</f>
        <v>0.4576130374332193</v>
      </c>
      <c r="F334" s="16">
        <f>AVERAGE(F328:F333)</f>
        <v>14.750034114919098</v>
      </c>
      <c r="G334" s="16">
        <f aca="true" t="shared" si="68" ref="G334:O334">AVERAGE(G328:G333)</f>
        <v>0.05453629935408467</v>
      </c>
      <c r="H334" s="16">
        <f t="shared" si="68"/>
        <v>1.0470998002695795</v>
      </c>
      <c r="I334" s="16">
        <f t="shared" si="68"/>
        <v>0.3119494068864865</v>
      </c>
      <c r="J334" s="16">
        <f t="shared" si="68"/>
        <v>8.512485631305074</v>
      </c>
      <c r="K334" s="16">
        <f t="shared" si="68"/>
        <v>8.79</v>
      </c>
      <c r="L334" s="16">
        <f t="shared" si="68"/>
        <v>4.74266783844848</v>
      </c>
      <c r="M334" s="17">
        <f t="shared" si="68"/>
        <v>0.3000316299795746</v>
      </c>
      <c r="N334" s="17">
        <f t="shared" si="68"/>
        <v>0.18993428120808067</v>
      </c>
      <c r="O334" s="17">
        <f t="shared" si="68"/>
        <v>100.04974356622684</v>
      </c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K334" s="19"/>
      <c r="AL334" s="19"/>
      <c r="AN334" s="19"/>
      <c r="AO334" s="20"/>
      <c r="AP334" s="19"/>
      <c r="AQ334" s="20"/>
      <c r="AR334" s="21"/>
      <c r="AS334" s="21"/>
      <c r="AT334" s="20"/>
      <c r="AU334" s="19"/>
      <c r="AV334" s="19"/>
      <c r="AX334" s="19"/>
      <c r="AZ334" s="21"/>
      <c r="BA334" s="21"/>
      <c r="BB334" s="21"/>
      <c r="BC334" s="19"/>
      <c r="BD334" s="19"/>
      <c r="BE334" s="19"/>
      <c r="BF334" s="19"/>
      <c r="BG334" s="22"/>
      <c r="BH334" s="19"/>
      <c r="BI334" s="19"/>
      <c r="BJ334" s="19"/>
      <c r="BK334" s="19"/>
      <c r="BL334" s="19"/>
    </row>
    <row r="335" spans="2:64" s="15" customFormat="1" ht="12">
      <c r="B335" s="16">
        <f>STDEV(B328:B333)</f>
        <v>0.022806142873290584</v>
      </c>
      <c r="C335" s="16">
        <f aca="true" t="shared" si="69" ref="C335:N335">STDEV(C328:C333)</f>
        <v>0.2523879174566778</v>
      </c>
      <c r="D335" s="16">
        <f t="shared" si="69"/>
        <v>0.02115759349649722</v>
      </c>
      <c r="E335" s="16">
        <f t="shared" si="69"/>
        <v>0.0560492823563827</v>
      </c>
      <c r="F335" s="16">
        <f t="shared" si="69"/>
        <v>0.09499557884785866</v>
      </c>
      <c r="G335" s="16">
        <f t="shared" si="69"/>
        <v>0.07183687607598567</v>
      </c>
      <c r="H335" s="16">
        <f t="shared" si="69"/>
        <v>0.04224518363191778</v>
      </c>
      <c r="I335" s="16">
        <f t="shared" si="69"/>
        <v>0.015558451551028748</v>
      </c>
      <c r="J335" s="16">
        <f t="shared" si="69"/>
        <v>0.15081203678761798</v>
      </c>
      <c r="K335" s="16">
        <f t="shared" si="69"/>
        <v>0</v>
      </c>
      <c r="L335" s="16">
        <f t="shared" si="69"/>
        <v>0.1047520558986278</v>
      </c>
      <c r="M335" s="16">
        <f t="shared" si="69"/>
        <v>0.06659289331935901</v>
      </c>
      <c r="N335" s="16">
        <f t="shared" si="69"/>
        <v>0.01726033348173241</v>
      </c>
      <c r="O335" s="17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K335" s="19"/>
      <c r="AL335" s="19"/>
      <c r="AN335" s="19"/>
      <c r="AO335" s="20"/>
      <c r="AP335" s="19"/>
      <c r="AQ335" s="20"/>
      <c r="AR335" s="21"/>
      <c r="AS335" s="21"/>
      <c r="AT335" s="20"/>
      <c r="AU335" s="19"/>
      <c r="AV335" s="19"/>
      <c r="AX335" s="19"/>
      <c r="AZ335" s="21"/>
      <c r="BA335" s="21"/>
      <c r="BB335" s="21"/>
      <c r="BC335" s="19"/>
      <c r="BD335" s="19"/>
      <c r="BE335" s="19"/>
      <c r="BF335" s="19"/>
      <c r="BG335" s="22"/>
      <c r="BH335" s="19"/>
      <c r="BI335" s="19"/>
      <c r="BJ335" s="19"/>
      <c r="BK335" s="19"/>
      <c r="BL335" s="19"/>
    </row>
    <row r="337" spans="1:35" ht="12">
      <c r="A337" t="s">
        <v>666</v>
      </c>
      <c r="B337" s="2">
        <v>0.06769983864272405</v>
      </c>
      <c r="C337" s="2">
        <v>61.624291002105046</v>
      </c>
      <c r="D337" s="2">
        <v>0.09334371691648317</v>
      </c>
      <c r="E337" s="2">
        <v>0.47082160510621734</v>
      </c>
      <c r="F337" s="2">
        <v>14.57700616593563</v>
      </c>
      <c r="G337" s="2">
        <v>0.04718473602371677</v>
      </c>
      <c r="H337" s="2">
        <v>1.107815541426394</v>
      </c>
      <c r="I337" s="2">
        <v>0.3395249483445707</v>
      </c>
      <c r="J337" s="2">
        <v>8.408114808400136</v>
      </c>
      <c r="K337" s="2">
        <v>8</v>
      </c>
      <c r="L337" s="2">
        <v>4.852847524526174</v>
      </c>
      <c r="M337" s="3">
        <v>0.24515547629713713</v>
      </c>
      <c r="N337" s="3">
        <v>0.18873894409486708</v>
      </c>
      <c r="O337" s="2">
        <v>100.0225443078191</v>
      </c>
      <c r="R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1:15" ht="12">
      <c r="A338" t="s">
        <v>667</v>
      </c>
      <c r="B338" s="2">
        <v>0.11398497268653693</v>
      </c>
      <c r="C338" s="2">
        <v>61.524606795728026</v>
      </c>
      <c r="D338" s="2">
        <v>0.08573228714884829</v>
      </c>
      <c r="E338" s="2">
        <v>0.42573874413689433</v>
      </c>
      <c r="F338" s="2">
        <v>14.758618386567074</v>
      </c>
      <c r="G338" s="2">
        <v>0.034098068752382846</v>
      </c>
      <c r="H338" s="2">
        <v>1.0930866611478158</v>
      </c>
      <c r="I338" s="2">
        <v>0.31954761573661633</v>
      </c>
      <c r="J338" s="2">
        <v>8.671625998998847</v>
      </c>
      <c r="K338" s="2">
        <v>8</v>
      </c>
      <c r="L338" s="2">
        <v>4.624672353358895</v>
      </c>
      <c r="M338" s="3">
        <v>0.2328410980519857</v>
      </c>
      <c r="N338" s="3">
        <v>0.17828418804817314</v>
      </c>
      <c r="O338" s="2">
        <v>100.08427024214932</v>
      </c>
    </row>
    <row r="339" spans="1:15" ht="12">
      <c r="A339" t="s">
        <v>668</v>
      </c>
      <c r="B339" s="2">
        <v>0.07647560368223649</v>
      </c>
      <c r="C339" s="2">
        <v>61.02066854322247</v>
      </c>
      <c r="D339" s="2">
        <v>0.1127524926084256</v>
      </c>
      <c r="E339" s="2">
        <v>0.43924449294412754</v>
      </c>
      <c r="F339" s="2">
        <v>14.926469108440621</v>
      </c>
      <c r="G339" s="2">
        <v>0.0166677597768977</v>
      </c>
      <c r="H339" s="2">
        <v>1.1608604456380514</v>
      </c>
      <c r="I339" s="2">
        <v>0.3323747390804894</v>
      </c>
      <c r="J339" s="2">
        <v>8.773124381392975</v>
      </c>
      <c r="K339" s="2">
        <v>8</v>
      </c>
      <c r="L339" s="2">
        <v>4.748350623500914</v>
      </c>
      <c r="M339" s="3">
        <v>0.24707502728107175</v>
      </c>
      <c r="N339" s="3">
        <v>0.1853062704608038</v>
      </c>
      <c r="O339" s="2">
        <v>100.03936948802907</v>
      </c>
    </row>
    <row r="340" spans="1:35" ht="12">
      <c r="A340" t="s">
        <v>669</v>
      </c>
      <c r="B340" s="2">
        <v>0.10557497883760658</v>
      </c>
      <c r="C340" s="2">
        <v>61.43592048339953</v>
      </c>
      <c r="D340" s="2">
        <v>0.0794233785750802</v>
      </c>
      <c r="E340" s="2">
        <v>0.4271428042879312</v>
      </c>
      <c r="F340" s="2">
        <v>14.834737393364978</v>
      </c>
      <c r="G340" s="2">
        <v>0.0523032005250528</v>
      </c>
      <c r="H340" s="2">
        <v>1.0567183661635668</v>
      </c>
      <c r="I340" s="2">
        <v>0.34190795898784515</v>
      </c>
      <c r="J340" s="2">
        <v>8.480867107358563</v>
      </c>
      <c r="K340" s="2">
        <v>8</v>
      </c>
      <c r="L340" s="2">
        <v>4.861291915467408</v>
      </c>
      <c r="M340" s="3">
        <v>0.21308711325021512</v>
      </c>
      <c r="N340" s="3">
        <v>0.1879040907751897</v>
      </c>
      <c r="O340" s="2">
        <v>100.07687879099296</v>
      </c>
      <c r="R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1:15" ht="12">
      <c r="A341" t="s">
        <v>670</v>
      </c>
      <c r="B341" s="2">
        <v>0.10607643092254376</v>
      </c>
      <c r="C341" s="2">
        <v>60.846997862395654</v>
      </c>
      <c r="D341" s="2">
        <v>0.07396154816617731</v>
      </c>
      <c r="E341" s="2">
        <v>0.512864945836519</v>
      </c>
      <c r="F341" s="2">
        <v>14.586969019247784</v>
      </c>
      <c r="G341" s="2">
        <v>0.057417517655321854</v>
      </c>
      <c r="H341" s="2">
        <v>1.1493235313717816</v>
      </c>
      <c r="I341" s="2">
        <v>0.36688820603485317</v>
      </c>
      <c r="J341" s="2">
        <v>8.79753151871372</v>
      </c>
      <c r="K341" s="2">
        <v>8</v>
      </c>
      <c r="L341" s="2">
        <v>5.0410634144841895</v>
      </c>
      <c r="M341" s="3">
        <v>0.3610491364427866</v>
      </c>
      <c r="N341" s="3">
        <v>0.1557085224551101</v>
      </c>
      <c r="O341" s="2">
        <v>100.05585165372645</v>
      </c>
    </row>
    <row r="342" spans="1:15" ht="12">
      <c r="A342" t="s">
        <v>671</v>
      </c>
      <c r="B342" s="2">
        <v>0.1337366573410139</v>
      </c>
      <c r="C342" s="2">
        <v>61.307440455334635</v>
      </c>
      <c r="D342" s="2">
        <v>0.07473519086703717</v>
      </c>
      <c r="E342" s="2">
        <v>0.4700450162426811</v>
      </c>
      <c r="F342" s="2">
        <v>14.799534507222493</v>
      </c>
      <c r="G342" s="2">
        <v>0.023600586589590685</v>
      </c>
      <c r="H342" s="2">
        <v>1.1269280096529553</v>
      </c>
      <c r="I342" s="2">
        <v>0.30975769898837774</v>
      </c>
      <c r="J342" s="2">
        <v>8.652565058408683</v>
      </c>
      <c r="K342" s="2">
        <v>8</v>
      </c>
      <c r="L342" s="2">
        <v>4.7574849133516555</v>
      </c>
      <c r="M342" s="3">
        <v>0.2291223614739429</v>
      </c>
      <c r="N342" s="3">
        <v>0.16520410612713482</v>
      </c>
      <c r="O342" s="2">
        <v>100.07178843264067</v>
      </c>
    </row>
    <row r="343" spans="1:64" s="15" customFormat="1" ht="12">
      <c r="A343" s="15" t="s">
        <v>672</v>
      </c>
      <c r="B343" s="16">
        <f>AVERAGE(B337:B342)</f>
        <v>0.10059141368544361</v>
      </c>
      <c r="C343" s="16">
        <f>AVERAGE(C337:C342)</f>
        <v>61.29332085703089</v>
      </c>
      <c r="D343" s="16">
        <f>AVERAGE(D337:D342)</f>
        <v>0.08665810238034195</v>
      </c>
      <c r="E343" s="16">
        <f>AVERAGE(E337:E342)</f>
        <v>0.4576429347590618</v>
      </c>
      <c r="F343" s="16">
        <f>AVERAGE(F337:F342)</f>
        <v>14.747222430129762</v>
      </c>
      <c r="G343" s="16">
        <f aca="true" t="shared" si="70" ref="G343:O343">AVERAGE(G337:G342)</f>
        <v>0.03854531155382711</v>
      </c>
      <c r="H343" s="16">
        <f t="shared" si="70"/>
        <v>1.1157887592334275</v>
      </c>
      <c r="I343" s="16">
        <f t="shared" si="70"/>
        <v>0.3350001945287921</v>
      </c>
      <c r="J343" s="16">
        <f t="shared" si="70"/>
        <v>8.630638145545488</v>
      </c>
      <c r="K343" s="16">
        <f t="shared" si="70"/>
        <v>8</v>
      </c>
      <c r="L343" s="16">
        <f t="shared" si="70"/>
        <v>4.814285124114872</v>
      </c>
      <c r="M343" s="17">
        <f t="shared" si="70"/>
        <v>0.25472170213285655</v>
      </c>
      <c r="N343" s="17">
        <f t="shared" si="70"/>
        <v>0.17685768699354645</v>
      </c>
      <c r="O343" s="17">
        <f t="shared" si="70"/>
        <v>100.05845048589293</v>
      </c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K343" s="19"/>
      <c r="AL343" s="19"/>
      <c r="AN343" s="19"/>
      <c r="AO343" s="20"/>
      <c r="AP343" s="19"/>
      <c r="AQ343" s="20"/>
      <c r="AR343" s="21"/>
      <c r="AS343" s="21"/>
      <c r="AT343" s="20"/>
      <c r="AU343" s="19"/>
      <c r="AV343" s="19"/>
      <c r="AX343" s="19"/>
      <c r="AZ343" s="21"/>
      <c r="BA343" s="21"/>
      <c r="BB343" s="21"/>
      <c r="BC343" s="19"/>
      <c r="BD343" s="19"/>
      <c r="BE343" s="19"/>
      <c r="BF343" s="19"/>
      <c r="BG343" s="22"/>
      <c r="BH343" s="19"/>
      <c r="BI343" s="19"/>
      <c r="BJ343" s="19"/>
      <c r="BK343" s="19"/>
      <c r="BL343" s="19"/>
    </row>
    <row r="344" spans="2:64" s="15" customFormat="1" ht="12">
      <c r="B344" s="16">
        <f>STDEV(B337:B342)</f>
        <v>0.024479967060115383</v>
      </c>
      <c r="C344" s="16">
        <f aca="true" t="shared" si="71" ref="C344:N344">STDEV(C337:C342)</f>
        <v>0.30236135289795485</v>
      </c>
      <c r="D344" s="16">
        <f t="shared" si="71"/>
        <v>0.014711704954559039</v>
      </c>
      <c r="E344" s="16">
        <f t="shared" si="71"/>
        <v>0.03365589839512011</v>
      </c>
      <c r="F344" s="16">
        <f t="shared" si="71"/>
        <v>0.13950583787349496</v>
      </c>
      <c r="G344" s="16">
        <f t="shared" si="71"/>
        <v>0.016381876399220542</v>
      </c>
      <c r="H344" s="16">
        <f t="shared" si="71"/>
        <v>0.038336378427681464</v>
      </c>
      <c r="I344" s="16">
        <f t="shared" si="71"/>
        <v>0.019838823924180102</v>
      </c>
      <c r="J344" s="16">
        <f t="shared" si="71"/>
        <v>0.15637424244790077</v>
      </c>
      <c r="K344" s="16">
        <f t="shared" si="71"/>
        <v>0</v>
      </c>
      <c r="L344" s="16">
        <f t="shared" si="71"/>
        <v>0.14046473955358996</v>
      </c>
      <c r="M344" s="16">
        <f t="shared" si="71"/>
        <v>0.05352202101659251</v>
      </c>
      <c r="N344" s="16">
        <f t="shared" si="71"/>
        <v>0.013562403049317613</v>
      </c>
      <c r="O344" s="17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K344" s="19"/>
      <c r="AL344" s="19"/>
      <c r="AN344" s="19"/>
      <c r="AO344" s="20"/>
      <c r="AP344" s="19"/>
      <c r="AQ344" s="20"/>
      <c r="AR344" s="21"/>
      <c r="AS344" s="21"/>
      <c r="AT344" s="20"/>
      <c r="AU344" s="19"/>
      <c r="AV344" s="19"/>
      <c r="AX344" s="19"/>
      <c r="AZ344" s="21"/>
      <c r="BA344" s="21"/>
      <c r="BB344" s="21"/>
      <c r="BC344" s="19"/>
      <c r="BD344" s="19"/>
      <c r="BE344" s="19"/>
      <c r="BF344" s="19"/>
      <c r="BG344" s="22"/>
      <c r="BH344" s="19"/>
      <c r="BI344" s="19"/>
      <c r="BJ344" s="19"/>
      <c r="BK344" s="19"/>
      <c r="BL344" s="19"/>
    </row>
    <row r="345" spans="2:64" s="15" customFormat="1" ht="1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7"/>
      <c r="N345" s="17"/>
      <c r="O345" s="17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K345" s="19"/>
      <c r="AL345" s="19"/>
      <c r="AN345" s="19"/>
      <c r="AO345" s="20"/>
      <c r="AP345" s="19"/>
      <c r="AQ345" s="20"/>
      <c r="AR345" s="21"/>
      <c r="AS345" s="21"/>
      <c r="AT345" s="20"/>
      <c r="AU345" s="19"/>
      <c r="AV345" s="19"/>
      <c r="AX345" s="19"/>
      <c r="AZ345" s="21"/>
      <c r="BA345" s="21"/>
      <c r="BB345" s="21"/>
      <c r="BC345" s="19"/>
      <c r="BD345" s="19"/>
      <c r="BE345" s="19"/>
      <c r="BF345" s="19"/>
      <c r="BG345" s="22"/>
      <c r="BH345" s="19"/>
      <c r="BI345" s="19"/>
      <c r="BJ345" s="19"/>
      <c r="BK345" s="19"/>
      <c r="BL345" s="19"/>
    </row>
    <row r="346" spans="1:15" ht="12">
      <c r="A346" t="s">
        <v>673</v>
      </c>
      <c r="B346" s="2">
        <v>0.04511937955120803</v>
      </c>
      <c r="C346" s="2">
        <v>61.64610695437607</v>
      </c>
      <c r="D346" s="2">
        <v>0.07018570152410139</v>
      </c>
      <c r="E346" s="2">
        <v>0.44618053111750167</v>
      </c>
      <c r="F346" s="2">
        <v>14.573559595040194</v>
      </c>
      <c r="G346" s="2">
        <v>0.04812733818795523</v>
      </c>
      <c r="H346" s="2">
        <v>1.0738412333187513</v>
      </c>
      <c r="I346" s="2">
        <v>0.33087545004219227</v>
      </c>
      <c r="J346" s="2">
        <v>8.389196637887949</v>
      </c>
      <c r="K346" s="2">
        <v>8.11</v>
      </c>
      <c r="L346" s="2">
        <v>4.698431390599129</v>
      </c>
      <c r="M346" s="3">
        <v>0.4832786876373838</v>
      </c>
      <c r="N346" s="3">
        <v>0.19551731138856815</v>
      </c>
      <c r="O346" s="2">
        <v>100.11042021067098</v>
      </c>
    </row>
    <row r="347" spans="1:15" ht="12">
      <c r="A347" t="s">
        <v>674</v>
      </c>
      <c r="B347" s="2">
        <v>0.0633077189106085</v>
      </c>
      <c r="C347" s="2">
        <v>61.72280461437274</v>
      </c>
      <c r="D347" s="2">
        <v>0.11884080567430017</v>
      </c>
      <c r="E347" s="2">
        <v>0.4742525609619268</v>
      </c>
      <c r="F347" s="2">
        <v>14.445266528971477</v>
      </c>
      <c r="G347" s="2">
        <v>0.05775441023423933</v>
      </c>
      <c r="H347" s="2">
        <v>1.1206576908912975</v>
      </c>
      <c r="I347" s="2">
        <v>0.3498584466112575</v>
      </c>
      <c r="J347" s="2">
        <v>8.368836175288333</v>
      </c>
      <c r="K347" s="2">
        <v>8.11</v>
      </c>
      <c r="L347" s="2">
        <v>4.65034068559154</v>
      </c>
      <c r="M347" s="3">
        <v>0.24545624349551717</v>
      </c>
      <c r="N347" s="3">
        <v>0.31320660934722094</v>
      </c>
      <c r="O347" s="2">
        <v>100.04058249035045</v>
      </c>
    </row>
    <row r="348" spans="1:15" ht="12">
      <c r="A348" t="s">
        <v>675</v>
      </c>
      <c r="B348" s="2">
        <v>0.07973949467394566</v>
      </c>
      <c r="C348" s="2">
        <v>61.86420821657708</v>
      </c>
      <c r="D348" s="2">
        <v>0.03986974733697283</v>
      </c>
      <c r="E348" s="2">
        <v>0.4511576672341663</v>
      </c>
      <c r="F348" s="2">
        <v>14.599671952473077</v>
      </c>
      <c r="G348" s="2">
        <v>0.05246019386443794</v>
      </c>
      <c r="H348" s="2">
        <v>1.065991139325379</v>
      </c>
      <c r="I348" s="2">
        <v>0.36092613378733296</v>
      </c>
      <c r="J348" s="2">
        <v>8.587733735608492</v>
      </c>
      <c r="K348" s="2">
        <v>8.11</v>
      </c>
      <c r="L348" s="2">
        <v>4.602857409665784</v>
      </c>
      <c r="M348" s="3">
        <v>0</v>
      </c>
      <c r="N348" s="3">
        <v>0.21928361035335056</v>
      </c>
      <c r="O348" s="2">
        <v>100.0338993009</v>
      </c>
    </row>
    <row r="349" spans="1:15" ht="12">
      <c r="A349" t="s">
        <v>676</v>
      </c>
      <c r="B349" s="2">
        <v>0.05532780256982474</v>
      </c>
      <c r="C349" s="2">
        <v>61.46083728864965</v>
      </c>
      <c r="D349" s="2">
        <v>0.09395287228838162</v>
      </c>
      <c r="E349" s="2">
        <v>0.4979502231284226</v>
      </c>
      <c r="F349" s="2">
        <v>14.34764751923908</v>
      </c>
      <c r="G349" s="2">
        <v>0.0647230897986629</v>
      </c>
      <c r="H349" s="2">
        <v>1.0710627440875506</v>
      </c>
      <c r="I349" s="2">
        <v>0.28812214168437034</v>
      </c>
      <c r="J349" s="2">
        <v>8.742836726835513</v>
      </c>
      <c r="K349" s="2">
        <v>8.11</v>
      </c>
      <c r="L349" s="2">
        <v>4.832309398032429</v>
      </c>
      <c r="M349" s="3">
        <v>0.2714194088331025</v>
      </c>
      <c r="N349" s="3">
        <v>0.2202672894760947</v>
      </c>
      <c r="O349" s="2">
        <v>100.05645650462307</v>
      </c>
    </row>
    <row r="350" spans="1:15" ht="12">
      <c r="A350" t="s">
        <v>677</v>
      </c>
      <c r="B350" s="2">
        <v>0.04253976553439042</v>
      </c>
      <c r="C350" s="2">
        <v>61.586439126633564</v>
      </c>
      <c r="D350" s="2">
        <v>0.08204097638775296</v>
      </c>
      <c r="E350" s="2">
        <v>0.44362898343007157</v>
      </c>
      <c r="F350" s="2">
        <v>14.318682508563748</v>
      </c>
      <c r="G350" s="2">
        <v>0.07798957014638244</v>
      </c>
      <c r="H350" s="2">
        <v>1.1171752710579197</v>
      </c>
      <c r="I350" s="2">
        <v>0.31499683526655764</v>
      </c>
      <c r="J350" s="2">
        <v>8.686214981498388</v>
      </c>
      <c r="K350" s="2">
        <v>8.11</v>
      </c>
      <c r="L350" s="2">
        <v>4.83130194283434</v>
      </c>
      <c r="M350" s="3">
        <v>0.2613157025683983</v>
      </c>
      <c r="N350" s="3">
        <v>0.21573738235298</v>
      </c>
      <c r="O350" s="2">
        <v>100.0880630462745</v>
      </c>
    </row>
    <row r="351" spans="1:15" ht="12">
      <c r="A351" t="s">
        <v>678</v>
      </c>
      <c r="B351" s="2">
        <v>0.020011417808957918</v>
      </c>
      <c r="C351" s="2">
        <v>61.9342848862085</v>
      </c>
      <c r="D351" s="2">
        <v>0.054768090845569044</v>
      </c>
      <c r="E351" s="2">
        <v>0.4244527040531601</v>
      </c>
      <c r="F351" s="2">
        <v>14.678901579128764</v>
      </c>
      <c r="G351" s="2">
        <v>0.03475667303661113</v>
      </c>
      <c r="H351" s="2">
        <v>1.0311146334194634</v>
      </c>
      <c r="I351" s="2">
        <v>0.3644184506262863</v>
      </c>
      <c r="J351" s="2">
        <v>8.024578541392128</v>
      </c>
      <c r="K351" s="2">
        <v>8.11</v>
      </c>
      <c r="L351" s="2">
        <v>4.717428440332765</v>
      </c>
      <c r="M351" s="3">
        <v>0.3507264279148941</v>
      </c>
      <c r="N351" s="3">
        <v>0.25488226893514826</v>
      </c>
      <c r="O351" s="2">
        <v>100.00032411370226</v>
      </c>
    </row>
    <row r="352" spans="1:36" s="15" customFormat="1" ht="12">
      <c r="A352" s="15" t="s">
        <v>679</v>
      </c>
      <c r="B352" s="16">
        <f>AVERAGE(B346:B351)</f>
        <v>0.051007596508155874</v>
      </c>
      <c r="C352" s="16">
        <f aca="true" t="shared" si="72" ref="C352:O352">AVERAGE(C346:C351)</f>
        <v>61.70244684780294</v>
      </c>
      <c r="D352" s="16">
        <f t="shared" si="72"/>
        <v>0.076609699009513</v>
      </c>
      <c r="E352" s="16">
        <f t="shared" si="72"/>
        <v>0.4562704449875415</v>
      </c>
      <c r="F352" s="16">
        <f t="shared" si="72"/>
        <v>14.493954947236057</v>
      </c>
      <c r="G352" s="16">
        <f t="shared" si="72"/>
        <v>0.05596854587804816</v>
      </c>
      <c r="H352" s="16">
        <f t="shared" si="72"/>
        <v>1.0799737853500602</v>
      </c>
      <c r="I352" s="16">
        <f t="shared" si="72"/>
        <v>0.33486624300299944</v>
      </c>
      <c r="J352" s="16">
        <f t="shared" si="72"/>
        <v>8.466566133085133</v>
      </c>
      <c r="K352" s="16">
        <f t="shared" si="72"/>
        <v>8.11</v>
      </c>
      <c r="L352" s="16">
        <f t="shared" si="72"/>
        <v>4.722111544509331</v>
      </c>
      <c r="M352" s="16">
        <f t="shared" si="72"/>
        <v>0.2686994117415493</v>
      </c>
      <c r="N352" s="16">
        <f t="shared" si="72"/>
        <v>0.2364824119755604</v>
      </c>
      <c r="O352" s="16">
        <f t="shared" si="72"/>
        <v>100.05495761108686</v>
      </c>
      <c r="P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2:36" s="15" customFormat="1" ht="12">
      <c r="B353" s="16">
        <f>STDEV(B346:B351)</f>
        <v>0.020310674622103893</v>
      </c>
      <c r="C353" s="16">
        <f aca="true" t="shared" si="73" ref="C353:N353">STDEV(C346:C351)</f>
        <v>0.1762595865056101</v>
      </c>
      <c r="D353" s="16">
        <f t="shared" si="73"/>
        <v>0.028220200010819506</v>
      </c>
      <c r="E353" s="16">
        <f t="shared" si="73"/>
        <v>0.025925595258454306</v>
      </c>
      <c r="F353" s="16">
        <f t="shared" si="73"/>
        <v>0.145749850850762</v>
      </c>
      <c r="G353" s="16">
        <f t="shared" si="73"/>
        <v>0.014754616104223937</v>
      </c>
      <c r="H353" s="16">
        <f t="shared" si="73"/>
        <v>0.03387883314693093</v>
      </c>
      <c r="I353" s="16">
        <f t="shared" si="73"/>
        <v>0.029573460576915834</v>
      </c>
      <c r="J353" s="16">
        <f t="shared" si="73"/>
        <v>0.2646291216515407</v>
      </c>
      <c r="K353" s="16">
        <f t="shared" si="73"/>
        <v>0</v>
      </c>
      <c r="L353" s="16">
        <f t="shared" si="73"/>
        <v>0.09383112066739054</v>
      </c>
      <c r="M353" s="16">
        <f t="shared" si="73"/>
        <v>0.1584766439018586</v>
      </c>
      <c r="N353" s="16">
        <f t="shared" si="73"/>
        <v>0.04217198570974757</v>
      </c>
      <c r="O353" s="16"/>
      <c r="P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2:36" s="15" customFormat="1" ht="1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7"/>
      <c r="N354" s="17"/>
      <c r="O354" s="16"/>
      <c r="P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15" ht="12">
      <c r="A355" t="s">
        <v>680</v>
      </c>
      <c r="B355" s="2">
        <v>0.07779711414830365</v>
      </c>
      <c r="C355" s="2">
        <v>62.626676889384434</v>
      </c>
      <c r="D355" s="2">
        <v>0.07677346790951017</v>
      </c>
      <c r="E355" s="2">
        <v>0.44426246763636557</v>
      </c>
      <c r="F355" s="2">
        <v>13.798751298935963</v>
      </c>
      <c r="G355" s="2">
        <v>0.053229604417260386</v>
      </c>
      <c r="H355" s="2">
        <v>1.089159598076251</v>
      </c>
      <c r="I355" s="2">
        <v>0.30095199420527985</v>
      </c>
      <c r="J355" s="2">
        <v>8.677449166252236</v>
      </c>
      <c r="K355" s="2">
        <v>7.86</v>
      </c>
      <c r="L355" s="2">
        <v>4.572627748690425</v>
      </c>
      <c r="M355" s="3">
        <v>0.17401986059488972</v>
      </c>
      <c r="N355" s="3">
        <v>0.27945542319061706</v>
      </c>
      <c r="O355" s="2">
        <v>100.03115463344152</v>
      </c>
    </row>
    <row r="356" spans="1:15" ht="12">
      <c r="A356" t="s">
        <v>681</v>
      </c>
      <c r="B356" s="2">
        <v>0.09826192238410908</v>
      </c>
      <c r="C356" s="2">
        <v>61.98622758885722</v>
      </c>
      <c r="D356" s="2">
        <v>0.09625657702933134</v>
      </c>
      <c r="E356" s="2">
        <v>0.49231228459793425</v>
      </c>
      <c r="F356" s="2">
        <v>13.533073126717554</v>
      </c>
      <c r="G356" s="2">
        <v>0.024064144257332835</v>
      </c>
      <c r="H356" s="2">
        <v>1.1450521975780874</v>
      </c>
      <c r="I356" s="2">
        <v>0.32687129282877103</v>
      </c>
      <c r="J356" s="2">
        <v>9.447181966357917</v>
      </c>
      <c r="K356" s="2">
        <v>7.86</v>
      </c>
      <c r="L356" s="2">
        <v>4.605275607247071</v>
      </c>
      <c r="M356" s="3">
        <v>0.16443831909177437</v>
      </c>
      <c r="N356" s="3">
        <v>0.2536761873793837</v>
      </c>
      <c r="O356" s="2">
        <v>100.03269121432648</v>
      </c>
    </row>
    <row r="357" spans="1:15" ht="12">
      <c r="A357" t="s">
        <v>682</v>
      </c>
      <c r="B357" s="2">
        <v>0.06935495258448914</v>
      </c>
      <c r="C357" s="2">
        <v>61.95947080228134</v>
      </c>
      <c r="D357" s="2">
        <v>0.06221547217137997</v>
      </c>
      <c r="E357" s="2">
        <v>0.5211820701569699</v>
      </c>
      <c r="F357" s="2">
        <v>13.746559572555068</v>
      </c>
      <c r="G357" s="2">
        <v>0.028557921652436705</v>
      </c>
      <c r="H357" s="2">
        <v>1.108659315578525</v>
      </c>
      <c r="I357" s="2">
        <v>0.3212766185899129</v>
      </c>
      <c r="J357" s="2">
        <v>8.80093949781701</v>
      </c>
      <c r="K357" s="2">
        <v>7.86</v>
      </c>
      <c r="L357" s="2">
        <v>4.599865237588912</v>
      </c>
      <c r="M357" s="3">
        <v>0.6537724206861403</v>
      </c>
      <c r="N357" s="3">
        <v>0.3212766185899129</v>
      </c>
      <c r="O357" s="2">
        <v>100.05313050025211</v>
      </c>
    </row>
    <row r="358" spans="1:15" ht="12">
      <c r="A358" t="s">
        <v>683</v>
      </c>
      <c r="B358" s="2">
        <v>0.04856992187948351</v>
      </c>
      <c r="C358" s="2">
        <v>61.350749894056165</v>
      </c>
      <c r="D358" s="2">
        <v>0.06641193399847745</v>
      </c>
      <c r="E358" s="2">
        <v>0.5491374841068136</v>
      </c>
      <c r="F358" s="2">
        <v>13.640218264970866</v>
      </c>
      <c r="G358" s="2">
        <v>0.041631361610985865</v>
      </c>
      <c r="H358" s="2">
        <v>1.1448624443021111</v>
      </c>
      <c r="I358" s="2">
        <v>0.2725862962624075</v>
      </c>
      <c r="J358" s="2">
        <v>8.86648880024449</v>
      </c>
      <c r="K358" s="2">
        <v>7.86</v>
      </c>
      <c r="L358" s="2">
        <v>4.733089326010893</v>
      </c>
      <c r="M358" s="3">
        <v>1.1597307877346061</v>
      </c>
      <c r="N358" s="3">
        <v>0.26663895888940947</v>
      </c>
      <c r="O358" s="2">
        <v>100.0001154740667</v>
      </c>
    </row>
    <row r="359" spans="1:15" ht="12">
      <c r="A359" t="s">
        <v>684</v>
      </c>
      <c r="B359" s="2">
        <v>0.10027352713476635</v>
      </c>
      <c r="C359" s="2">
        <v>61.708525213494305</v>
      </c>
      <c r="D359" s="2">
        <v>0.09142586297581638</v>
      </c>
      <c r="E359" s="2">
        <v>0.6095057531721092</v>
      </c>
      <c r="F359" s="2">
        <v>13.831848301825124</v>
      </c>
      <c r="G359" s="2">
        <v>0.018678402113338828</v>
      </c>
      <c r="H359" s="2">
        <v>1.1118564626413798</v>
      </c>
      <c r="I359" s="2">
        <v>0.29197291724534913</v>
      </c>
      <c r="J359" s="2">
        <v>8.862410265881556</v>
      </c>
      <c r="K359" s="2">
        <v>7.86</v>
      </c>
      <c r="L359" s="2">
        <v>4.69417737322068</v>
      </c>
      <c r="M359" s="3">
        <v>0.5986919414222814</v>
      </c>
      <c r="N359" s="3">
        <v>0.24970074404147702</v>
      </c>
      <c r="O359" s="2">
        <v>100.02906676516818</v>
      </c>
    </row>
    <row r="360" spans="1:15" ht="12">
      <c r="A360" t="s">
        <v>685</v>
      </c>
      <c r="B360" s="2">
        <v>0</v>
      </c>
      <c r="C360" s="2">
        <v>74.46643579108445</v>
      </c>
      <c r="D360" s="2">
        <v>0</v>
      </c>
      <c r="E360" s="2">
        <v>0.22751983248097293</v>
      </c>
      <c r="F360" s="2">
        <v>9.752144324084886</v>
      </c>
      <c r="G360" s="2">
        <v>0</v>
      </c>
      <c r="H360" s="2">
        <v>0.21946603310111545</v>
      </c>
      <c r="I360" s="2">
        <v>0.09765231748077156</v>
      </c>
      <c r="J360" s="2">
        <v>5.099061732372247</v>
      </c>
      <c r="K360" s="2">
        <v>5.352756412837757</v>
      </c>
      <c r="L360" s="2">
        <v>4.379253412797487</v>
      </c>
      <c r="M360" s="3">
        <v>0</v>
      </c>
      <c r="N360" s="3">
        <v>0.405710143760319</v>
      </c>
      <c r="O360" s="2">
        <v>100</v>
      </c>
    </row>
    <row r="361" spans="1:64" s="15" customFormat="1" ht="12">
      <c r="A361" s="15" t="s">
        <v>686</v>
      </c>
      <c r="B361" s="16">
        <f>AVERAGE(B355:B359)</f>
        <v>0.07885148762623034</v>
      </c>
      <c r="C361" s="16">
        <f aca="true" t="shared" si="74" ref="C361:O361">AVERAGE(C355:C359)</f>
        <v>61.92633007761469</v>
      </c>
      <c r="D361" s="16">
        <f t="shared" si="74"/>
        <v>0.07861666281690306</v>
      </c>
      <c r="E361" s="16">
        <f t="shared" si="74"/>
        <v>0.5232800119340385</v>
      </c>
      <c r="F361" s="16">
        <f t="shared" si="74"/>
        <v>13.710090113000913</v>
      </c>
      <c r="G361" s="16">
        <f t="shared" si="74"/>
        <v>0.03323228681027092</v>
      </c>
      <c r="H361" s="16">
        <f t="shared" si="74"/>
        <v>1.1199180036352707</v>
      </c>
      <c r="I361" s="16">
        <f t="shared" si="74"/>
        <v>0.30273182382634406</v>
      </c>
      <c r="J361" s="16">
        <f t="shared" si="74"/>
        <v>8.930893939310643</v>
      </c>
      <c r="K361" s="16">
        <f t="shared" si="74"/>
        <v>7.860000000000001</v>
      </c>
      <c r="L361" s="16">
        <f t="shared" si="74"/>
        <v>4.641007058551596</v>
      </c>
      <c r="M361" s="16">
        <f t="shared" si="74"/>
        <v>0.5501306659059384</v>
      </c>
      <c r="N361" s="16">
        <f t="shared" si="74"/>
        <v>0.27414958641816006</v>
      </c>
      <c r="O361" s="16">
        <f t="shared" si="74"/>
        <v>100.029231717451</v>
      </c>
      <c r="AK361" s="19"/>
      <c r="AL361" s="19"/>
      <c r="AN361" s="19"/>
      <c r="AO361" s="20"/>
      <c r="AP361" s="19"/>
      <c r="AQ361" s="20"/>
      <c r="AR361" s="21"/>
      <c r="AS361" s="21"/>
      <c r="AT361" s="20"/>
      <c r="AU361" s="19"/>
      <c r="AV361" s="19"/>
      <c r="AX361" s="19"/>
      <c r="AZ361" s="21"/>
      <c r="BA361" s="21"/>
      <c r="BB361" s="21"/>
      <c r="BC361" s="19"/>
      <c r="BD361" s="19"/>
      <c r="BE361" s="19"/>
      <c r="BF361" s="19"/>
      <c r="BG361" s="22"/>
      <c r="BH361" s="19"/>
      <c r="BI361" s="19"/>
      <c r="BJ361" s="19"/>
      <c r="BK361" s="19"/>
      <c r="BL361" s="19"/>
    </row>
    <row r="362" spans="2:64" s="15" customFormat="1" ht="12">
      <c r="B362" s="16">
        <f>STDEV(B355:B359)</f>
        <v>0.021470548779081524</v>
      </c>
      <c r="C362" s="16">
        <f aca="true" t="shared" si="75" ref="C362:N362">STDEV(C355:C359)</f>
        <v>0.46741394469471337</v>
      </c>
      <c r="D362" s="16">
        <f t="shared" si="75"/>
        <v>0.014971589843113484</v>
      </c>
      <c r="E362" s="16">
        <f t="shared" si="75"/>
        <v>0.0618681281479381</v>
      </c>
      <c r="F362" s="16">
        <f t="shared" si="75"/>
        <v>0.12271203333140454</v>
      </c>
      <c r="G362" s="16">
        <f t="shared" si="75"/>
        <v>0.014037069283277935</v>
      </c>
      <c r="H362" s="16">
        <f t="shared" si="75"/>
        <v>0.024452907995906523</v>
      </c>
      <c r="I362" s="16">
        <f t="shared" si="75"/>
        <v>0.02210372181867047</v>
      </c>
      <c r="J362" s="16">
        <f t="shared" si="75"/>
        <v>0.29854387122807774</v>
      </c>
      <c r="K362" s="16">
        <f t="shared" si="75"/>
        <v>9.930136612989092E-16</v>
      </c>
      <c r="L362" s="16">
        <f t="shared" si="75"/>
        <v>0.0688319373619507</v>
      </c>
      <c r="M362" s="16">
        <f t="shared" si="75"/>
        <v>0.41077063052571183</v>
      </c>
      <c r="N362" s="16">
        <f t="shared" si="75"/>
        <v>0.028820238343956636</v>
      </c>
      <c r="O362" s="16"/>
      <c r="AK362" s="19"/>
      <c r="AL362" s="19"/>
      <c r="AN362" s="19"/>
      <c r="AO362" s="20"/>
      <c r="AP362" s="19"/>
      <c r="AQ362" s="20"/>
      <c r="AR362" s="21"/>
      <c r="AS362" s="21"/>
      <c r="AT362" s="20"/>
      <c r="AU362" s="19"/>
      <c r="AV362" s="19"/>
      <c r="AX362" s="19"/>
      <c r="AZ362" s="21"/>
      <c r="BA362" s="21"/>
      <c r="BB362" s="21"/>
      <c r="BC362" s="19"/>
      <c r="BD362" s="19"/>
      <c r="BE362" s="19"/>
      <c r="BF362" s="19"/>
      <c r="BG362" s="22"/>
      <c r="BH362" s="19"/>
      <c r="BI362" s="19"/>
      <c r="BJ362" s="19"/>
      <c r="BK362" s="19"/>
      <c r="BL362" s="19"/>
    </row>
    <row r="363" spans="2:64" s="15" customFormat="1" ht="1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7"/>
      <c r="N363" s="17"/>
      <c r="O363" s="16"/>
      <c r="AK363" s="19"/>
      <c r="AL363" s="19"/>
      <c r="AN363" s="19"/>
      <c r="AO363" s="20"/>
      <c r="AP363" s="19"/>
      <c r="AQ363" s="20"/>
      <c r="AR363" s="21"/>
      <c r="AS363" s="21"/>
      <c r="AT363" s="20"/>
      <c r="AU363" s="19"/>
      <c r="AV363" s="19"/>
      <c r="AX363" s="19"/>
      <c r="AZ363" s="21"/>
      <c r="BA363" s="21"/>
      <c r="BB363" s="21"/>
      <c r="BC363" s="19"/>
      <c r="BD363" s="19"/>
      <c r="BE363" s="19"/>
      <c r="BF363" s="19"/>
      <c r="BG363" s="22"/>
      <c r="BH363" s="19"/>
      <c r="BI363" s="19"/>
      <c r="BJ363" s="19"/>
      <c r="BK363" s="19"/>
      <c r="BL363" s="19"/>
    </row>
    <row r="364" spans="1:64" s="15" customFormat="1" ht="12">
      <c r="A364" t="s">
        <v>687</v>
      </c>
      <c r="B364" s="2">
        <v>0.04528749408189163</v>
      </c>
      <c r="C364" s="2">
        <v>61.272994982058464</v>
      </c>
      <c r="D364" s="2">
        <v>0.08860596668196188</v>
      </c>
      <c r="E364" s="2">
        <v>0.4705961341553087</v>
      </c>
      <c r="F364" s="2">
        <v>14.206489991341224</v>
      </c>
      <c r="G364" s="2">
        <v>0.032488854450052694</v>
      </c>
      <c r="H364" s="2">
        <v>1.106590072783613</v>
      </c>
      <c r="I364" s="2">
        <v>0.3209505015368842</v>
      </c>
      <c r="J364" s="2">
        <v>8.879302372273491</v>
      </c>
      <c r="K364" s="2">
        <v>8.54</v>
      </c>
      <c r="L364" s="2">
        <v>4.677410530066678</v>
      </c>
      <c r="M364" s="3">
        <v>0.24612768522767192</v>
      </c>
      <c r="N364" s="3">
        <v>0.18410350855029858</v>
      </c>
      <c r="O364" s="2">
        <v>100.07094809320755</v>
      </c>
      <c r="P364"/>
      <c r="Q364"/>
      <c r="AK364" s="19"/>
      <c r="AL364" s="19"/>
      <c r="AN364" s="19"/>
      <c r="AO364" s="20"/>
      <c r="AP364" s="19"/>
      <c r="AQ364" s="20"/>
      <c r="AR364" s="21"/>
      <c r="AS364" s="21"/>
      <c r="AT364" s="20"/>
      <c r="AU364" s="19"/>
      <c r="AV364" s="19"/>
      <c r="AX364" s="19"/>
      <c r="AZ364" s="21"/>
      <c r="BA364" s="21"/>
      <c r="BB364" s="21"/>
      <c r="BC364" s="19"/>
      <c r="BD364" s="19"/>
      <c r="BE364" s="19"/>
      <c r="BF364" s="19"/>
      <c r="BG364" s="22"/>
      <c r="BH364" s="19"/>
      <c r="BI364" s="19"/>
      <c r="BJ364" s="19"/>
      <c r="BK364" s="19"/>
      <c r="BL364" s="19"/>
    </row>
    <row r="365" spans="1:64" s="15" customFormat="1" ht="12">
      <c r="A365" t="s">
        <v>688</v>
      </c>
      <c r="B365" s="2">
        <v>0.03754009956322642</v>
      </c>
      <c r="C365" s="2">
        <v>61.22889028497921</v>
      </c>
      <c r="D365" s="2">
        <v>0.08001968591108789</v>
      </c>
      <c r="E365" s="2">
        <v>0.4870333969650164</v>
      </c>
      <c r="F365" s="2">
        <v>14.250419373672134</v>
      </c>
      <c r="G365" s="2">
        <v>0.026673228637029294</v>
      </c>
      <c r="H365" s="2">
        <v>1.084711297905858</v>
      </c>
      <c r="I365" s="2">
        <v>0.2538896207302418</v>
      </c>
      <c r="J365" s="2">
        <v>8.744867403517901</v>
      </c>
      <c r="K365" s="2">
        <v>8.54</v>
      </c>
      <c r="L365" s="2">
        <v>4.808096436163762</v>
      </c>
      <c r="M365" s="3">
        <v>0.31118766743200843</v>
      </c>
      <c r="N365" s="3">
        <v>0.15608778239446774</v>
      </c>
      <c r="O365" s="2">
        <v>100.00941627787194</v>
      </c>
      <c r="P365"/>
      <c r="Q365"/>
      <c r="AK365" s="19"/>
      <c r="AL365" s="19"/>
      <c r="AN365" s="19"/>
      <c r="AO365" s="20"/>
      <c r="AP365" s="19"/>
      <c r="AQ365" s="20"/>
      <c r="AR365" s="21"/>
      <c r="AS365" s="21"/>
      <c r="AT365" s="20"/>
      <c r="AU365" s="19"/>
      <c r="AV365" s="19"/>
      <c r="AX365" s="19"/>
      <c r="AZ365" s="21"/>
      <c r="BA365" s="21"/>
      <c r="BB365" s="21"/>
      <c r="BC365" s="19"/>
      <c r="BD365" s="19"/>
      <c r="BE365" s="19"/>
      <c r="BF365" s="19"/>
      <c r="BG365" s="22"/>
      <c r="BH365" s="19"/>
      <c r="BI365" s="19"/>
      <c r="BJ365" s="19"/>
      <c r="BK365" s="19"/>
      <c r="BL365" s="19"/>
    </row>
    <row r="366" spans="1:64" s="15" customFormat="1" ht="12">
      <c r="A366" t="s">
        <v>689</v>
      </c>
      <c r="B366" s="2">
        <v>0.04840572273453862</v>
      </c>
      <c r="C366" s="2">
        <v>61.42982576580713</v>
      </c>
      <c r="D366" s="2">
        <v>0.10372654871686847</v>
      </c>
      <c r="E366" s="2">
        <v>0.524559974939592</v>
      </c>
      <c r="F366" s="2">
        <v>14.069271493577533</v>
      </c>
      <c r="G366" s="2">
        <v>0.010866590817957648</v>
      </c>
      <c r="H366" s="2">
        <v>1.1380284202079283</v>
      </c>
      <c r="I366" s="2">
        <v>0.3694640878105601</v>
      </c>
      <c r="J366" s="2">
        <v>8.757484327381325</v>
      </c>
      <c r="K366" s="2">
        <v>8.54</v>
      </c>
      <c r="L366" s="2">
        <v>4.545198577583923</v>
      </c>
      <c r="M366" s="3">
        <v>0.28450710505198207</v>
      </c>
      <c r="N366" s="3">
        <v>0.17880481255003042</v>
      </c>
      <c r="O366" s="2">
        <v>100.00014342717935</v>
      </c>
      <c r="P366"/>
      <c r="Q366"/>
      <c r="AK366" s="19"/>
      <c r="AL366" s="19"/>
      <c r="AN366" s="19"/>
      <c r="AO366" s="20"/>
      <c r="AP366" s="19"/>
      <c r="AQ366" s="20"/>
      <c r="AR366" s="21"/>
      <c r="AS366" s="21"/>
      <c r="AT366" s="20"/>
      <c r="AU366" s="19"/>
      <c r="AV366" s="19"/>
      <c r="AX366" s="19"/>
      <c r="AZ366" s="21"/>
      <c r="BA366" s="21"/>
      <c r="BB366" s="21"/>
      <c r="BC366" s="19"/>
      <c r="BD366" s="19"/>
      <c r="BE366" s="19"/>
      <c r="BF366" s="19"/>
      <c r="BG366" s="22"/>
      <c r="BH366" s="19"/>
      <c r="BI366" s="19"/>
      <c r="BJ366" s="19"/>
      <c r="BK366" s="19"/>
      <c r="BL366" s="19"/>
    </row>
    <row r="367" spans="1:64" s="15" customFormat="1" ht="12">
      <c r="A367" t="s">
        <v>690</v>
      </c>
      <c r="B367" s="2">
        <v>0.0444879457855561</v>
      </c>
      <c r="C367" s="2">
        <v>61.263855830780585</v>
      </c>
      <c r="D367" s="2">
        <v>0.08007830241400099</v>
      </c>
      <c r="E367" s="2">
        <v>0.4893674036411171</v>
      </c>
      <c r="F367" s="2">
        <v>13.938567725123455</v>
      </c>
      <c r="G367" s="2">
        <v>0.025704146453876857</v>
      </c>
      <c r="H367" s="2">
        <v>1.1033010554817915</v>
      </c>
      <c r="I367" s="2">
        <v>0.4102777222445729</v>
      </c>
      <c r="J367" s="2">
        <v>9.037973341590085</v>
      </c>
      <c r="K367" s="2">
        <v>8.54</v>
      </c>
      <c r="L367" s="2">
        <v>4.735494673618083</v>
      </c>
      <c r="M367" s="3">
        <v>0.2520983594514846</v>
      </c>
      <c r="N367" s="3">
        <v>0.15422487872326113</v>
      </c>
      <c r="O367" s="2">
        <v>100.07543138530785</v>
      </c>
      <c r="P367"/>
      <c r="Q367"/>
      <c r="AK367" s="19"/>
      <c r="AL367" s="19"/>
      <c r="AN367" s="19"/>
      <c r="AO367" s="20"/>
      <c r="AP367" s="19"/>
      <c r="AQ367" s="20"/>
      <c r="AR367" s="21"/>
      <c r="AS367" s="21"/>
      <c r="AT367" s="20"/>
      <c r="AU367" s="19"/>
      <c r="AV367" s="19"/>
      <c r="AX367" s="19"/>
      <c r="AZ367" s="21"/>
      <c r="BA367" s="21"/>
      <c r="BB367" s="21"/>
      <c r="BC367" s="19"/>
      <c r="BD367" s="19"/>
      <c r="BE367" s="19"/>
      <c r="BF367" s="19"/>
      <c r="BG367" s="22"/>
      <c r="BH367" s="19"/>
      <c r="BI367" s="19"/>
      <c r="BJ367" s="19"/>
      <c r="BK367" s="19"/>
      <c r="BL367" s="19"/>
    </row>
    <row r="368" spans="1:64" s="15" customFormat="1" ht="12">
      <c r="A368" t="s">
        <v>691</v>
      </c>
      <c r="B368" s="2">
        <v>0.08182845903765597</v>
      </c>
      <c r="C368" s="2">
        <v>61.2530380724044</v>
      </c>
      <c r="D368" s="2">
        <v>0.043378942140444125</v>
      </c>
      <c r="E368" s="2">
        <v>0.43280353635579477</v>
      </c>
      <c r="F368" s="2">
        <v>13.982807644952706</v>
      </c>
      <c r="G368" s="2">
        <v>0.028590666410747263</v>
      </c>
      <c r="H368" s="2">
        <v>1.0785582432192244</v>
      </c>
      <c r="I368" s="2">
        <v>0.3312573763452097</v>
      </c>
      <c r="J368" s="2">
        <v>9.011975229677267</v>
      </c>
      <c r="K368" s="2">
        <v>8.54</v>
      </c>
      <c r="L368" s="2">
        <v>4.751965934475925</v>
      </c>
      <c r="M368" s="3">
        <v>0.30562436508040175</v>
      </c>
      <c r="N368" s="3">
        <v>0.1942193545833521</v>
      </c>
      <c r="O368" s="2">
        <v>100.03604782468311</v>
      </c>
      <c r="P368"/>
      <c r="Q368"/>
      <c r="AK368" s="19"/>
      <c r="AL368" s="19"/>
      <c r="AN368" s="19"/>
      <c r="AO368" s="20"/>
      <c r="AP368" s="19"/>
      <c r="AQ368" s="20"/>
      <c r="AR368" s="21"/>
      <c r="AS368" s="21"/>
      <c r="AT368" s="20"/>
      <c r="AU368" s="19"/>
      <c r="AV368" s="19"/>
      <c r="AX368" s="19"/>
      <c r="AZ368" s="21"/>
      <c r="BA368" s="21"/>
      <c r="BB368" s="21"/>
      <c r="BC368" s="19"/>
      <c r="BD368" s="19"/>
      <c r="BE368" s="19"/>
      <c r="BF368" s="19"/>
      <c r="BG368" s="22"/>
      <c r="BH368" s="19"/>
      <c r="BI368" s="19"/>
      <c r="BJ368" s="19"/>
      <c r="BK368" s="19"/>
      <c r="BL368" s="19"/>
    </row>
    <row r="369" spans="1:64" s="15" customFormat="1" ht="12">
      <c r="A369" t="s">
        <v>692</v>
      </c>
      <c r="B369" s="2">
        <v>0.03351458584863849</v>
      </c>
      <c r="C369" s="2">
        <v>61.34154933414039</v>
      </c>
      <c r="D369" s="2">
        <v>0.07195778726325322</v>
      </c>
      <c r="E369" s="2">
        <v>0.4406182315982766</v>
      </c>
      <c r="F369" s="2">
        <v>14.166812582842129</v>
      </c>
      <c r="G369" s="2">
        <v>0.019714462263904997</v>
      </c>
      <c r="H369" s="2">
        <v>1.1463959806460755</v>
      </c>
      <c r="I369" s="2">
        <v>0.37161761367460916</v>
      </c>
      <c r="J369" s="2">
        <v>8.910936943285057</v>
      </c>
      <c r="K369" s="2">
        <v>8.54</v>
      </c>
      <c r="L369" s="2">
        <v>4.5599551216412255</v>
      </c>
      <c r="M369" s="3">
        <v>0.29177404150579395</v>
      </c>
      <c r="N369" s="3">
        <v>0.16855865235638773</v>
      </c>
      <c r="O369" s="2">
        <v>100.06340533706572</v>
      </c>
      <c r="P369"/>
      <c r="Q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s="15" customFormat="1" ht="12">
      <c r="A370" s="15" t="s">
        <v>693</v>
      </c>
      <c r="B370" s="16">
        <f>AVERAGE(B364:B369)</f>
        <v>0.04851071784191787</v>
      </c>
      <c r="C370" s="16">
        <f aca="true" t="shared" si="76" ref="C370:O370">AVERAGE(C364:C369)</f>
        <v>61.298359045028356</v>
      </c>
      <c r="D370" s="16">
        <f t="shared" si="76"/>
        <v>0.07796120552126944</v>
      </c>
      <c r="E370" s="16">
        <f t="shared" si="76"/>
        <v>0.4741631129425176</v>
      </c>
      <c r="F370" s="16">
        <f t="shared" si="76"/>
        <v>14.102394801918196</v>
      </c>
      <c r="G370" s="16">
        <f t="shared" si="76"/>
        <v>0.024006324838928127</v>
      </c>
      <c r="H370" s="16">
        <f t="shared" si="76"/>
        <v>1.1095975117074153</v>
      </c>
      <c r="I370" s="16">
        <f t="shared" si="76"/>
        <v>0.3429094870570129</v>
      </c>
      <c r="J370" s="16">
        <f t="shared" si="76"/>
        <v>8.890423269620856</v>
      </c>
      <c r="K370" s="16">
        <f t="shared" si="76"/>
        <v>8.54</v>
      </c>
      <c r="L370" s="16">
        <f t="shared" si="76"/>
        <v>4.679686878924933</v>
      </c>
      <c r="M370" s="16">
        <f t="shared" si="76"/>
        <v>0.28188653729155716</v>
      </c>
      <c r="N370" s="16">
        <f t="shared" si="76"/>
        <v>0.1726664981929663</v>
      </c>
      <c r="O370" s="16">
        <f t="shared" si="76"/>
        <v>100.04256539088594</v>
      </c>
      <c r="AK370" s="19"/>
      <c r="AL370" s="19"/>
      <c r="AN370" s="19"/>
      <c r="AO370" s="20"/>
      <c r="AP370" s="19"/>
      <c r="AQ370" s="20"/>
      <c r="AR370" s="21"/>
      <c r="AS370" s="21"/>
      <c r="AT370" s="20"/>
      <c r="AU370" s="19"/>
      <c r="AV370" s="19"/>
      <c r="AX370" s="19"/>
      <c r="AZ370" s="21"/>
      <c r="BA370" s="21"/>
      <c r="BB370" s="21"/>
      <c r="BC370" s="19"/>
      <c r="BD370" s="19"/>
      <c r="BE370" s="19"/>
      <c r="BF370" s="19"/>
      <c r="BG370" s="22"/>
      <c r="BH370" s="19"/>
      <c r="BI370" s="19"/>
      <c r="BJ370" s="19"/>
      <c r="BK370" s="19"/>
      <c r="BL370" s="19"/>
    </row>
    <row r="371" spans="2:64" s="15" customFormat="1" ht="12">
      <c r="B371" s="16">
        <f>STDEV(B364:B369)</f>
        <v>0.017215651070813555</v>
      </c>
      <c r="C371" s="16">
        <f aca="true" t="shared" si="77" ref="C371:N371">STDEV(C364:C369)</f>
        <v>0.07464932204919336</v>
      </c>
      <c r="D371" s="16">
        <f t="shared" si="77"/>
        <v>0.020089087894900187</v>
      </c>
      <c r="E371" s="16">
        <f t="shared" si="77"/>
        <v>0.03401545337966281</v>
      </c>
      <c r="F371" s="16">
        <f t="shared" si="77"/>
        <v>0.1258048373956628</v>
      </c>
      <c r="G371" s="16">
        <f t="shared" si="77"/>
        <v>0.007668600457188526</v>
      </c>
      <c r="H371" s="16">
        <f t="shared" si="77"/>
        <v>0.02754593890189441</v>
      </c>
      <c r="I371" s="16">
        <f t="shared" si="77"/>
        <v>0.05405605941484882</v>
      </c>
      <c r="J371" s="16">
        <f t="shared" si="77"/>
        <v>0.12324744250282728</v>
      </c>
      <c r="K371" s="16">
        <f t="shared" si="77"/>
        <v>0</v>
      </c>
      <c r="L371" s="16">
        <f t="shared" si="77"/>
        <v>0.10701006015705977</v>
      </c>
      <c r="M371" s="16">
        <f t="shared" si="77"/>
        <v>0.027176099243904194</v>
      </c>
      <c r="N371" s="16">
        <f t="shared" si="77"/>
        <v>0.01590491289667661</v>
      </c>
      <c r="O371" s="16"/>
      <c r="AK371" s="19"/>
      <c r="AL371" s="19"/>
      <c r="AN371" s="19"/>
      <c r="AO371" s="20"/>
      <c r="AP371" s="19"/>
      <c r="AQ371" s="20"/>
      <c r="AR371" s="21"/>
      <c r="AS371" s="21"/>
      <c r="AT371" s="20"/>
      <c r="AU371" s="19"/>
      <c r="AV371" s="19"/>
      <c r="AX371" s="19"/>
      <c r="AZ371" s="21"/>
      <c r="BA371" s="21"/>
      <c r="BB371" s="21"/>
      <c r="BC371" s="19"/>
      <c r="BD371" s="19"/>
      <c r="BE371" s="19"/>
      <c r="BF371" s="19"/>
      <c r="BG371" s="22"/>
      <c r="BH371" s="19"/>
      <c r="BI371" s="19"/>
      <c r="BJ371" s="19"/>
      <c r="BK371" s="19"/>
      <c r="BL371" s="19"/>
    </row>
    <row r="372" spans="20:35" ht="12"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1:35" ht="12">
      <c r="A373" t="s">
        <v>694</v>
      </c>
      <c r="B373" s="2">
        <v>1.1841217252592184</v>
      </c>
      <c r="C373" s="2">
        <v>49.25660060944435</v>
      </c>
      <c r="D373" s="2">
        <v>0.19224083277092666</v>
      </c>
      <c r="E373" s="2">
        <v>2.6443340082213633</v>
      </c>
      <c r="F373" s="2">
        <v>14.75959670327423</v>
      </c>
      <c r="G373" s="2">
        <v>2.614679837208827</v>
      </c>
      <c r="H373" s="2">
        <v>7.3133321062641885</v>
      </c>
      <c r="I373" s="2">
        <v>0.3446019183180973</v>
      </c>
      <c r="J373" s="2">
        <v>13.449700390617013</v>
      </c>
      <c r="K373" s="2">
        <v>5.815285191320531</v>
      </c>
      <c r="L373" s="2">
        <v>2.2158823649712662</v>
      </c>
      <c r="M373" s="3">
        <v>0.07464670634190236</v>
      </c>
      <c r="N373" s="3">
        <v>0.1175941264290243</v>
      </c>
      <c r="O373">
        <v>100</v>
      </c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1:35" ht="12">
      <c r="A374" t="s">
        <v>695</v>
      </c>
      <c r="B374" s="2">
        <v>1.007628605229878</v>
      </c>
      <c r="C374" s="2">
        <v>45.71553869375433</v>
      </c>
      <c r="D374" s="2">
        <v>0.20703300289642232</v>
      </c>
      <c r="E374" s="2">
        <v>3.9479051931628115</v>
      </c>
      <c r="F374" s="2">
        <v>12.830946844531471</v>
      </c>
      <c r="G374" s="2">
        <v>3.8785542365275565</v>
      </c>
      <c r="H374" s="2">
        <v>9.909027862766694</v>
      </c>
      <c r="I374" s="2">
        <v>0.34267531513890587</v>
      </c>
      <c r="J374" s="2">
        <v>16.979765838534654</v>
      </c>
      <c r="K374" s="2">
        <v>3.5736140007343042</v>
      </c>
      <c r="L374" s="2">
        <v>1.289111899808265</v>
      </c>
      <c r="M374" s="3">
        <v>0.24884755027944355</v>
      </c>
      <c r="N374" s="3">
        <v>0.04895361644841512</v>
      </c>
      <c r="O374">
        <v>100</v>
      </c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1:35" ht="12">
      <c r="A375" t="s">
        <v>696</v>
      </c>
      <c r="B375" s="2">
        <v>0.9865816771888511</v>
      </c>
      <c r="C375" s="2">
        <v>45.89837802724264</v>
      </c>
      <c r="D375" s="2">
        <v>0.2385254054931893</v>
      </c>
      <c r="E375" s="2">
        <v>3.627616166947483</v>
      </c>
      <c r="F375" s="2">
        <v>13.54012301820913</v>
      </c>
      <c r="G375" s="2">
        <v>3.998091796756054</v>
      </c>
      <c r="H375" s="2">
        <v>9.928746878869694</v>
      </c>
      <c r="I375" s="2">
        <v>0.17864030368851624</v>
      </c>
      <c r="J375" s="2">
        <v>15.760946793609548</v>
      </c>
      <c r="K375" s="2">
        <v>4.421347516290777</v>
      </c>
      <c r="L375" s="2">
        <v>1.1814620084854142</v>
      </c>
      <c r="M375" s="3">
        <v>0.18777531921804266</v>
      </c>
      <c r="N375" s="3">
        <v>0.0426300724711232</v>
      </c>
      <c r="O375">
        <v>100</v>
      </c>
      <c r="AI375" s="14"/>
    </row>
    <row r="376" spans="1:35" ht="12">
      <c r="A376" t="s">
        <v>697</v>
      </c>
      <c r="B376" s="2">
        <v>1.0317315675434864</v>
      </c>
      <c r="C376" s="2">
        <v>45.303039507522826</v>
      </c>
      <c r="D376" s="2">
        <v>0.28349836988437316</v>
      </c>
      <c r="E376" s="2">
        <v>3.7917906972034907</v>
      </c>
      <c r="F376" s="2">
        <v>13.272786181479455</v>
      </c>
      <c r="G376" s="2">
        <v>3.77255330781848</v>
      </c>
      <c r="H376" s="2">
        <v>9.78170625518903</v>
      </c>
      <c r="I376" s="2">
        <v>0.2561610270740943</v>
      </c>
      <c r="J376" s="2">
        <v>16.299131279995137</v>
      </c>
      <c r="K376" s="2">
        <v>4.611910981511856</v>
      </c>
      <c r="L376" s="2">
        <v>1.4093918959965979</v>
      </c>
      <c r="M376" s="3">
        <v>0.14681165583297895</v>
      </c>
      <c r="N376" s="3">
        <v>0.039487272948180545</v>
      </c>
      <c r="O376">
        <v>100</v>
      </c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H376" s="14"/>
      <c r="AI376" s="14"/>
    </row>
    <row r="377" spans="1:15" ht="12">
      <c r="A377" t="s">
        <v>698</v>
      </c>
      <c r="B377" s="2">
        <v>1.107369843105548</v>
      </c>
      <c r="C377" s="2">
        <v>44.730782220675685</v>
      </c>
      <c r="D377" s="2">
        <v>0.22208803692597406</v>
      </c>
      <c r="E377" s="2">
        <v>4.005772242065726</v>
      </c>
      <c r="F377" s="2">
        <v>13.074537657738796</v>
      </c>
      <c r="G377" s="2">
        <v>3.589229241932678</v>
      </c>
      <c r="H377" s="2">
        <v>9.412643666397157</v>
      </c>
      <c r="I377" s="2">
        <v>0.28247142023764443</v>
      </c>
      <c r="J377" s="2">
        <v>16.934980400986603</v>
      </c>
      <c r="K377" s="2">
        <v>4.854209949953433</v>
      </c>
      <c r="L377" s="2">
        <v>1.423615020110737</v>
      </c>
      <c r="M377" s="3">
        <v>0.2947527863349333</v>
      </c>
      <c r="N377" s="3">
        <v>0.0675475135350889</v>
      </c>
      <c r="O377">
        <v>100</v>
      </c>
    </row>
    <row r="378" spans="1:35" ht="12">
      <c r="A378" t="s">
        <v>699</v>
      </c>
      <c r="B378" s="2">
        <v>0.809045021574534</v>
      </c>
      <c r="C378" s="2">
        <v>45.88557355694863</v>
      </c>
      <c r="D378" s="2">
        <v>0.11092566962468453</v>
      </c>
      <c r="E378" s="2">
        <v>3.808108768216234</v>
      </c>
      <c r="F378" s="2">
        <v>13.130953350158757</v>
      </c>
      <c r="G378" s="2">
        <v>3.855939102825043</v>
      </c>
      <c r="H378" s="2">
        <v>9.810306928274853</v>
      </c>
      <c r="I378" s="2">
        <v>0.2808760074900269</v>
      </c>
      <c r="J378" s="2">
        <v>16.24501343320036</v>
      </c>
      <c r="K378" s="2">
        <v>4.4502564520068395</v>
      </c>
      <c r="L378" s="2">
        <v>1.3178783684767565</v>
      </c>
      <c r="M378" s="3">
        <v>0.23508100626882686</v>
      </c>
      <c r="N378" s="3">
        <v>0.05698933485304893</v>
      </c>
      <c r="O378">
        <v>100</v>
      </c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H378" s="14"/>
      <c r="AI378" s="14"/>
    </row>
    <row r="379" spans="1:35" s="15" customFormat="1" ht="12">
      <c r="A379" s="15" t="s">
        <v>700</v>
      </c>
      <c r="B379" s="16">
        <f>AVERAGE(B373:B378)</f>
        <v>1.021079739983586</v>
      </c>
      <c r="C379" s="16">
        <f>AVERAGE(C373:C378)</f>
        <v>46.13165210259808</v>
      </c>
      <c r="D379" s="16">
        <f>AVERAGE(D373:D378)</f>
        <v>0.20905188626592833</v>
      </c>
      <c r="E379" s="16">
        <f>AVERAGE(E373:E378)</f>
        <v>3.637587845969518</v>
      </c>
      <c r="F379" s="16">
        <f>AVERAGE(F373:F378)</f>
        <v>13.434823959231975</v>
      </c>
      <c r="G379" s="16">
        <f aca="true" t="shared" si="78" ref="G379:O379">AVERAGE(G373:G378)</f>
        <v>3.6181745871781064</v>
      </c>
      <c r="H379" s="16">
        <f t="shared" si="78"/>
        <v>9.359293949626936</v>
      </c>
      <c r="I379" s="16">
        <f t="shared" si="78"/>
        <v>0.2809043319912142</v>
      </c>
      <c r="J379" s="16">
        <f t="shared" si="78"/>
        <v>15.944923022823884</v>
      </c>
      <c r="K379" s="16">
        <f t="shared" si="78"/>
        <v>4.621104015302957</v>
      </c>
      <c r="L379" s="16">
        <f t="shared" si="78"/>
        <v>1.472890259641506</v>
      </c>
      <c r="M379" s="17">
        <f t="shared" si="78"/>
        <v>0.1979858373793546</v>
      </c>
      <c r="N379" s="17">
        <f t="shared" si="78"/>
        <v>0.0622003227808135</v>
      </c>
      <c r="O379" s="16">
        <f t="shared" si="78"/>
        <v>100</v>
      </c>
      <c r="P379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2:35" s="15" customFormat="1" ht="12">
      <c r="B380" s="16">
        <f>STDEV(B373:B378)</f>
        <v>0.12686363029910563</v>
      </c>
      <c r="C380" s="16">
        <f aca="true" t="shared" si="79" ref="C380:N380">STDEV(C373:C378)</f>
        <v>1.5938921069581076</v>
      </c>
      <c r="D380" s="16">
        <f t="shared" si="79"/>
        <v>0.05743927277537256</v>
      </c>
      <c r="E380" s="16">
        <f t="shared" si="79"/>
        <v>0.5042549217081296</v>
      </c>
      <c r="F380" s="16">
        <f t="shared" si="79"/>
        <v>0.689808392578528</v>
      </c>
      <c r="G380" s="16">
        <f t="shared" si="79"/>
        <v>0.5099684202857095</v>
      </c>
      <c r="H380" s="16">
        <f t="shared" si="79"/>
        <v>1.0195229211208556</v>
      </c>
      <c r="I380" s="16">
        <f t="shared" si="79"/>
        <v>0.061555919380136236</v>
      </c>
      <c r="J380" s="16">
        <f t="shared" si="79"/>
        <v>1.305880105241225</v>
      </c>
      <c r="K380" s="16">
        <f t="shared" si="79"/>
        <v>0.7275738380669177</v>
      </c>
      <c r="L380" s="16">
        <f t="shared" si="79"/>
        <v>0.3744945814070238</v>
      </c>
      <c r="M380" s="16">
        <f t="shared" si="79"/>
        <v>0.07907262558860537</v>
      </c>
      <c r="N380" s="16">
        <f t="shared" si="79"/>
        <v>0.028977829060517466</v>
      </c>
      <c r="O380" s="16"/>
      <c r="P380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20:35" ht="12"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1:35" ht="12">
      <c r="A382" t="s">
        <v>701</v>
      </c>
      <c r="B382" s="2">
        <v>0.0841900913214873</v>
      </c>
      <c r="C382" s="2">
        <v>62.02729739902142</v>
      </c>
      <c r="D382" s="2">
        <v>0.06140924308155544</v>
      </c>
      <c r="E382" s="2">
        <v>0.4387789465343397</v>
      </c>
      <c r="F382" s="2">
        <v>15.168083041144193</v>
      </c>
      <c r="G382" s="2">
        <v>0.07725678968324716</v>
      </c>
      <c r="H382" s="2">
        <v>1.094471187179335</v>
      </c>
      <c r="I382" s="2">
        <v>0.31397951704601734</v>
      </c>
      <c r="J382" s="2">
        <v>8.462589885303382</v>
      </c>
      <c r="K382" s="2">
        <v>6.626255422832354</v>
      </c>
      <c r="L382" s="2">
        <v>4.989005764545077</v>
      </c>
      <c r="M382" s="3">
        <v>0.4803787563637804</v>
      </c>
      <c r="N382" s="3">
        <v>0.16738971098036887</v>
      </c>
      <c r="O382" s="2">
        <v>100</v>
      </c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1:35" ht="12">
      <c r="A383" t="s">
        <v>702</v>
      </c>
      <c r="B383" s="2">
        <v>0.08804297288474285</v>
      </c>
      <c r="C383" s="2">
        <v>62.36904844342003</v>
      </c>
      <c r="D383" s="2">
        <v>0.04946234431727127</v>
      </c>
      <c r="E383" s="2">
        <v>0.46494603658234984</v>
      </c>
      <c r="F383" s="2">
        <v>15.359047157399074</v>
      </c>
      <c r="G383" s="2">
        <v>0.06825803515783435</v>
      </c>
      <c r="H383" s="2">
        <v>1.0298060086855876</v>
      </c>
      <c r="I383" s="2">
        <v>0.3452471633345534</v>
      </c>
      <c r="J383" s="2">
        <v>8.257243760325265</v>
      </c>
      <c r="K383" s="2">
        <v>6.665545520195476</v>
      </c>
      <c r="L383" s="2">
        <v>4.786965683025513</v>
      </c>
      <c r="M383" s="3">
        <v>0.30369879410804557</v>
      </c>
      <c r="N383" s="3">
        <v>0.2077418461325393</v>
      </c>
      <c r="O383" s="2">
        <v>100</v>
      </c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1:35" ht="12">
      <c r="A384" t="s">
        <v>703</v>
      </c>
      <c r="B384" s="2">
        <v>0.03510073912127807</v>
      </c>
      <c r="C384" s="2">
        <v>62.363984635905055</v>
      </c>
      <c r="D384" s="2">
        <v>0.062178452157692576</v>
      </c>
      <c r="E384" s="2">
        <v>0.41820023467351297</v>
      </c>
      <c r="F384" s="2">
        <v>15.406215839459248</v>
      </c>
      <c r="G384" s="2">
        <v>0.06318133041830053</v>
      </c>
      <c r="H384" s="2">
        <v>1.0289530953837513</v>
      </c>
      <c r="I384" s="2">
        <v>0.3379699738248774</v>
      </c>
      <c r="J384" s="2">
        <v>8.358990302167221</v>
      </c>
      <c r="K384" s="2">
        <v>6.511688546127386</v>
      </c>
      <c r="L384" s="2">
        <v>4.951209972621424</v>
      </c>
      <c r="M384" s="3">
        <v>0.24771093037016237</v>
      </c>
      <c r="N384" s="3">
        <v>0.21461594777010018</v>
      </c>
      <c r="O384" s="2">
        <v>100</v>
      </c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1:35" ht="12">
      <c r="A385" t="s">
        <v>704</v>
      </c>
      <c r="B385" s="2">
        <v>0.0936735125552724</v>
      </c>
      <c r="C385" s="2">
        <v>62.54671085101882</v>
      </c>
      <c r="D385" s="2">
        <v>0.0412969248899588</v>
      </c>
      <c r="E385" s="2">
        <v>0.357570935022814</v>
      </c>
      <c r="F385" s="2">
        <v>15.245615978888203</v>
      </c>
      <c r="G385" s="2">
        <v>0.0543910718062872</v>
      </c>
      <c r="H385" s="2">
        <v>1.0555896898701664</v>
      </c>
      <c r="I385" s="2">
        <v>0.3686505977981688</v>
      </c>
      <c r="J385" s="2">
        <v>8.535369305305144</v>
      </c>
      <c r="K385" s="2">
        <v>6.526928616754464</v>
      </c>
      <c r="L385" s="2">
        <v>4.875051621156112</v>
      </c>
      <c r="M385" s="3">
        <v>0.1148255960354952</v>
      </c>
      <c r="N385" s="3">
        <v>0.1843252988990844</v>
      </c>
      <c r="O385" s="2">
        <v>100</v>
      </c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1:35" ht="12">
      <c r="A386" t="s">
        <v>705</v>
      </c>
      <c r="B386" s="2">
        <v>0.038879473631741594</v>
      </c>
      <c r="C386" s="2">
        <v>62.219120725750166</v>
      </c>
      <c r="D386" s="2">
        <v>0.11165387299371946</v>
      </c>
      <c r="E386" s="2">
        <v>0.5034393380520387</v>
      </c>
      <c r="F386" s="2">
        <v>15.192902003788255</v>
      </c>
      <c r="G386" s="2">
        <v>0.018941282025720266</v>
      </c>
      <c r="H386" s="2">
        <v>1.0617087030206358</v>
      </c>
      <c r="I386" s="2">
        <v>0.3798225500947064</v>
      </c>
      <c r="J386" s="2">
        <v>8.528561459475624</v>
      </c>
      <c r="K386" s="2">
        <v>6.51480410726747</v>
      </c>
      <c r="L386" s="2">
        <v>4.903798225500946</v>
      </c>
      <c r="M386" s="3">
        <v>0.30605124115242743</v>
      </c>
      <c r="N386" s="3">
        <v>0.20935101186322397</v>
      </c>
      <c r="O386" s="2">
        <v>100</v>
      </c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1:35" s="15" customFormat="1" ht="12">
      <c r="A387" s="15" t="s">
        <v>706</v>
      </c>
      <c r="B387" s="16">
        <f>AVERAGE(B382:B386)</f>
        <v>0.06797735790290445</v>
      </c>
      <c r="C387" s="16">
        <f>AVERAGE(C382:C386)</f>
        <v>62.3052324110231</v>
      </c>
      <c r="D387" s="16">
        <f>AVERAGE(D382:D386)</f>
        <v>0.06520016748803951</v>
      </c>
      <c r="E387" s="16">
        <f>AVERAGE(E382:E386)</f>
        <v>0.43658709817301106</v>
      </c>
      <c r="F387" s="16">
        <f>AVERAGE(F382:F386)</f>
        <v>15.274372804135794</v>
      </c>
      <c r="G387" s="16">
        <f aca="true" t="shared" si="80" ref="G387:O387">AVERAGE(G382:G386)</f>
        <v>0.056405701818277906</v>
      </c>
      <c r="H387" s="16">
        <f t="shared" si="80"/>
        <v>1.0541057368278952</v>
      </c>
      <c r="I387" s="16">
        <f t="shared" si="80"/>
        <v>0.3491339604196647</v>
      </c>
      <c r="J387" s="16">
        <f t="shared" si="80"/>
        <v>8.428550942515328</v>
      </c>
      <c r="K387" s="16">
        <f t="shared" si="80"/>
        <v>6.56904444263543</v>
      </c>
      <c r="L387" s="16">
        <f t="shared" si="80"/>
        <v>4.901206253369815</v>
      </c>
      <c r="M387" s="17">
        <f t="shared" si="80"/>
        <v>0.2905330636059822</v>
      </c>
      <c r="N387" s="17">
        <f t="shared" si="80"/>
        <v>0.19668476312906336</v>
      </c>
      <c r="O387" s="16">
        <f t="shared" si="80"/>
        <v>100</v>
      </c>
      <c r="P387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2:35" s="15" customFormat="1" ht="12">
      <c r="B388" s="16">
        <f>STDEV(B382:B386)</f>
        <v>0.02851899772515767</v>
      </c>
      <c r="C388" s="16">
        <f aca="true" t="shared" si="81" ref="C388:N388">STDEV(C382:C386)</f>
        <v>0.1939711577394636</v>
      </c>
      <c r="D388" s="16">
        <f t="shared" si="81"/>
        <v>0.027388376692763467</v>
      </c>
      <c r="E388" s="16">
        <f t="shared" si="81"/>
        <v>0.05445155266866668</v>
      </c>
      <c r="F388" s="16">
        <f t="shared" si="81"/>
        <v>0.10406042966499801</v>
      </c>
      <c r="G388" s="16">
        <f t="shared" si="81"/>
        <v>0.022521080669831686</v>
      </c>
      <c r="H388" s="16">
        <f t="shared" si="81"/>
        <v>0.026983832905287403</v>
      </c>
      <c r="I388" s="16">
        <f t="shared" si="81"/>
        <v>0.02597241492423979</v>
      </c>
      <c r="J388" s="16">
        <f t="shared" si="81"/>
        <v>0.11911732568504557</v>
      </c>
      <c r="K388" s="16">
        <f t="shared" si="81"/>
        <v>0.07174783944490724</v>
      </c>
      <c r="L388" s="16">
        <f t="shared" si="81"/>
        <v>0.07738025768883601</v>
      </c>
      <c r="M388" s="16">
        <f t="shared" si="81"/>
        <v>0.1314937133550539</v>
      </c>
      <c r="N388" s="16">
        <f t="shared" si="81"/>
        <v>0.020094630878789464</v>
      </c>
      <c r="O388" s="16"/>
      <c r="P38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">
      <c r="A389" s="15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1:35" ht="12">
      <c r="A390" t="s">
        <v>707</v>
      </c>
      <c r="B390" s="2">
        <v>0.03946889041816784</v>
      </c>
      <c r="C390" s="2">
        <v>62.109865198558886</v>
      </c>
      <c r="D390" s="2">
        <v>0.05161316439298871</v>
      </c>
      <c r="E390" s="2">
        <v>0.45844634254948796</v>
      </c>
      <c r="F390" s="2">
        <v>14.932396874873499</v>
      </c>
      <c r="G390" s="2">
        <v>0</v>
      </c>
      <c r="H390" s="2">
        <v>1.1334655709832815</v>
      </c>
      <c r="I390" s="2">
        <v>0.2600898676274137</v>
      </c>
      <c r="J390" s="2">
        <v>7.956523499170142</v>
      </c>
      <c r="K390" s="2">
        <v>7.894790106464803</v>
      </c>
      <c r="L390" s="2">
        <v>4.7807958547544835</v>
      </c>
      <c r="M390" s="3">
        <v>0.15483949317896611</v>
      </c>
      <c r="N390" s="3">
        <v>0.22770513702789139</v>
      </c>
      <c r="O390">
        <v>100</v>
      </c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1:35" ht="12">
      <c r="A391" t="s">
        <v>708</v>
      </c>
      <c r="B391" s="2">
        <v>1.8045756698340198</v>
      </c>
      <c r="C391" s="2">
        <v>47.45320337669752</v>
      </c>
      <c r="D391" s="2">
        <v>0.06728926226499735</v>
      </c>
      <c r="E391" s="2">
        <v>3.3777170588475185</v>
      </c>
      <c r="F391" s="2">
        <v>15.190041189184779</v>
      </c>
      <c r="G391" s="2">
        <v>4.6643693160964075</v>
      </c>
      <c r="H391" s="2">
        <v>7.640389869907426</v>
      </c>
      <c r="I391" s="2">
        <v>0.24570776069491454</v>
      </c>
      <c r="J391" s="2">
        <v>12.71869010236124</v>
      </c>
      <c r="K391" s="2">
        <v>4.75102972961951</v>
      </c>
      <c r="L391" s="2">
        <v>1.704661310713266</v>
      </c>
      <c r="M391" s="3">
        <v>0.31095795440642715</v>
      </c>
      <c r="N391" s="3">
        <v>0.07136739937196689</v>
      </c>
      <c r="O391">
        <v>100</v>
      </c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1:35" ht="12">
      <c r="A392" t="s">
        <v>709</v>
      </c>
      <c r="B392" s="2">
        <v>1.706653986499757</v>
      </c>
      <c r="C392" s="2">
        <v>46.91799584448877</v>
      </c>
      <c r="D392" s="2">
        <v>0.1157754370005892</v>
      </c>
      <c r="E392" s="2">
        <v>3.7596005747423473</v>
      </c>
      <c r="F392" s="2">
        <v>15.159346282264648</v>
      </c>
      <c r="G392" s="2">
        <v>4.350882270852499</v>
      </c>
      <c r="H392" s="2">
        <v>7.856190367897124</v>
      </c>
      <c r="I392" s="2">
        <v>0.21501152585823707</v>
      </c>
      <c r="J392" s="2">
        <v>13.19839981806717</v>
      </c>
      <c r="K392" s="2">
        <v>4.7116468022204065</v>
      </c>
      <c r="L392" s="2">
        <v>1.7169910790890952</v>
      </c>
      <c r="M392" s="3">
        <v>0.22638232770650923</v>
      </c>
      <c r="N392" s="3">
        <v>0.06512368331283143</v>
      </c>
      <c r="O392">
        <v>100</v>
      </c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1:35" ht="12">
      <c r="A393" t="s">
        <v>710</v>
      </c>
      <c r="B393" s="2">
        <v>0</v>
      </c>
      <c r="C393" s="2">
        <v>61.920725893063256</v>
      </c>
      <c r="D393" s="2">
        <v>0.08431280048981722</v>
      </c>
      <c r="E393" s="2">
        <v>0.39446345943450195</v>
      </c>
      <c r="F393" s="2">
        <v>14.833030543315699</v>
      </c>
      <c r="G393" s="2">
        <v>0.022081923937809268</v>
      </c>
      <c r="H393" s="2">
        <v>1.1412339780585972</v>
      </c>
      <c r="I393" s="2">
        <v>0.2790352206686808</v>
      </c>
      <c r="J393" s="2">
        <v>8.207449638157563</v>
      </c>
      <c r="K393" s="2">
        <v>7.940459103273142</v>
      </c>
      <c r="L393" s="2">
        <v>4.794788665950676</v>
      </c>
      <c r="M393" s="3">
        <v>0.1776591153178291</v>
      </c>
      <c r="N393" s="3">
        <v>0.20475965833241322</v>
      </c>
      <c r="O393">
        <v>100</v>
      </c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1:35" ht="12">
      <c r="A394" t="s">
        <v>711</v>
      </c>
      <c r="B394" s="2">
        <v>1.8309758755180807</v>
      </c>
      <c r="C394" s="2">
        <v>46.90271795028463</v>
      </c>
      <c r="D394" s="2">
        <v>0.11507245491298283</v>
      </c>
      <c r="E394" s="2">
        <v>3.7067587246305975</v>
      </c>
      <c r="F394" s="2">
        <v>15.024592918461492</v>
      </c>
      <c r="G394" s="2">
        <v>4.401266815344353</v>
      </c>
      <c r="H394" s="2">
        <v>7.60700210796444</v>
      </c>
      <c r="I394" s="2">
        <v>0.22403486797217897</v>
      </c>
      <c r="J394" s="2">
        <v>13.229258953757167</v>
      </c>
      <c r="K394" s="2">
        <v>4.846281530361817</v>
      </c>
      <c r="L394" s="2">
        <v>1.7332152058574937</v>
      </c>
      <c r="M394" s="3">
        <v>0.3004103911445127</v>
      </c>
      <c r="N394" s="3">
        <v>0.07841220379026263</v>
      </c>
      <c r="O394">
        <v>100</v>
      </c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1:35" ht="12">
      <c r="A395" t="s">
        <v>712</v>
      </c>
      <c r="B395" s="2">
        <v>1.933183760027046</v>
      </c>
      <c r="C395" s="2">
        <v>48.421796723729905</v>
      </c>
      <c r="D395" s="2">
        <v>0.1342061857782422</v>
      </c>
      <c r="E395" s="2">
        <v>3.313151181731567</v>
      </c>
      <c r="F395" s="2">
        <v>15.480837200725329</v>
      </c>
      <c r="G395" s="2">
        <v>4.036430320353239</v>
      </c>
      <c r="H395" s="2">
        <v>7.1897634487916315</v>
      </c>
      <c r="I395" s="2">
        <v>0.14035303398182583</v>
      </c>
      <c r="J395" s="2">
        <v>12.139000727377038</v>
      </c>
      <c r="K395" s="2">
        <v>4.819128991609552</v>
      </c>
      <c r="L395" s="2">
        <v>1.9926032926616877</v>
      </c>
      <c r="M395" s="3">
        <v>0.3237340053887369</v>
      </c>
      <c r="N395" s="3">
        <v>0.07581112784419788</v>
      </c>
      <c r="O395">
        <v>100</v>
      </c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1:35" s="15" customFormat="1" ht="12">
      <c r="A396" t="s">
        <v>713</v>
      </c>
      <c r="B396" s="2">
        <v>1.992467626270443</v>
      </c>
      <c r="C396" s="2">
        <v>46.33235309291647</v>
      </c>
      <c r="D396" s="2">
        <v>0.11969251405871124</v>
      </c>
      <c r="E396" s="2">
        <v>3.5577567971934165</v>
      </c>
      <c r="F396" s="2">
        <v>15.301036991177837</v>
      </c>
      <c r="G396" s="2">
        <v>4.487437445183924</v>
      </c>
      <c r="H396" s="2">
        <v>7.865655471289274</v>
      </c>
      <c r="I396" s="2">
        <v>0.20533457153175463</v>
      </c>
      <c r="J396" s="2">
        <v>13.119744105659597</v>
      </c>
      <c r="K396" s="2">
        <v>4.8929474281586955</v>
      </c>
      <c r="L396" s="2">
        <v>1.7293504617448279</v>
      </c>
      <c r="M396" s="3">
        <v>0.3198679255017283</v>
      </c>
      <c r="N396" s="3">
        <v>0.07635556931331579</v>
      </c>
      <c r="O396">
        <v>100</v>
      </c>
      <c r="P396"/>
      <c r="Q396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">
      <c r="A397" t="s">
        <v>714</v>
      </c>
      <c r="B397" s="2">
        <v>1.6011554087050488</v>
      </c>
      <c r="C397" s="2">
        <v>46.69430504036657</v>
      </c>
      <c r="D397" s="2">
        <v>0.16936296665731537</v>
      </c>
      <c r="E397" s="2">
        <v>3.599222800619266</v>
      </c>
      <c r="F397" s="2">
        <v>15.45878661305238</v>
      </c>
      <c r="G397" s="2">
        <v>4.5998150514842635</v>
      </c>
      <c r="H397" s="2">
        <v>7.8603119187889</v>
      </c>
      <c r="I397" s="2">
        <v>0.23274419957815118</v>
      </c>
      <c r="J397" s="2">
        <v>12.885092941824341</v>
      </c>
      <c r="K397" s="2">
        <v>4.971790156167202</v>
      </c>
      <c r="L397" s="2">
        <v>1.6458339827312118</v>
      </c>
      <c r="M397" s="3">
        <v>0.2150805772887379</v>
      </c>
      <c r="N397" s="3">
        <v>0.06649834273661462</v>
      </c>
      <c r="O397">
        <v>100</v>
      </c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1:64" s="15" customFormat="1" ht="12">
      <c r="A398" s="15" t="s">
        <v>715</v>
      </c>
      <c r="B398" s="16">
        <f>+(B391+B392+B394+B395+B396+B397)/6</f>
        <v>1.8115020544757325</v>
      </c>
      <c r="C398" s="16">
        <f aca="true" t="shared" si="82" ref="C398:O398">+(C391+C392+C394+C395+C396+C397)/6</f>
        <v>47.12039533808064</v>
      </c>
      <c r="D398" s="16">
        <f t="shared" si="82"/>
        <v>0.12023313677880638</v>
      </c>
      <c r="E398" s="16">
        <f t="shared" si="82"/>
        <v>3.552367856294119</v>
      </c>
      <c r="F398" s="16">
        <f t="shared" si="82"/>
        <v>15.269106865811077</v>
      </c>
      <c r="G398" s="16">
        <f t="shared" si="82"/>
        <v>4.423366869885782</v>
      </c>
      <c r="H398" s="16">
        <f t="shared" si="82"/>
        <v>7.669885530773133</v>
      </c>
      <c r="I398" s="16">
        <f t="shared" si="82"/>
        <v>0.21053099326951039</v>
      </c>
      <c r="J398" s="16">
        <f t="shared" si="82"/>
        <v>12.881697774841092</v>
      </c>
      <c r="K398" s="16">
        <f t="shared" si="82"/>
        <v>4.8321374396895305</v>
      </c>
      <c r="L398" s="16">
        <f t="shared" si="82"/>
        <v>1.753775888799597</v>
      </c>
      <c r="M398" s="17">
        <f t="shared" si="82"/>
        <v>0.2827388635727754</v>
      </c>
      <c r="N398" s="17">
        <f t="shared" si="82"/>
        <v>0.07226138772819819</v>
      </c>
      <c r="O398" s="15">
        <f t="shared" si="82"/>
        <v>100</v>
      </c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K398" s="19"/>
      <c r="AL398" s="19"/>
      <c r="AN398" s="19"/>
      <c r="AO398" s="20"/>
      <c r="AP398" s="19"/>
      <c r="AQ398" s="20"/>
      <c r="AR398" s="21"/>
      <c r="AS398" s="21"/>
      <c r="AT398" s="20"/>
      <c r="AU398" s="19"/>
      <c r="AV398" s="19"/>
      <c r="AX398" s="19"/>
      <c r="AZ398" s="21"/>
      <c r="BA398" s="21"/>
      <c r="BB398" s="21"/>
      <c r="BC398" s="19"/>
      <c r="BD398" s="19"/>
      <c r="BE398" s="19"/>
      <c r="BF398" s="19"/>
      <c r="BG398" s="22"/>
      <c r="BH398" s="19"/>
      <c r="BI398" s="19"/>
      <c r="BJ398" s="19"/>
      <c r="BK398" s="19"/>
      <c r="BL398" s="19"/>
    </row>
    <row r="399" spans="2:64" s="15" customFormat="1" ht="12">
      <c r="B399" s="16">
        <f>STDEV(B391,B392,B394:B397)</f>
        <v>0.14368090262545663</v>
      </c>
      <c r="C399" s="16">
        <f aca="true" t="shared" si="83" ref="C399:N399">STDEV(C391,C392,C394:C397)</f>
        <v>0.7342096811226654</v>
      </c>
      <c r="D399" s="16">
        <f t="shared" si="83"/>
        <v>0.03304190106009102</v>
      </c>
      <c r="E399" s="16">
        <f t="shared" si="83"/>
        <v>0.17705021025142142</v>
      </c>
      <c r="F399" s="16">
        <f t="shared" si="83"/>
        <v>0.1788370831296829</v>
      </c>
      <c r="G399" s="16">
        <f t="shared" si="83"/>
        <v>0.22306209958657294</v>
      </c>
      <c r="H399" s="16">
        <f t="shared" si="83"/>
        <v>0.2625410839006021</v>
      </c>
      <c r="I399" s="16">
        <f t="shared" si="83"/>
        <v>0.037108516741944084</v>
      </c>
      <c r="J399" s="16">
        <f t="shared" si="83"/>
        <v>0.413750394718174</v>
      </c>
      <c r="K399" s="16">
        <f t="shared" si="83"/>
        <v>0.09451609946472266</v>
      </c>
      <c r="L399" s="16">
        <f t="shared" si="83"/>
        <v>0.12122268030123069</v>
      </c>
      <c r="M399" s="16">
        <f t="shared" si="83"/>
        <v>0.04882923653748829</v>
      </c>
      <c r="N399" s="16">
        <f t="shared" si="83"/>
        <v>0.00551641628323395</v>
      </c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K399" s="19"/>
      <c r="AL399" s="19"/>
      <c r="AN399" s="19"/>
      <c r="AO399" s="20"/>
      <c r="AP399" s="19"/>
      <c r="AQ399" s="20"/>
      <c r="AR399" s="21"/>
      <c r="AS399" s="21"/>
      <c r="AT399" s="20"/>
      <c r="AU399" s="19"/>
      <c r="AV399" s="19"/>
      <c r="AX399" s="19"/>
      <c r="AZ399" s="21"/>
      <c r="BA399" s="21"/>
      <c r="BB399" s="21"/>
      <c r="BC399" s="19"/>
      <c r="BD399" s="19"/>
      <c r="BE399" s="19"/>
      <c r="BF399" s="19"/>
      <c r="BG399" s="22"/>
      <c r="BH399" s="19"/>
      <c r="BI399" s="19"/>
      <c r="BJ399" s="19"/>
      <c r="BK399" s="19"/>
      <c r="BL399" s="19"/>
    </row>
    <row r="400" spans="2:35" ht="12">
      <c r="B400"/>
      <c r="C400"/>
      <c r="D400"/>
      <c r="E400"/>
      <c r="F400"/>
      <c r="G400"/>
      <c r="H400"/>
      <c r="I400"/>
      <c r="J400"/>
      <c r="K400"/>
      <c r="L400"/>
      <c r="M400"/>
      <c r="N400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1:35" ht="12">
      <c r="A401" t="s">
        <v>716</v>
      </c>
      <c r="B401" s="2">
        <v>0.10670798605472068</v>
      </c>
      <c r="C401" s="2">
        <v>60.94200770543501</v>
      </c>
      <c r="D401" s="2">
        <v>0.03132711517202809</v>
      </c>
      <c r="E401" s="2">
        <v>0.4317268059645121</v>
      </c>
      <c r="F401" s="2">
        <v>14.672837568698656</v>
      </c>
      <c r="G401" s="2">
        <v>0.036221976917657474</v>
      </c>
      <c r="H401" s="2">
        <v>1.1013438927666124</v>
      </c>
      <c r="I401" s="2">
        <v>0.33970340514667957</v>
      </c>
      <c r="J401" s="2">
        <v>8.737328215948459</v>
      </c>
      <c r="K401" s="2">
        <v>8.21</v>
      </c>
      <c r="L401" s="2">
        <v>4.692214469360332</v>
      </c>
      <c r="M401" s="3">
        <v>0.5090656215454564</v>
      </c>
      <c r="N401" s="3">
        <v>0.1850257739847909</v>
      </c>
      <c r="O401" s="2">
        <v>100.0327114862617</v>
      </c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1:35" ht="12">
      <c r="A402" t="s">
        <v>717</v>
      </c>
      <c r="B402" s="2">
        <v>0.04992620644865032</v>
      </c>
      <c r="C402" s="2">
        <v>61.06366626759728</v>
      </c>
      <c r="D402" s="2">
        <v>0.040136754203816925</v>
      </c>
      <c r="E402" s="2">
        <v>0.49045155746615315</v>
      </c>
      <c r="F402" s="2">
        <v>14.955346194431979</v>
      </c>
      <c r="G402" s="2">
        <v>0.04405253510175028</v>
      </c>
      <c r="H402" s="2">
        <v>1.063134513788907</v>
      </c>
      <c r="I402" s="2">
        <v>0.30053618391638526</v>
      </c>
      <c r="J402" s="2">
        <v>8.362150107536687</v>
      </c>
      <c r="K402" s="2">
        <v>8.21</v>
      </c>
      <c r="L402" s="2">
        <v>4.56677947221478</v>
      </c>
      <c r="M402" s="3">
        <v>0.6823248214648877</v>
      </c>
      <c r="N402" s="3">
        <v>0.1713154142845844</v>
      </c>
      <c r="O402" s="2">
        <v>99.99982002845584</v>
      </c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1:35" ht="12">
      <c r="A403" t="s">
        <v>718</v>
      </c>
      <c r="B403" s="2">
        <v>0.012734797835084369</v>
      </c>
      <c r="C403" s="2">
        <v>75.11832749655099</v>
      </c>
      <c r="D403" s="2">
        <v>0.006367398917542184</v>
      </c>
      <c r="E403" s="2">
        <v>0.2854717181364746</v>
      </c>
      <c r="F403" s="2">
        <v>11.997240793802398</v>
      </c>
      <c r="G403" s="2">
        <v>0</v>
      </c>
      <c r="H403" s="2">
        <v>0.3586968056882097</v>
      </c>
      <c r="I403" s="2">
        <v>0.09020481799851428</v>
      </c>
      <c r="J403" s="2">
        <v>4.496444868937705</v>
      </c>
      <c r="K403" s="2">
        <v>2.510877639817468</v>
      </c>
      <c r="L403" s="2">
        <v>4.5144858325374075</v>
      </c>
      <c r="M403" s="3">
        <v>0.21649156319643423</v>
      </c>
      <c r="N403" s="3">
        <v>0.3777990024408362</v>
      </c>
      <c r="O403" s="2">
        <v>100</v>
      </c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1:35" ht="12">
      <c r="A404" t="s">
        <v>719</v>
      </c>
      <c r="B404" s="2">
        <v>0.09453815505929887</v>
      </c>
      <c r="C404" s="2">
        <v>60.8367647108917</v>
      </c>
      <c r="D404" s="2">
        <v>0.005847720931503023</v>
      </c>
      <c r="E404" s="2">
        <v>0.4648938140544903</v>
      </c>
      <c r="F404" s="2">
        <v>14.742104468319122</v>
      </c>
      <c r="G404" s="2">
        <v>0.057502589159779724</v>
      </c>
      <c r="H404" s="2">
        <v>1.1403055816430896</v>
      </c>
      <c r="I404" s="2">
        <v>0.383025721013448</v>
      </c>
      <c r="J404" s="2">
        <v>9.037652699637922</v>
      </c>
      <c r="K404" s="2">
        <v>8.21</v>
      </c>
      <c r="L404" s="2">
        <v>4.64211579945815</v>
      </c>
      <c r="M404" s="3">
        <v>0.27776674424639364</v>
      </c>
      <c r="N404" s="3">
        <v>0.2036956124473553</v>
      </c>
      <c r="O404" s="2">
        <v>100.09621361686227</v>
      </c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1:35" s="15" customFormat="1" ht="12">
      <c r="A405" t="s">
        <v>720</v>
      </c>
      <c r="B405" s="2">
        <v>0.053610822877525256</v>
      </c>
      <c r="C405" s="2">
        <v>61.63854720692653</v>
      </c>
      <c r="D405" s="2">
        <v>0.0675099251050318</v>
      </c>
      <c r="E405" s="2">
        <v>0.4110163087276936</v>
      </c>
      <c r="F405" s="2">
        <v>14.968340306008303</v>
      </c>
      <c r="G405" s="2">
        <v>0.0337549625525159</v>
      </c>
      <c r="H405" s="2">
        <v>1.131784038525533</v>
      </c>
      <c r="I405" s="2">
        <v>0.34747755568766364</v>
      </c>
      <c r="J405" s="2">
        <v>8.059493705921298</v>
      </c>
      <c r="K405" s="2">
        <v>8.21</v>
      </c>
      <c r="L405" s="2">
        <v>4.8190173008797705</v>
      </c>
      <c r="M405" s="3">
        <v>0.07942344130003742</v>
      </c>
      <c r="N405" s="3">
        <v>0.16976760577883</v>
      </c>
      <c r="O405" s="2">
        <v>100.00364228251826</v>
      </c>
      <c r="P405"/>
      <c r="Q405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s="15" customFormat="1" ht="12">
      <c r="A406" t="s">
        <v>721</v>
      </c>
      <c r="B406" s="2">
        <v>0.026146814476418482</v>
      </c>
      <c r="C406" s="2">
        <v>60.8678473000299</v>
      </c>
      <c r="D406" s="2">
        <v>0.04551482519969143</v>
      </c>
      <c r="E406" s="2">
        <v>0.5016314777327694</v>
      </c>
      <c r="F406" s="2">
        <v>14.820401805448462</v>
      </c>
      <c r="G406" s="2">
        <v>0.0406728225188732</v>
      </c>
      <c r="H406" s="2">
        <v>1.1001030090819035</v>
      </c>
      <c r="I406" s="2">
        <v>0.3118249726446945</v>
      </c>
      <c r="J406" s="2">
        <v>8.741751639949245</v>
      </c>
      <c r="K406" s="2">
        <v>8.21</v>
      </c>
      <c r="L406" s="2">
        <v>5.013409575719203</v>
      </c>
      <c r="M406" s="3">
        <v>0.25759454261953024</v>
      </c>
      <c r="N406" s="3">
        <v>0.1568808868585109</v>
      </c>
      <c r="O406" s="2">
        <v>100.09377967227923</v>
      </c>
      <c r="P406"/>
      <c r="Q406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65" s="15" customFormat="1" ht="12">
      <c r="A407" s="15" t="s">
        <v>722</v>
      </c>
      <c r="B407" s="16">
        <f>AVERAGE(B401:B406)</f>
        <v>0.057277463791949666</v>
      </c>
      <c r="C407" s="16">
        <f aca="true" t="shared" si="84" ref="C407:O407">SUM(C401+C402+C404+C405+C406)/5</f>
        <v>61.06976663817609</v>
      </c>
      <c r="D407" s="16">
        <f t="shared" si="84"/>
        <v>0.038067268122414254</v>
      </c>
      <c r="E407" s="16">
        <f t="shared" si="84"/>
        <v>0.4599439927891237</v>
      </c>
      <c r="F407" s="16">
        <f t="shared" si="84"/>
        <v>14.831806068581304</v>
      </c>
      <c r="G407" s="16">
        <f t="shared" si="84"/>
        <v>0.04244097725011531</v>
      </c>
      <c r="H407" s="16">
        <f t="shared" si="84"/>
        <v>1.1073342071612093</v>
      </c>
      <c r="I407" s="16">
        <f t="shared" si="84"/>
        <v>0.3365135676817742</v>
      </c>
      <c r="J407" s="16">
        <f t="shared" si="84"/>
        <v>8.587675273798721</v>
      </c>
      <c r="K407" s="16">
        <f t="shared" si="84"/>
        <v>8.21</v>
      </c>
      <c r="L407" s="16">
        <f t="shared" si="84"/>
        <v>4.746707323526446</v>
      </c>
      <c r="M407" s="17">
        <f t="shared" si="84"/>
        <v>0.3612350342352611</v>
      </c>
      <c r="N407" s="17">
        <f t="shared" si="84"/>
        <v>0.1773370586708143</v>
      </c>
      <c r="O407" s="16">
        <f t="shared" si="84"/>
        <v>100.04523341727545</v>
      </c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K407" s="27"/>
      <c r="AL407" s="27"/>
      <c r="AM407" s="27"/>
      <c r="AN407" s="27"/>
      <c r="AO407" s="28"/>
      <c r="AP407" s="27"/>
      <c r="AQ407" s="28"/>
      <c r="AR407" s="29"/>
      <c r="AS407" s="42"/>
      <c r="AT407" s="29"/>
      <c r="AU407" s="28"/>
      <c r="AV407" s="28"/>
      <c r="AW407" s="27"/>
      <c r="AX407" s="27"/>
      <c r="AY407" s="30"/>
      <c r="AZ407" s="29"/>
      <c r="BA407" s="29"/>
      <c r="BB407" s="29"/>
      <c r="BC407" s="27"/>
      <c r="BD407" s="27"/>
      <c r="BE407" s="27"/>
      <c r="BF407" s="27"/>
      <c r="BG407" s="31"/>
      <c r="BH407" s="29"/>
      <c r="BI407" s="29"/>
      <c r="BJ407" s="29"/>
      <c r="BK407" s="27"/>
      <c r="BL407" s="29"/>
      <c r="BM407"/>
    </row>
    <row r="408" spans="2:65" s="15" customFormat="1" ht="12">
      <c r="B408" s="16">
        <f>STDEV(B401:B406)</f>
        <v>0.03701996029810195</v>
      </c>
      <c r="C408" s="16">
        <f aca="true" t="shared" si="85" ref="C408:N408">STDEV(C401:C406)</f>
        <v>5.742879371388415</v>
      </c>
      <c r="D408" s="16">
        <f t="shared" si="85"/>
        <v>0.023864405440921645</v>
      </c>
      <c r="E408" s="16">
        <f t="shared" si="85"/>
        <v>0.0790573615201565</v>
      </c>
      <c r="F408" s="16">
        <f t="shared" si="85"/>
        <v>1.163012017114681</v>
      </c>
      <c r="G408" s="16">
        <f t="shared" si="85"/>
        <v>0.01922357364242918</v>
      </c>
      <c r="H408" s="16">
        <f t="shared" si="85"/>
        <v>0.30684686468842587</v>
      </c>
      <c r="I408" s="16">
        <f t="shared" si="85"/>
        <v>0.10464638568042162</v>
      </c>
      <c r="J408" s="16">
        <f t="shared" si="85"/>
        <v>1.7045189607302211</v>
      </c>
      <c r="K408" s="16">
        <f t="shared" si="85"/>
        <v>2.3266569606888963</v>
      </c>
      <c r="L408" s="16">
        <f t="shared" si="85"/>
        <v>0.18307415507760924</v>
      </c>
      <c r="M408" s="16">
        <f t="shared" si="85"/>
        <v>0.21887782369622938</v>
      </c>
      <c r="N408" s="16">
        <f t="shared" si="85"/>
        <v>0.08337073095576845</v>
      </c>
      <c r="O408" s="16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K408" s="27"/>
      <c r="AL408" s="27"/>
      <c r="AM408" s="27"/>
      <c r="AN408" s="27"/>
      <c r="AO408" s="28"/>
      <c r="AP408" s="27"/>
      <c r="AQ408" s="28"/>
      <c r="AR408" s="29"/>
      <c r="AS408" s="42"/>
      <c r="AT408" s="29"/>
      <c r="AU408" s="28"/>
      <c r="AV408" s="28"/>
      <c r="AW408" s="27"/>
      <c r="AX408" s="27"/>
      <c r="AY408" s="30"/>
      <c r="AZ408" s="29"/>
      <c r="BA408" s="29"/>
      <c r="BB408" s="29"/>
      <c r="BC408" s="27"/>
      <c r="BD408" s="27"/>
      <c r="BE408" s="27"/>
      <c r="BF408" s="27"/>
      <c r="BG408" s="31"/>
      <c r="BH408" s="29"/>
      <c r="BI408" s="29"/>
      <c r="BJ408" s="29"/>
      <c r="BK408" s="27"/>
      <c r="BL408" s="29"/>
      <c r="BM408"/>
    </row>
    <row r="409" spans="20:64" ht="12" customHeight="1"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K409" s="43"/>
      <c r="AL409" s="43"/>
      <c r="AM409" s="43"/>
      <c r="AN409" s="43"/>
      <c r="AO409" s="44"/>
      <c r="AP409" s="43"/>
      <c r="AQ409" s="44"/>
      <c r="AR409" s="45"/>
      <c r="AS409" s="46"/>
      <c r="AT409" s="45"/>
      <c r="AU409" s="44"/>
      <c r="AV409" s="44"/>
      <c r="AW409" s="43"/>
      <c r="AX409" s="43"/>
      <c r="AY409" s="44"/>
      <c r="AZ409" s="45"/>
      <c r="BA409" s="45"/>
      <c r="BB409" s="45"/>
      <c r="BC409" s="43"/>
      <c r="BD409" s="43"/>
      <c r="BE409" s="43"/>
      <c r="BF409" s="43"/>
      <c r="BG409" s="47"/>
      <c r="BH409" s="45"/>
      <c r="BI409" s="45"/>
      <c r="BJ409" s="45"/>
      <c r="BK409" s="43"/>
      <c r="BL409" s="45"/>
    </row>
    <row r="410" spans="1:35" ht="12">
      <c r="A410" t="s">
        <v>723</v>
      </c>
      <c r="B410" s="2">
        <v>1.7841447521291536</v>
      </c>
      <c r="C410" s="2">
        <v>46.99392825030561</v>
      </c>
      <c r="D410" s="2">
        <v>0.17982885950112645</v>
      </c>
      <c r="E410" s="2">
        <v>3.587484719598315</v>
      </c>
      <c r="F410" s="2">
        <v>15.798672499318064</v>
      </c>
      <c r="G410" s="2">
        <v>4.251235060565956</v>
      </c>
      <c r="H410" s="2">
        <v>7.798308800501097</v>
      </c>
      <c r="I410" s="2">
        <v>0.18285968297586455</v>
      </c>
      <c r="J410" s="2">
        <v>12.832506592041058</v>
      </c>
      <c r="K410" s="2">
        <v>4.534111918208177</v>
      </c>
      <c r="L410" s="2">
        <v>1.6730145580554237</v>
      </c>
      <c r="M410" s="3">
        <v>0.26873301476011036</v>
      </c>
      <c r="N410" s="3">
        <v>0.07577058686845216</v>
      </c>
      <c r="O410" s="2">
        <v>100</v>
      </c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1:35" ht="12">
      <c r="A411" t="s">
        <v>724</v>
      </c>
      <c r="B411" s="2">
        <v>1.8013199588269724</v>
      </c>
      <c r="C411" s="2">
        <v>47.095686923527154</v>
      </c>
      <c r="D411" s="2">
        <v>0.13623428260035927</v>
      </c>
      <c r="E411" s="2">
        <v>3.556219347286415</v>
      </c>
      <c r="F411" s="2">
        <v>15.360163077481987</v>
      </c>
      <c r="G411" s="2">
        <v>4.4049084707449495</v>
      </c>
      <c r="H411" s="2">
        <v>7.904615819323068</v>
      </c>
      <c r="I411" s="2">
        <v>0.24421256584656995</v>
      </c>
      <c r="J411" s="2">
        <v>12.757583708398087</v>
      </c>
      <c r="K411" s="2">
        <v>4.629947322744061</v>
      </c>
      <c r="L411" s="2">
        <v>1.7932468161543584</v>
      </c>
      <c r="M411" s="3">
        <v>0.2492582800169536</v>
      </c>
      <c r="N411" s="3">
        <v>0.06660342704906454</v>
      </c>
      <c r="O411" s="2">
        <v>100</v>
      </c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1:35" ht="12">
      <c r="A412" t="s">
        <v>725</v>
      </c>
      <c r="B412" s="2">
        <v>1.6583882412569688</v>
      </c>
      <c r="C412" s="2">
        <v>47.36543335022807</v>
      </c>
      <c r="D412" s="2">
        <v>0.11657374556512924</v>
      </c>
      <c r="E412" s="2">
        <v>3.4394323365433346</v>
      </c>
      <c r="F412" s="2">
        <v>15.818550430816016</v>
      </c>
      <c r="G412" s="2">
        <v>4.0750126710593</v>
      </c>
      <c r="H412" s="2">
        <v>7.4445007602635584</v>
      </c>
      <c r="I412" s="2">
        <v>0.22503801317790167</v>
      </c>
      <c r="J412" s="2">
        <v>12.52002027369488</v>
      </c>
      <c r="K412" s="2">
        <v>5.2356817029903695</v>
      </c>
      <c r="L412" s="2">
        <v>1.6999493157627978</v>
      </c>
      <c r="M412" s="3">
        <v>0.31626964014191583</v>
      </c>
      <c r="N412" s="3">
        <v>0.08210846426761277</v>
      </c>
      <c r="O412" s="2">
        <v>100</v>
      </c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1:35" ht="12">
      <c r="A413" t="s">
        <v>726</v>
      </c>
      <c r="B413" s="2">
        <v>1.744396968719768</v>
      </c>
      <c r="C413" s="2">
        <v>47.125927120283784</v>
      </c>
      <c r="D413" s="2">
        <v>0.08364237342792648</v>
      </c>
      <c r="E413" s="2">
        <v>3.6117381489841986</v>
      </c>
      <c r="F413" s="2">
        <v>15.72980490164463</v>
      </c>
      <c r="G413" s="2">
        <v>4.297000967429861</v>
      </c>
      <c r="H413" s="2">
        <v>7.783779425991616</v>
      </c>
      <c r="I413" s="2">
        <v>0.1793776201225411</v>
      </c>
      <c r="J413" s="2">
        <v>13.001854240567559</v>
      </c>
      <c r="K413" s="2">
        <v>4.483432763624637</v>
      </c>
      <c r="L413" s="2">
        <v>1.6960254756530153</v>
      </c>
      <c r="M413" s="3">
        <v>0.2015478877781361</v>
      </c>
      <c r="N413" s="3">
        <v>0.04534827475008062</v>
      </c>
      <c r="O413" s="2">
        <v>100</v>
      </c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1:35" s="15" customFormat="1" ht="12">
      <c r="A414" t="s">
        <v>727</v>
      </c>
      <c r="B414" s="2">
        <v>1.7243792234795476</v>
      </c>
      <c r="C414" s="2">
        <v>47.183014114918635</v>
      </c>
      <c r="D414" s="2">
        <v>0.1149586148986365</v>
      </c>
      <c r="E414" s="2">
        <v>3.408772841776961</v>
      </c>
      <c r="F414" s="2">
        <v>15.798312607461316</v>
      </c>
      <c r="G414" s="2">
        <v>4.262465512415531</v>
      </c>
      <c r="H414" s="2">
        <v>7.574273261625815</v>
      </c>
      <c r="I414" s="2">
        <v>0.2089247870766524</v>
      </c>
      <c r="J414" s="2">
        <v>12.94134111719781</v>
      </c>
      <c r="K414" s="2">
        <v>4.5793514334839465</v>
      </c>
      <c r="L414" s="2">
        <v>1.731376704386421</v>
      </c>
      <c r="M414" s="3">
        <v>0.3908592906553641</v>
      </c>
      <c r="N414" s="3">
        <v>0.07597264984605542</v>
      </c>
      <c r="O414" s="2">
        <v>100</v>
      </c>
      <c r="P414"/>
      <c r="Q414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s="15" customFormat="1" ht="12">
      <c r="A415" t="s">
        <v>728</v>
      </c>
      <c r="B415" s="2">
        <v>1.7925504657214917</v>
      </c>
      <c r="C415" s="2">
        <v>47.10067019683892</v>
      </c>
      <c r="D415" s="2">
        <v>0.175838750841514</v>
      </c>
      <c r="E415" s="2">
        <v>3.5248133597258926</v>
      </c>
      <c r="F415" s="2">
        <v>15.786300654120154</v>
      </c>
      <c r="G415" s="2">
        <v>4.138741798378264</v>
      </c>
      <c r="H415" s="2">
        <v>7.776091958642726</v>
      </c>
      <c r="I415" s="2">
        <v>0.23612632255860455</v>
      </c>
      <c r="J415" s="2">
        <v>12.670437989208525</v>
      </c>
      <c r="K415" s="2">
        <v>4.707454558242818</v>
      </c>
      <c r="L415" s="2">
        <v>1.6930759723882922</v>
      </c>
      <c r="M415" s="3">
        <v>0.30143785858545263</v>
      </c>
      <c r="N415" s="3">
        <v>0.049234850235623934</v>
      </c>
      <c r="O415" s="2">
        <v>100</v>
      </c>
      <c r="P415"/>
      <c r="Q415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s="15" customFormat="1" ht="12">
      <c r="A416" s="15" t="s">
        <v>729</v>
      </c>
      <c r="B416" s="16">
        <f aca="true" t="shared" si="86" ref="B416:O416">AVERAGE(B410:B415)</f>
        <v>1.7508632683556504</v>
      </c>
      <c r="C416" s="16">
        <f t="shared" si="86"/>
        <v>47.144109992683696</v>
      </c>
      <c r="D416" s="16">
        <f t="shared" si="86"/>
        <v>0.13451277113911533</v>
      </c>
      <c r="E416" s="16">
        <f t="shared" si="86"/>
        <v>3.5214101256525194</v>
      </c>
      <c r="F416" s="16">
        <f t="shared" si="86"/>
        <v>15.715300695140362</v>
      </c>
      <c r="G416" s="16">
        <f t="shared" si="86"/>
        <v>4.23822741343231</v>
      </c>
      <c r="H416" s="16">
        <f t="shared" si="86"/>
        <v>7.713595004391313</v>
      </c>
      <c r="I416" s="16">
        <f t="shared" si="86"/>
        <v>0.2127564986263557</v>
      </c>
      <c r="J416" s="16">
        <f t="shared" si="86"/>
        <v>12.787290653517987</v>
      </c>
      <c r="K416" s="16">
        <f t="shared" si="86"/>
        <v>4.694996616549002</v>
      </c>
      <c r="L416" s="16">
        <f t="shared" si="86"/>
        <v>1.7144481404000516</v>
      </c>
      <c r="M416" s="17">
        <f t="shared" si="86"/>
        <v>0.28801766198965545</v>
      </c>
      <c r="N416" s="17">
        <f t="shared" si="86"/>
        <v>0.06583970883614824</v>
      </c>
      <c r="O416" s="16">
        <f t="shared" si="86"/>
        <v>100</v>
      </c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2:35" s="15" customFormat="1" ht="12">
      <c r="B417" s="16">
        <f>STDEV(B410:B415)</f>
        <v>0.05419631998685093</v>
      </c>
      <c r="C417" s="16">
        <f aca="true" t="shared" si="87" ref="C417:N417">STDEV(C410:C415)</f>
        <v>0.1245909638806864</v>
      </c>
      <c r="D417" s="16">
        <f t="shared" si="87"/>
        <v>0.03756679143239034</v>
      </c>
      <c r="E417" s="16">
        <f t="shared" si="87"/>
        <v>0.08143191426353569</v>
      </c>
      <c r="F417" s="16">
        <f t="shared" si="87"/>
        <v>0.17656524963516237</v>
      </c>
      <c r="G417" s="16">
        <f t="shared" si="87"/>
        <v>0.11707265229181937</v>
      </c>
      <c r="H417" s="16">
        <f t="shared" si="87"/>
        <v>0.1698937088561535</v>
      </c>
      <c r="I417" s="16">
        <f t="shared" si="87"/>
        <v>0.027236444572956996</v>
      </c>
      <c r="J417" s="16">
        <f t="shared" si="87"/>
        <v>0.177642372771495</v>
      </c>
      <c r="K417" s="16">
        <f t="shared" si="87"/>
        <v>0.27595069560573604</v>
      </c>
      <c r="L417" s="16">
        <f t="shared" si="87"/>
        <v>0.042939327854423746</v>
      </c>
      <c r="M417" s="16">
        <f t="shared" si="87"/>
        <v>0.06466202238511602</v>
      </c>
      <c r="N417" s="16">
        <f t="shared" si="87"/>
        <v>0.015245817136823867</v>
      </c>
      <c r="O417" s="16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2:35" s="15" customFormat="1" ht="1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7"/>
      <c r="N418" s="17"/>
      <c r="O418" s="16"/>
      <c r="P4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">
      <c r="A419" t="s">
        <v>730</v>
      </c>
      <c r="B419" s="2">
        <v>0.8540903161687061</v>
      </c>
      <c r="C419" s="2">
        <v>46.328964531958505</v>
      </c>
      <c r="D419" s="2">
        <v>0.1428660165227654</v>
      </c>
      <c r="E419" s="2">
        <v>3.7497153032279438</v>
      </c>
      <c r="F419" s="2">
        <v>14.495724372114212</v>
      </c>
      <c r="G419" s="2">
        <v>4.058223078037973</v>
      </c>
      <c r="H419" s="2">
        <v>9.614468807586395</v>
      </c>
      <c r="I419" s="2">
        <v>0.24846263743089633</v>
      </c>
      <c r="J419" s="2">
        <v>13.992587531316646</v>
      </c>
      <c r="K419" s="2">
        <v>4.698014369422532</v>
      </c>
      <c r="L419" s="2">
        <v>1.6346771020974389</v>
      </c>
      <c r="M419" s="3">
        <v>0.12733710168333437</v>
      </c>
      <c r="N419" s="3">
        <v>0.05486883243265628</v>
      </c>
      <c r="O419">
        <v>100</v>
      </c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1:35" ht="12">
      <c r="A420" t="s">
        <v>731</v>
      </c>
      <c r="B420" s="2">
        <v>1.0978760045924223</v>
      </c>
      <c r="C420" s="2">
        <v>46.009307856322785</v>
      </c>
      <c r="D420" s="2">
        <v>0.2101443332786616</v>
      </c>
      <c r="E420" s="2">
        <v>3.692389699852386</v>
      </c>
      <c r="F420" s="2">
        <v>14.53788748564868</v>
      </c>
      <c r="G420" s="2">
        <v>4.011194029850746</v>
      </c>
      <c r="H420" s="2">
        <v>9.417541413810069</v>
      </c>
      <c r="I420" s="2">
        <v>0.2778005576513039</v>
      </c>
      <c r="J420" s="2">
        <v>14.287764474331638</v>
      </c>
      <c r="K420" s="2">
        <v>4.709283254059374</v>
      </c>
      <c r="L420" s="2">
        <v>1.5478924061013613</v>
      </c>
      <c r="M420" s="3">
        <v>0.12608659996719698</v>
      </c>
      <c r="N420" s="3">
        <v>0.07483188453337707</v>
      </c>
      <c r="O420">
        <v>100</v>
      </c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1:35" ht="12">
      <c r="A421" t="s">
        <v>732</v>
      </c>
      <c r="B421" s="2">
        <v>1.479871675463107</v>
      </c>
      <c r="C421" s="2">
        <v>47.106488668115496</v>
      </c>
      <c r="D421" s="2">
        <v>0.20283555831522304</v>
      </c>
      <c r="E421" s="2">
        <v>3.700714063955294</v>
      </c>
      <c r="F421" s="2">
        <v>14.71489185553141</v>
      </c>
      <c r="G421" s="2">
        <v>4.258511849322158</v>
      </c>
      <c r="H421" s="2">
        <v>8.62051122839698</v>
      </c>
      <c r="I421" s="2">
        <v>0.3063230880678878</v>
      </c>
      <c r="J421" s="2">
        <v>13.21432267411777</v>
      </c>
      <c r="K421" s="2">
        <v>4.598985822208425</v>
      </c>
      <c r="L421" s="2">
        <v>1.6764979819931702</v>
      </c>
      <c r="M421" s="3">
        <v>0.07968539790955191</v>
      </c>
      <c r="N421" s="3">
        <v>0.04036013660353928</v>
      </c>
      <c r="O421">
        <v>100</v>
      </c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1:35" ht="12">
      <c r="A422" t="s">
        <v>733</v>
      </c>
      <c r="B422" s="2">
        <v>0.7733467530733601</v>
      </c>
      <c r="C422" s="2">
        <v>45.78253859031109</v>
      </c>
      <c r="D422" s="2">
        <v>0.2033501422423975</v>
      </c>
      <c r="E422" s="2">
        <v>3.4127905185428626</v>
      </c>
      <c r="F422" s="2">
        <v>14.762398710061724</v>
      </c>
      <c r="G422" s="2">
        <v>4.3915414556994525</v>
      </c>
      <c r="H422" s="2">
        <v>10.037075455227022</v>
      </c>
      <c r="I422" s="2">
        <v>0.23416076985488196</v>
      </c>
      <c r="J422" s="2">
        <v>14.478940936026868</v>
      </c>
      <c r="K422" s="2">
        <v>4.47781121301441</v>
      </c>
      <c r="L422" s="2">
        <v>1.2170197906931366</v>
      </c>
      <c r="M422" s="3">
        <v>0.17151249370949687</v>
      </c>
      <c r="N422" s="3">
        <v>0.05751317154330434</v>
      </c>
      <c r="O422">
        <v>100</v>
      </c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1:35" ht="12">
      <c r="A423" t="s">
        <v>734</v>
      </c>
      <c r="B423" s="2">
        <v>0.7791432511990779</v>
      </c>
      <c r="C423" s="2">
        <v>46.0888449741658</v>
      </c>
      <c r="D423" s="2">
        <v>0.21305502377570557</v>
      </c>
      <c r="E423" s="2">
        <v>3.2277321476358103</v>
      </c>
      <c r="F423" s="2">
        <v>14.569052471232427</v>
      </c>
      <c r="G423" s="2">
        <v>4.540027583935445</v>
      </c>
      <c r="H423" s="2">
        <v>10.104160233845901</v>
      </c>
      <c r="I423" s="2">
        <v>0.18526523806583092</v>
      </c>
      <c r="J423" s="2">
        <v>14.354968196134132</v>
      </c>
      <c r="K423" s="2">
        <v>4.4844480125156965</v>
      </c>
      <c r="L423" s="2">
        <v>1.2289260791700118</v>
      </c>
      <c r="M423" s="3">
        <v>0.16673871425924783</v>
      </c>
      <c r="N423" s="3">
        <v>0.05763807406492518</v>
      </c>
      <c r="O423">
        <v>100</v>
      </c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1:35" ht="12">
      <c r="A424" t="s">
        <v>735</v>
      </c>
      <c r="B424" s="2">
        <v>1.0455180346725823</v>
      </c>
      <c r="C424" s="2">
        <v>46.914797469394465</v>
      </c>
      <c r="D424" s="2">
        <v>0.18486566428395365</v>
      </c>
      <c r="E424" s="2">
        <v>3.6326103031796895</v>
      </c>
      <c r="F424" s="2">
        <v>14.34249445403007</v>
      </c>
      <c r="G424" s="2">
        <v>3.8523950373839453</v>
      </c>
      <c r="H424" s="2">
        <v>9.031714731739381</v>
      </c>
      <c r="I424" s="2">
        <v>0.29681209432257</v>
      </c>
      <c r="J424" s="2">
        <v>13.694437597567989</v>
      </c>
      <c r="K424" s="2">
        <v>5.02115684824583</v>
      </c>
      <c r="L424" s="2">
        <v>1.7747103771259551</v>
      </c>
      <c r="M424" s="3">
        <v>0.12940596499876755</v>
      </c>
      <c r="N424" s="3">
        <v>0.0790814230548024</v>
      </c>
      <c r="O424">
        <v>100</v>
      </c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1:35" s="15" customFormat="1" ht="12">
      <c r="A425" t="s">
        <v>736</v>
      </c>
      <c r="B425" s="2">
        <v>0.8896339644763501</v>
      </c>
      <c r="C425" s="2">
        <v>46.49545926710617</v>
      </c>
      <c r="D425" s="2">
        <v>0.229350721477718</v>
      </c>
      <c r="E425" s="2">
        <v>3.4083779864446524</v>
      </c>
      <c r="F425" s="2">
        <v>14.182719503039154</v>
      </c>
      <c r="G425" s="2">
        <v>4.013123386574241</v>
      </c>
      <c r="H425" s="2">
        <v>9.419835237732823</v>
      </c>
      <c r="I425" s="2">
        <v>0.2766607357735702</v>
      </c>
      <c r="J425" s="2">
        <v>14.511832645966821</v>
      </c>
      <c r="K425" s="2">
        <v>4.832820808178462</v>
      </c>
      <c r="L425" s="2">
        <v>1.4964363217492365</v>
      </c>
      <c r="M425" s="3">
        <v>0.1686704857504294</v>
      </c>
      <c r="N425" s="3">
        <v>0.07507893573037405</v>
      </c>
      <c r="O425">
        <v>100</v>
      </c>
      <c r="P425"/>
      <c r="Q425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s="15" customFormat="1" ht="12">
      <c r="A426" t="s">
        <v>737</v>
      </c>
      <c r="B426" s="2">
        <v>0.9391077959377647</v>
      </c>
      <c r="C426" s="2">
        <v>45.95636093146269</v>
      </c>
      <c r="D426" s="2">
        <v>0.17666384280017358</v>
      </c>
      <c r="E426" s="2">
        <v>3.751265574312457</v>
      </c>
      <c r="F426" s="2">
        <v>14.401719114821166</v>
      </c>
      <c r="G426" s="2">
        <v>4.2698927619480544</v>
      </c>
      <c r="H426" s="2">
        <v>9.248507138872244</v>
      </c>
      <c r="I426" s="2">
        <v>0.24588300927743453</v>
      </c>
      <c r="J426" s="2">
        <v>14.195094737277104</v>
      </c>
      <c r="K426" s="2">
        <v>4.91456081988553</v>
      </c>
      <c r="L426" s="2">
        <v>1.6302663388226544</v>
      </c>
      <c r="M426" s="3">
        <v>0.188028183565097</v>
      </c>
      <c r="N426" s="3">
        <v>0.08264975101762506</v>
      </c>
      <c r="O426">
        <v>100</v>
      </c>
      <c r="P426"/>
      <c r="Q426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64" s="15" customFormat="1" ht="12">
      <c r="A427" s="15" t="s">
        <v>738</v>
      </c>
      <c r="B427" s="16">
        <f>AVERAGE(B419:B426)</f>
        <v>0.9823234744479213</v>
      </c>
      <c r="C427" s="16">
        <f aca="true" t="shared" si="88" ref="C427:O427">AVERAGE(C419:C426)</f>
        <v>46.335345286104626</v>
      </c>
      <c r="D427" s="16">
        <f t="shared" si="88"/>
        <v>0.1953914128370748</v>
      </c>
      <c r="E427" s="16">
        <f t="shared" si="88"/>
        <v>3.5719494496438866</v>
      </c>
      <c r="F427" s="16">
        <f t="shared" si="88"/>
        <v>14.500860995809855</v>
      </c>
      <c r="G427" s="16">
        <f t="shared" si="88"/>
        <v>4.174363647844002</v>
      </c>
      <c r="H427" s="16">
        <f t="shared" si="88"/>
        <v>9.436726780901353</v>
      </c>
      <c r="I427" s="16">
        <f t="shared" si="88"/>
        <v>0.258921016305547</v>
      </c>
      <c r="J427" s="16">
        <f t="shared" si="88"/>
        <v>14.091243599092369</v>
      </c>
      <c r="K427" s="16">
        <f t="shared" si="88"/>
        <v>4.717135143441283</v>
      </c>
      <c r="L427" s="16">
        <f t="shared" si="88"/>
        <v>1.5258032997191204</v>
      </c>
      <c r="M427" s="16">
        <f t="shared" si="88"/>
        <v>0.14468311773039025</v>
      </c>
      <c r="N427" s="16">
        <f t="shared" si="88"/>
        <v>0.06525277612257546</v>
      </c>
      <c r="O427" s="16">
        <f t="shared" si="88"/>
        <v>100</v>
      </c>
      <c r="P427" s="16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K427" s="19"/>
      <c r="AL427" s="19"/>
      <c r="AN427" s="19"/>
      <c r="AO427" s="20"/>
      <c r="AP427" s="19"/>
      <c r="AQ427" s="20"/>
      <c r="AR427" s="21"/>
      <c r="AS427" s="21"/>
      <c r="AT427" s="20"/>
      <c r="AU427" s="19"/>
      <c r="AV427" s="19"/>
      <c r="AX427" s="19"/>
      <c r="AZ427" s="21"/>
      <c r="BA427" s="21"/>
      <c r="BB427" s="21"/>
      <c r="BC427" s="19"/>
      <c r="BD427" s="19"/>
      <c r="BE427" s="19"/>
      <c r="BF427" s="19"/>
      <c r="BG427" s="22"/>
      <c r="BH427" s="19"/>
      <c r="BI427" s="19"/>
      <c r="BJ427" s="19"/>
      <c r="BK427" s="19"/>
      <c r="BL427" s="19"/>
    </row>
    <row r="428" spans="2:64" s="15" customFormat="1" ht="12">
      <c r="B428" s="16">
        <f>STDEV(B419:B426)</f>
        <v>0.23199640028126878</v>
      </c>
      <c r="C428" s="16">
        <f aca="true" t="shared" si="89" ref="C428:N428">STDEV(C419:C426)</f>
        <v>0.47394866247853956</v>
      </c>
      <c r="D428" s="16">
        <f t="shared" si="89"/>
        <v>0.026785053540068642</v>
      </c>
      <c r="E428" s="16">
        <f t="shared" si="89"/>
        <v>0.19606618055844766</v>
      </c>
      <c r="F428" s="16">
        <f t="shared" si="89"/>
        <v>0.19137908961981218</v>
      </c>
      <c r="G428" s="16">
        <f t="shared" si="89"/>
        <v>0.2289286258088671</v>
      </c>
      <c r="H428" s="16">
        <f t="shared" si="89"/>
        <v>0.4933559707651236</v>
      </c>
      <c r="I428" s="16">
        <f t="shared" si="89"/>
        <v>0.03904472841175011</v>
      </c>
      <c r="J428" s="16">
        <f t="shared" si="89"/>
        <v>0.4443838236450584</v>
      </c>
      <c r="K428" s="16">
        <f t="shared" si="89"/>
        <v>0.19661239264258343</v>
      </c>
      <c r="L428" s="16">
        <f t="shared" si="89"/>
        <v>0.2043328305119469</v>
      </c>
      <c r="M428" s="16">
        <f t="shared" si="89"/>
        <v>0.03538616160819871</v>
      </c>
      <c r="N428" s="16">
        <f t="shared" si="89"/>
        <v>0.014772338519337605</v>
      </c>
      <c r="O428" s="16"/>
      <c r="P428" s="16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K428" s="19"/>
      <c r="AL428" s="19"/>
      <c r="AN428" s="19"/>
      <c r="AO428" s="20"/>
      <c r="AP428" s="19"/>
      <c r="AQ428" s="20"/>
      <c r="AR428" s="21"/>
      <c r="AS428" s="21"/>
      <c r="AT428" s="20"/>
      <c r="AU428" s="19"/>
      <c r="AV428" s="19"/>
      <c r="AX428" s="19"/>
      <c r="AZ428" s="21"/>
      <c r="BA428" s="21"/>
      <c r="BB428" s="21"/>
      <c r="BC428" s="19"/>
      <c r="BD428" s="19"/>
      <c r="BE428" s="19"/>
      <c r="BF428" s="19"/>
      <c r="BG428" s="22"/>
      <c r="BH428" s="19"/>
      <c r="BI428" s="19"/>
      <c r="BJ428" s="19"/>
      <c r="BK428" s="19"/>
      <c r="BL428" s="19"/>
    </row>
    <row r="429" spans="1:64" s="15" customFormat="1" ht="12">
      <c r="A429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7"/>
      <c r="N429" s="17"/>
      <c r="O429" s="16"/>
      <c r="P429" s="16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s="15" customFormat="1" ht="12">
      <c r="A430" t="s">
        <v>739</v>
      </c>
      <c r="B430" s="2">
        <v>0.04272026382443972</v>
      </c>
      <c r="C430" s="2">
        <v>66.59890431328644</v>
      </c>
      <c r="D430" s="2">
        <v>0.029804835226353292</v>
      </c>
      <c r="E430" s="2">
        <v>0.2056533630618377</v>
      </c>
      <c r="F430" s="2">
        <v>16.272446539081354</v>
      </c>
      <c r="G430" s="2">
        <v>0.039739780301804396</v>
      </c>
      <c r="H430" s="2">
        <v>0.9626961778112114</v>
      </c>
      <c r="I430" s="2">
        <v>0.11325837386014252</v>
      </c>
      <c r="J430" s="2">
        <v>3.7295783813243424</v>
      </c>
      <c r="K430" s="2">
        <v>6.05</v>
      </c>
      <c r="L430" s="2">
        <v>5.273468846049443</v>
      </c>
      <c r="M430" s="3">
        <v>0.43217011078212275</v>
      </c>
      <c r="N430" s="3">
        <v>0.22552325321273994</v>
      </c>
      <c r="O430" s="2">
        <v>99.99980810600333</v>
      </c>
      <c r="P430"/>
      <c r="Q430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35" ht="12">
      <c r="A431" t="s">
        <v>740</v>
      </c>
      <c r="B431" s="2">
        <v>0</v>
      </c>
      <c r="C431" s="2">
        <v>67.10790545929947</v>
      </c>
      <c r="D431" s="2">
        <v>0.00897004617616728</v>
      </c>
      <c r="E431" s="2">
        <v>0.18936764149686477</v>
      </c>
      <c r="F431" s="2">
        <v>16.1959167069687</v>
      </c>
      <c r="G431" s="2">
        <v>0.01096338977087112</v>
      </c>
      <c r="H431" s="2">
        <v>0.847171027749132</v>
      </c>
      <c r="I431" s="2">
        <v>0.11760727208752654</v>
      </c>
      <c r="J431" s="2">
        <v>3.5890151422642638</v>
      </c>
      <c r="K431" s="2">
        <v>6.05</v>
      </c>
      <c r="L431" s="2">
        <v>5.041165951006011</v>
      </c>
      <c r="M431" s="3">
        <v>0.6338832631158211</v>
      </c>
      <c r="N431" s="3">
        <v>0.2282378415935897</v>
      </c>
      <c r="O431" s="2">
        <v>100.0202037415284</v>
      </c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1:15" ht="12">
      <c r="A432" t="s">
        <v>741</v>
      </c>
      <c r="B432" s="2">
        <v>0.0999077219566948</v>
      </c>
      <c r="C432" s="2">
        <v>67.13480061058114</v>
      </c>
      <c r="D432" s="2">
        <v>0.006377088635533711</v>
      </c>
      <c r="E432" s="2">
        <v>0.24976930489173696</v>
      </c>
      <c r="F432" s="2">
        <v>15.996926842236313</v>
      </c>
      <c r="G432" s="2">
        <v>0.020194114012523415</v>
      </c>
      <c r="H432" s="2">
        <v>1.0458425362275285</v>
      </c>
      <c r="I432" s="2">
        <v>0.07439936741455996</v>
      </c>
      <c r="J432" s="2">
        <v>3.469136217730338</v>
      </c>
      <c r="K432" s="2">
        <v>6.05</v>
      </c>
      <c r="L432" s="2">
        <v>5.017705908059108</v>
      </c>
      <c r="M432" s="3">
        <v>0.5898806987868682</v>
      </c>
      <c r="N432" s="3">
        <v>0.2731519632220273</v>
      </c>
      <c r="O432" s="2">
        <v>100.02809237375438</v>
      </c>
    </row>
    <row r="433" spans="1:15" ht="12">
      <c r="A433" t="s">
        <v>742</v>
      </c>
      <c r="B433" s="2">
        <v>0.02106183191232898</v>
      </c>
      <c r="C433" s="2">
        <v>67.75907253674919</v>
      </c>
      <c r="D433" s="2">
        <v>0.02843347308164412</v>
      </c>
      <c r="E433" s="2">
        <v>0.25800744092603</v>
      </c>
      <c r="F433" s="2">
        <v>16.01752316932619</v>
      </c>
      <c r="G433" s="2">
        <v>0</v>
      </c>
      <c r="H433" s="2">
        <v>0.8182521697939809</v>
      </c>
      <c r="I433" s="2">
        <v>0.09583133520109686</v>
      </c>
      <c r="J433" s="2">
        <v>3.387795663098116</v>
      </c>
      <c r="K433" s="2">
        <v>6.05</v>
      </c>
      <c r="L433" s="2">
        <v>4.9937603464132</v>
      </c>
      <c r="M433" s="3">
        <v>0.33698931059726367</v>
      </c>
      <c r="N433" s="3">
        <v>0.26116671571287936</v>
      </c>
      <c r="O433" s="2">
        <v>100.02789399281193</v>
      </c>
    </row>
    <row r="434" spans="1:64" s="15" customFormat="1" ht="12">
      <c r="A434" s="15" t="s">
        <v>743</v>
      </c>
      <c r="B434" s="16">
        <f aca="true" t="shared" si="90" ref="B434:O434">AVERAGE(B430:B433)</f>
        <v>0.04092245442336587</v>
      </c>
      <c r="C434" s="16">
        <f t="shared" si="90"/>
        <v>67.15017072997907</v>
      </c>
      <c r="D434" s="16">
        <f t="shared" si="90"/>
        <v>0.0183963607799246</v>
      </c>
      <c r="E434" s="16">
        <f t="shared" si="90"/>
        <v>0.22569943759411737</v>
      </c>
      <c r="F434" s="16">
        <f t="shared" si="90"/>
        <v>16.120703314403137</v>
      </c>
      <c r="G434" s="16">
        <f t="shared" si="90"/>
        <v>0.017724321021299734</v>
      </c>
      <c r="H434" s="16">
        <f t="shared" si="90"/>
        <v>0.9184904778954632</v>
      </c>
      <c r="I434" s="16">
        <f t="shared" si="90"/>
        <v>0.10027408714083147</v>
      </c>
      <c r="J434" s="16">
        <f t="shared" si="90"/>
        <v>3.543881351104265</v>
      </c>
      <c r="K434" s="16">
        <f t="shared" si="90"/>
        <v>6.05</v>
      </c>
      <c r="L434" s="16">
        <f t="shared" si="90"/>
        <v>5.081525262881941</v>
      </c>
      <c r="M434" s="17">
        <f t="shared" si="90"/>
        <v>0.49823084582051896</v>
      </c>
      <c r="N434" s="17">
        <f t="shared" si="90"/>
        <v>0.2470199434353091</v>
      </c>
      <c r="O434" s="16">
        <f t="shared" si="90"/>
        <v>100.01899955352451</v>
      </c>
      <c r="AK434" s="19"/>
      <c r="AL434" s="19"/>
      <c r="AM434" s="19"/>
      <c r="AN434" s="19"/>
      <c r="AO434" s="20"/>
      <c r="AP434" s="19"/>
      <c r="AQ434" s="20"/>
      <c r="AR434" s="21"/>
      <c r="AS434" s="21"/>
      <c r="AT434" s="20"/>
      <c r="AU434" s="19"/>
      <c r="AV434" s="19"/>
      <c r="AX434" s="19"/>
      <c r="AZ434" s="21"/>
      <c r="BA434" s="21"/>
      <c r="BB434" s="21"/>
      <c r="BC434" s="19"/>
      <c r="BD434" s="19"/>
      <c r="BE434" s="19"/>
      <c r="BF434" s="19"/>
      <c r="BG434" s="22"/>
      <c r="BH434" s="19"/>
      <c r="BI434" s="19"/>
      <c r="BJ434" s="19"/>
      <c r="BK434" s="19"/>
      <c r="BL434" s="19"/>
    </row>
    <row r="435" spans="2:64" s="15" customFormat="1" ht="12">
      <c r="B435" s="16">
        <f>STDEV(B430:B433)</f>
        <v>0.043017769612023284</v>
      </c>
      <c r="C435" s="16">
        <f aca="true" t="shared" si="91" ref="C435:N435">STDEV(C430:C433)</f>
        <v>0.4749311059290502</v>
      </c>
      <c r="D435" s="16">
        <f t="shared" si="91"/>
        <v>0.01243938935320762</v>
      </c>
      <c r="E435" s="16">
        <f t="shared" si="91"/>
        <v>0.03339166614005119</v>
      </c>
      <c r="F435" s="16">
        <f t="shared" si="91"/>
        <v>0.13496890760113336</v>
      </c>
      <c r="G435" s="16">
        <f t="shared" si="91"/>
        <v>0.016838864488539263</v>
      </c>
      <c r="H435" s="16">
        <f t="shared" si="91"/>
        <v>0.1053674096462432</v>
      </c>
      <c r="I435" s="16">
        <f t="shared" si="91"/>
        <v>0.01964917443318115</v>
      </c>
      <c r="J435" s="16">
        <f t="shared" si="91"/>
        <v>0.14885118194634278</v>
      </c>
      <c r="K435" s="16">
        <f t="shared" si="91"/>
        <v>0</v>
      </c>
      <c r="L435" s="16">
        <f t="shared" si="91"/>
        <v>0.12941767497402365</v>
      </c>
      <c r="M435" s="16">
        <f t="shared" si="91"/>
        <v>0.13803879558754206</v>
      </c>
      <c r="N435" s="16">
        <f t="shared" si="91"/>
        <v>0.023789974527972078</v>
      </c>
      <c r="O435" s="16"/>
      <c r="AK435" s="19"/>
      <c r="AL435" s="19"/>
      <c r="AM435" s="19"/>
      <c r="AN435" s="19"/>
      <c r="AO435" s="20"/>
      <c r="AP435" s="19"/>
      <c r="AQ435" s="20"/>
      <c r="AR435" s="21"/>
      <c r="AS435" s="21"/>
      <c r="AT435" s="20"/>
      <c r="AU435" s="19"/>
      <c r="AV435" s="19"/>
      <c r="AX435" s="19"/>
      <c r="AZ435" s="21"/>
      <c r="BA435" s="21"/>
      <c r="BB435" s="21"/>
      <c r="BC435" s="19"/>
      <c r="BD435" s="19"/>
      <c r="BE435" s="19"/>
      <c r="BF435" s="19"/>
      <c r="BG435" s="22"/>
      <c r="BH435" s="19"/>
      <c r="BI435" s="19"/>
      <c r="BJ435" s="19"/>
      <c r="BK435" s="19"/>
      <c r="BL435" s="19"/>
    </row>
    <row r="436" spans="2:64" s="15" customFormat="1" ht="1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7"/>
      <c r="N436" s="17"/>
      <c r="O436" s="16"/>
      <c r="AK436" s="19"/>
      <c r="AL436" s="19"/>
      <c r="AM436" s="19"/>
      <c r="AN436" s="19"/>
      <c r="AO436" s="20"/>
      <c r="AP436" s="19"/>
      <c r="AQ436" s="20"/>
      <c r="AR436" s="21"/>
      <c r="AS436" s="21"/>
      <c r="AT436" s="20"/>
      <c r="AU436" s="19"/>
      <c r="AV436" s="19"/>
      <c r="AX436" s="19"/>
      <c r="AZ436" s="21"/>
      <c r="BA436" s="21"/>
      <c r="BB436" s="21"/>
      <c r="BC436" s="19"/>
      <c r="BD436" s="19"/>
      <c r="BE436" s="19"/>
      <c r="BF436" s="19"/>
      <c r="BG436" s="22"/>
      <c r="BH436" s="19"/>
      <c r="BI436" s="19"/>
      <c r="BJ436" s="19"/>
      <c r="BK436" s="19"/>
      <c r="BL436" s="19"/>
    </row>
    <row r="437" spans="1:15" ht="12">
      <c r="A437" t="s">
        <v>744</v>
      </c>
      <c r="B437" s="2">
        <v>1.0019228822993624</v>
      </c>
      <c r="C437" s="2">
        <v>46.08946462908612</v>
      </c>
      <c r="D437" s="2">
        <v>0.20342070640623422</v>
      </c>
      <c r="E437" s="2">
        <v>3.8821981580811658</v>
      </c>
      <c r="F437" s="2">
        <v>14.475255540937153</v>
      </c>
      <c r="G437" s="2">
        <v>3.9297641939074994</v>
      </c>
      <c r="H437" s="2">
        <v>9.279425159396823</v>
      </c>
      <c r="I437" s="2">
        <v>0.2965286914279931</v>
      </c>
      <c r="J437" s="2">
        <v>14.16354619977735</v>
      </c>
      <c r="K437" s="2">
        <v>4.775832405626962</v>
      </c>
      <c r="L437" s="2">
        <v>1.6658232972371216</v>
      </c>
      <c r="M437" s="3">
        <v>0.16496306041898595</v>
      </c>
      <c r="N437" s="3">
        <v>0.07185507539722699</v>
      </c>
      <c r="O437" s="2">
        <v>100</v>
      </c>
    </row>
    <row r="438" spans="1:15" ht="12">
      <c r="A438" t="s">
        <v>745</v>
      </c>
      <c r="B438" s="2">
        <v>1.9670044351050178</v>
      </c>
      <c r="C438" s="2">
        <v>45.57045149167028</v>
      </c>
      <c r="D438" s="2">
        <v>0.3273289352717133</v>
      </c>
      <c r="E438" s="2">
        <v>3.909762282412131</v>
      </c>
      <c r="F438" s="2">
        <v>14.462079346958566</v>
      </c>
      <c r="G438" s="2">
        <v>4.651303759231383</v>
      </c>
      <c r="H438" s="2">
        <v>9.26623763676591</v>
      </c>
      <c r="I438" s="2">
        <v>0.25155834840326113</v>
      </c>
      <c r="J438" s="2">
        <v>13.659921400644555</v>
      </c>
      <c r="K438" s="2">
        <v>4.293666589212289</v>
      </c>
      <c r="L438" s="2">
        <v>1.4224664841437415</v>
      </c>
      <c r="M438" s="3">
        <v>0.1434589778042694</v>
      </c>
      <c r="N438" s="3">
        <v>0.07476031237687278</v>
      </c>
      <c r="O438" s="2">
        <v>100</v>
      </c>
    </row>
    <row r="439" spans="1:15" ht="12">
      <c r="A439" t="s">
        <v>746</v>
      </c>
      <c r="B439" s="2">
        <v>1.970725590244746</v>
      </c>
      <c r="C439" s="2">
        <v>46.9244573207645</v>
      </c>
      <c r="D439" s="2">
        <v>0.2907982357519675</v>
      </c>
      <c r="E439" s="2">
        <v>3.8906425668079216</v>
      </c>
      <c r="F439" s="2">
        <v>15.12583239643691</v>
      </c>
      <c r="G439" s="2">
        <v>4.910057943440283</v>
      </c>
      <c r="H439" s="2">
        <v>8.956369454293869</v>
      </c>
      <c r="I439" s="2">
        <v>0.19026204272247685</v>
      </c>
      <c r="J439" s="2">
        <v>11.616794949407593</v>
      </c>
      <c r="K439" s="2">
        <v>4.385756291619822</v>
      </c>
      <c r="L439" s="2">
        <v>1.4042635994119173</v>
      </c>
      <c r="M439" s="3">
        <v>0.2886361670846666</v>
      </c>
      <c r="N439" s="3">
        <v>0.04540344201331834</v>
      </c>
      <c r="O439" s="2">
        <v>100</v>
      </c>
    </row>
    <row r="440" spans="1:15" ht="12">
      <c r="A440" t="s">
        <v>747</v>
      </c>
      <c r="B440" s="2">
        <v>1.9598621860079948</v>
      </c>
      <c r="C440" s="2">
        <v>45.610501671556946</v>
      </c>
      <c r="D440" s="2">
        <v>0.24536615787267538</v>
      </c>
      <c r="E440" s="2">
        <v>3.7745493952746565</v>
      </c>
      <c r="F440" s="2">
        <v>14.64631490701645</v>
      </c>
      <c r="G440" s="2">
        <v>4.599593101121527</v>
      </c>
      <c r="H440" s="2">
        <v>8.978356660157647</v>
      </c>
      <c r="I440" s="2">
        <v>0.2995511844028912</v>
      </c>
      <c r="J440" s="2">
        <v>13.66689499350802</v>
      </c>
      <c r="K440" s="2">
        <v>4.524960894768589</v>
      </c>
      <c r="L440" s="2">
        <v>1.4507274084221933</v>
      </c>
      <c r="M440" s="3">
        <v>0.19936000327154876</v>
      </c>
      <c r="N440" s="3">
        <v>0.043961436618854335</v>
      </c>
      <c r="O440" s="2">
        <v>100</v>
      </c>
    </row>
    <row r="441" spans="1:15" ht="12">
      <c r="A441" t="s">
        <v>748</v>
      </c>
      <c r="B441" s="2">
        <v>1.8311582381729201</v>
      </c>
      <c r="C441" s="2">
        <v>45.53119902120717</v>
      </c>
      <c r="D441" s="2">
        <v>0.2640701468189233</v>
      </c>
      <c r="E441" s="2">
        <v>3.9610522022838497</v>
      </c>
      <c r="F441" s="2">
        <v>14.61358075040783</v>
      </c>
      <c r="G441" s="2">
        <v>4.6635399673735725</v>
      </c>
      <c r="H441" s="2">
        <v>9.061990212071779</v>
      </c>
      <c r="I441" s="2">
        <v>0.276305057096248</v>
      </c>
      <c r="J441" s="2">
        <v>13.871329526916803</v>
      </c>
      <c r="K441" s="2">
        <v>4.210848287112561</v>
      </c>
      <c r="L441" s="2">
        <v>1.4325040783034257</v>
      </c>
      <c r="M441" s="3">
        <v>0.20697389885807504</v>
      </c>
      <c r="N441" s="3">
        <v>0.07544861337683523</v>
      </c>
      <c r="O441" s="2">
        <v>100</v>
      </c>
    </row>
    <row r="442" spans="1:15" ht="12">
      <c r="A442" t="s">
        <v>749</v>
      </c>
      <c r="B442" s="2">
        <v>2.004782420065985</v>
      </c>
      <c r="C442" s="2">
        <v>45.20799491489512</v>
      </c>
      <c r="D442" s="2">
        <v>0.2613178896814747</v>
      </c>
      <c r="E442" s="2">
        <v>3.8713387749336614</v>
      </c>
      <c r="F442" s="2">
        <v>14.575282758064027</v>
      </c>
      <c r="G442" s="2">
        <v>4.633095557595874</v>
      </c>
      <c r="H442" s="2">
        <v>9.0179895674634</v>
      </c>
      <c r="I442" s="2">
        <v>0.3531322833533441</v>
      </c>
      <c r="J442" s="2">
        <v>14.059709624368145</v>
      </c>
      <c r="K442" s="2">
        <v>4.194202576856719</v>
      </c>
      <c r="L442" s="2">
        <v>1.4569229061777969</v>
      </c>
      <c r="M442" s="3">
        <v>0.2703984341105607</v>
      </c>
      <c r="N442" s="3">
        <v>0.09383229243388859</v>
      </c>
      <c r="O442" s="2">
        <v>100</v>
      </c>
    </row>
    <row r="443" spans="1:64" s="15" customFormat="1" ht="12">
      <c r="A443" s="15" t="s">
        <v>750</v>
      </c>
      <c r="B443" s="16">
        <f>AVERAGE(B437:B442)</f>
        <v>1.7892426253160043</v>
      </c>
      <c r="C443" s="16">
        <f aca="true" t="shared" si="92" ref="C443:O443">AVERAGE(C437:C442)</f>
        <v>45.82234484153002</v>
      </c>
      <c r="D443" s="16">
        <f t="shared" si="92"/>
        <v>0.26538367863383144</v>
      </c>
      <c r="E443" s="16">
        <f t="shared" si="92"/>
        <v>3.881590563298898</v>
      </c>
      <c r="F443" s="16">
        <f t="shared" si="92"/>
        <v>14.64972428330349</v>
      </c>
      <c r="G443" s="16">
        <f t="shared" si="92"/>
        <v>4.56455908711169</v>
      </c>
      <c r="H443" s="16">
        <f t="shared" si="92"/>
        <v>9.093394781691572</v>
      </c>
      <c r="I443" s="16">
        <f t="shared" si="92"/>
        <v>0.27788960123436907</v>
      </c>
      <c r="J443" s="16">
        <f t="shared" si="92"/>
        <v>13.50636611577041</v>
      </c>
      <c r="K443" s="16">
        <f t="shared" si="92"/>
        <v>4.397544507532824</v>
      </c>
      <c r="L443" s="16">
        <f t="shared" si="92"/>
        <v>1.4721179622826994</v>
      </c>
      <c r="M443" s="16">
        <f t="shared" si="92"/>
        <v>0.2122984235913511</v>
      </c>
      <c r="N443" s="16">
        <f t="shared" si="92"/>
        <v>0.06754352870283271</v>
      </c>
      <c r="O443" s="16">
        <f t="shared" si="92"/>
        <v>100</v>
      </c>
      <c r="AK443" s="19"/>
      <c r="AL443" s="19"/>
      <c r="AN443" s="19"/>
      <c r="AO443" s="20"/>
      <c r="AP443" s="19"/>
      <c r="AQ443" s="20"/>
      <c r="AR443" s="21"/>
      <c r="AS443" s="21"/>
      <c r="AT443" s="20"/>
      <c r="AU443" s="19"/>
      <c r="AV443" s="19"/>
      <c r="AX443" s="19"/>
      <c r="AZ443" s="21"/>
      <c r="BA443" s="21"/>
      <c r="BB443" s="21"/>
      <c r="BC443" s="19"/>
      <c r="BD443" s="19"/>
      <c r="BE443" s="19"/>
      <c r="BF443" s="19"/>
      <c r="BG443" s="22"/>
      <c r="BH443" s="19"/>
      <c r="BI443" s="19"/>
      <c r="BJ443" s="19"/>
      <c r="BK443" s="19"/>
      <c r="BL443" s="19"/>
    </row>
    <row r="444" spans="2:64" s="15" customFormat="1" ht="12">
      <c r="B444" s="16">
        <f>STDEV(B437:B442)</f>
        <v>0.3903160415702499</v>
      </c>
      <c r="C444" s="16">
        <f aca="true" t="shared" si="93" ref="C444:N444">STDEV(C437:C442)</f>
        <v>0.6093479149392359</v>
      </c>
      <c r="D444" s="16">
        <f t="shared" si="93"/>
        <v>0.041812633506583124</v>
      </c>
      <c r="E444" s="16">
        <f t="shared" si="93"/>
        <v>0.061242169431848216</v>
      </c>
      <c r="F444" s="16">
        <f t="shared" si="93"/>
        <v>0.24461742337252745</v>
      </c>
      <c r="G444" s="16">
        <f t="shared" si="93"/>
        <v>0.33032726163159065</v>
      </c>
      <c r="H444" s="16">
        <f t="shared" si="93"/>
        <v>0.14364112019871558</v>
      </c>
      <c r="I444" s="16">
        <f t="shared" si="93"/>
        <v>0.05450235911886114</v>
      </c>
      <c r="J444" s="16">
        <f t="shared" si="93"/>
        <v>0.947744789661061</v>
      </c>
      <c r="K444" s="16">
        <f t="shared" si="93"/>
        <v>0.22202237410676073</v>
      </c>
      <c r="L444" s="16">
        <f t="shared" si="93"/>
        <v>0.09679767141848176</v>
      </c>
      <c r="M444" s="16">
        <f t="shared" si="93"/>
        <v>0.05723341941719511</v>
      </c>
      <c r="N444" s="16">
        <f t="shared" si="93"/>
        <v>0.019341971819763926</v>
      </c>
      <c r="O444" s="16"/>
      <c r="AK444" s="19"/>
      <c r="AL444" s="19"/>
      <c r="AN444" s="19"/>
      <c r="AO444" s="20"/>
      <c r="AP444" s="19"/>
      <c r="AQ444" s="20"/>
      <c r="AR444" s="21"/>
      <c r="AS444" s="21"/>
      <c r="AT444" s="20"/>
      <c r="AU444" s="19"/>
      <c r="AV444" s="19"/>
      <c r="AX444" s="19"/>
      <c r="AZ444" s="21"/>
      <c r="BA444" s="21"/>
      <c r="BB444" s="21"/>
      <c r="BC444" s="19"/>
      <c r="BD444" s="19"/>
      <c r="BE444" s="19"/>
      <c r="BF444" s="19"/>
      <c r="BG444" s="22"/>
      <c r="BH444" s="19"/>
      <c r="BI444" s="19"/>
      <c r="BJ444" s="19"/>
      <c r="BK444" s="19"/>
      <c r="BL444" s="19"/>
    </row>
    <row r="445" spans="37:64" s="15" customFormat="1" ht="12">
      <c r="AK445" s="19"/>
      <c r="AL445" s="19"/>
      <c r="AN445" s="19"/>
      <c r="AO445" s="20"/>
      <c r="AP445" s="19"/>
      <c r="AQ445" s="20"/>
      <c r="AR445" s="21"/>
      <c r="AS445" s="21"/>
      <c r="AT445" s="20"/>
      <c r="AU445" s="19"/>
      <c r="AV445" s="19"/>
      <c r="AX445" s="19"/>
      <c r="AZ445" s="21"/>
      <c r="BA445" s="21"/>
      <c r="BB445" s="21"/>
      <c r="BC445" s="19"/>
      <c r="BD445" s="19"/>
      <c r="BE445" s="19"/>
      <c r="BF445" s="19"/>
      <c r="BG445" s="22"/>
      <c r="BH445" s="19"/>
      <c r="BI445" s="19"/>
      <c r="BJ445" s="19"/>
      <c r="BK445" s="19"/>
      <c r="BL445" s="19"/>
    </row>
    <row r="446" spans="1:15" ht="12">
      <c r="A446" t="s">
        <v>751</v>
      </c>
      <c r="B446" s="2">
        <v>0.7482510392375545</v>
      </c>
      <c r="C446" s="2">
        <v>46.11071682044003</v>
      </c>
      <c r="D446" s="2">
        <v>0.059819527527121566</v>
      </c>
      <c r="E446" s="2">
        <v>3.4675048159789115</v>
      </c>
      <c r="F446" s="2">
        <v>15.143465477035386</v>
      </c>
      <c r="G446" s="2">
        <v>5.374632464767313</v>
      </c>
      <c r="H446" s="2">
        <v>10.106458481192336</v>
      </c>
      <c r="I446" s="2">
        <v>0.21291696238466998</v>
      </c>
      <c r="J446" s="2">
        <v>12.965629118929334</v>
      </c>
      <c r="K446" s="2">
        <v>4.311061543141032</v>
      </c>
      <c r="L446" s="2">
        <v>1.334279630943932</v>
      </c>
      <c r="M446" s="3">
        <v>0.10443070059819527</v>
      </c>
      <c r="N446" s="3">
        <v>0.060833417824191424</v>
      </c>
      <c r="O446" s="2">
        <v>100</v>
      </c>
    </row>
    <row r="447" spans="1:15" ht="12">
      <c r="A447" t="s">
        <v>752</v>
      </c>
      <c r="B447" s="2">
        <v>0.8869271497104017</v>
      </c>
      <c r="C447" s="2">
        <v>46.03732139711749</v>
      </c>
      <c r="D447" s="2">
        <v>0.24245438438345096</v>
      </c>
      <c r="E447" s="2">
        <v>3.5528892480805694</v>
      </c>
      <c r="F447" s="2">
        <v>14.508926258638732</v>
      </c>
      <c r="G447" s="2">
        <v>4.413913151596158</v>
      </c>
      <c r="H447" s="2">
        <v>9.917834903070052</v>
      </c>
      <c r="I447" s="2">
        <v>0.22276791727539294</v>
      </c>
      <c r="J447" s="2">
        <v>14.350398391926475</v>
      </c>
      <c r="K447" s="2">
        <v>4.338275672707304</v>
      </c>
      <c r="L447" s="2">
        <v>1.2184887010040097</v>
      </c>
      <c r="M447" s="3">
        <v>0.1916840218416172</v>
      </c>
      <c r="N447" s="3">
        <v>0.1181188026483479</v>
      </c>
      <c r="O447" s="2">
        <v>100</v>
      </c>
    </row>
    <row r="448" spans="1:15" ht="12">
      <c r="A448" t="s">
        <v>753</v>
      </c>
      <c r="B448" s="2">
        <v>0.7442784858901429</v>
      </c>
      <c r="C448" s="2">
        <v>46.19292428436711</v>
      </c>
      <c r="D448" s="2">
        <v>0.08619028787556152</v>
      </c>
      <c r="E448" s="2">
        <v>3.429359454060577</v>
      </c>
      <c r="F448" s="2">
        <v>15.069104330808466</v>
      </c>
      <c r="G448" s="2">
        <v>5.159249231892435</v>
      </c>
      <c r="H448" s="2">
        <v>9.996045386791593</v>
      </c>
      <c r="I448" s="2">
        <v>0.18961863332623533</v>
      </c>
      <c r="J448" s="2">
        <v>13.045153570812927</v>
      </c>
      <c r="K448" s="2">
        <v>4.496091016943997</v>
      </c>
      <c r="L448" s="2">
        <v>1.3962826635840964</v>
      </c>
      <c r="M448" s="3">
        <v>0.1460164876950689</v>
      </c>
      <c r="N448" s="3">
        <v>0.04968616595179428</v>
      </c>
      <c r="O448" s="2">
        <v>100</v>
      </c>
    </row>
    <row r="449" spans="1:15" ht="12">
      <c r="A449" t="s">
        <v>754</v>
      </c>
      <c r="B449" s="2">
        <v>0.08323014149124054</v>
      </c>
      <c r="C449" s="2">
        <v>55.64442459552181</v>
      </c>
      <c r="D449" s="2">
        <v>0.10150017255029334</v>
      </c>
      <c r="E449" s="2">
        <v>1.0058667099734069</v>
      </c>
      <c r="F449" s="2">
        <v>14.759140090538153</v>
      </c>
      <c r="G449" s="2">
        <v>3.6458861980065365</v>
      </c>
      <c r="H449" s="2">
        <v>8.029678650453706</v>
      </c>
      <c r="I449" s="2">
        <v>0.2994255090233653</v>
      </c>
      <c r="J449" s="2">
        <v>12.385051054586793</v>
      </c>
      <c r="K449" s="2">
        <v>3.0277501471752504</v>
      </c>
      <c r="L449" s="2">
        <v>0.334950569415968</v>
      </c>
      <c r="M449" s="3">
        <v>0.5349059093400459</v>
      </c>
      <c r="N449" s="3">
        <v>0.14819025192342825</v>
      </c>
      <c r="O449" s="2">
        <v>100</v>
      </c>
    </row>
    <row r="450" spans="1:15" ht="12">
      <c r="A450" t="s">
        <v>755</v>
      </c>
      <c r="B450" s="2">
        <v>0.8844704854940748</v>
      </c>
      <c r="C450" s="2">
        <v>46.40779065162424</v>
      </c>
      <c r="D450" s="2">
        <v>0.13505691684352694</v>
      </c>
      <c r="E450" s="2">
        <v>3.1672370198117332</v>
      </c>
      <c r="F450" s="2">
        <v>14.898910405475393</v>
      </c>
      <c r="G450" s="2">
        <v>5.000152319831027</v>
      </c>
      <c r="H450" s="2">
        <v>10.775104846817024</v>
      </c>
      <c r="I450" s="2">
        <v>0.23863440194157012</v>
      </c>
      <c r="J450" s="2">
        <v>12.356184692872448</v>
      </c>
      <c r="K450" s="2">
        <v>4.28628004508667</v>
      </c>
      <c r="L450" s="2">
        <v>1.3962651177432295</v>
      </c>
      <c r="M450" s="3">
        <v>0.3828305086466891</v>
      </c>
      <c r="N450" s="3">
        <v>0.0710825878123826</v>
      </c>
      <c r="O450" s="2">
        <v>100</v>
      </c>
    </row>
    <row r="451" spans="1:15" ht="12">
      <c r="A451" t="s">
        <v>756</v>
      </c>
      <c r="B451" s="2">
        <v>0.8570790259357799</v>
      </c>
      <c r="C451" s="2">
        <v>46.291406868818164</v>
      </c>
      <c r="D451" s="2">
        <v>0.1746653939110831</v>
      </c>
      <c r="E451" s="2">
        <v>3.7106241241342888</v>
      </c>
      <c r="F451" s="2">
        <v>14.380445599853767</v>
      </c>
      <c r="G451" s="2">
        <v>4.12393118995877</v>
      </c>
      <c r="H451" s="2">
        <v>9.677681418445477</v>
      </c>
      <c r="I451" s="2">
        <v>0.29144748867721426</v>
      </c>
      <c r="J451" s="2">
        <v>14.076812153461827</v>
      </c>
      <c r="K451" s="2">
        <v>4.372727826634441</v>
      </c>
      <c r="L451" s="2">
        <v>1.6247943619635639</v>
      </c>
      <c r="M451" s="3">
        <v>0.3097264252493043</v>
      </c>
      <c r="N451" s="3">
        <v>0.10865812295631333</v>
      </c>
      <c r="O451" s="2">
        <v>100</v>
      </c>
    </row>
    <row r="452" spans="1:64" s="15" customFormat="1" ht="12">
      <c r="A452" s="15" t="s">
        <v>757</v>
      </c>
      <c r="B452" s="16">
        <f>SUM(B446+B447+B448+B450+B451)/5</f>
        <v>0.8242012372535907</v>
      </c>
      <c r="C452" s="16">
        <f aca="true" t="shared" si="94" ref="C452:N452">SUM(C446+C447+C448+C450+C451)/5</f>
        <v>46.20803200447341</v>
      </c>
      <c r="D452" s="16">
        <f t="shared" si="94"/>
        <v>0.13963730210814881</v>
      </c>
      <c r="E452" s="16">
        <f t="shared" si="94"/>
        <v>3.465522932413216</v>
      </c>
      <c r="F452" s="16">
        <f t="shared" si="94"/>
        <v>14.80017041436235</v>
      </c>
      <c r="G452" s="16">
        <f t="shared" si="94"/>
        <v>4.814375671609141</v>
      </c>
      <c r="H452" s="16">
        <f t="shared" si="94"/>
        <v>10.094625007263295</v>
      </c>
      <c r="I452" s="16">
        <f t="shared" si="94"/>
        <v>0.23107708072101651</v>
      </c>
      <c r="J452" s="16">
        <f t="shared" si="94"/>
        <v>13.358835585600602</v>
      </c>
      <c r="K452" s="16">
        <f t="shared" si="94"/>
        <v>4.360887220902689</v>
      </c>
      <c r="L452" s="16">
        <f t="shared" si="94"/>
        <v>1.3940220950477662</v>
      </c>
      <c r="M452" s="16">
        <f t="shared" si="94"/>
        <v>0.22693762880617493</v>
      </c>
      <c r="N452" s="16">
        <f t="shared" si="94"/>
        <v>0.08167581943860591</v>
      </c>
      <c r="O452" s="16">
        <f>AVERAGE(O446:O451)</f>
        <v>100</v>
      </c>
      <c r="AK452" s="19"/>
      <c r="AL452" s="19"/>
      <c r="AN452" s="19"/>
      <c r="AO452" s="20"/>
      <c r="AP452" s="19"/>
      <c r="AQ452" s="20"/>
      <c r="AR452" s="21"/>
      <c r="AS452" s="21"/>
      <c r="AT452" s="18"/>
      <c r="AU452" s="19"/>
      <c r="AV452" s="19"/>
      <c r="AX452" s="19"/>
      <c r="AZ452" s="21"/>
      <c r="BA452" s="21"/>
      <c r="BB452" s="21"/>
      <c r="BC452" s="19"/>
      <c r="BD452" s="19"/>
      <c r="BE452" s="19"/>
      <c r="BF452" s="19"/>
      <c r="BG452" s="22"/>
      <c r="BH452" s="19"/>
      <c r="BI452" s="19"/>
      <c r="BJ452" s="19"/>
      <c r="BK452" s="19"/>
      <c r="BL452" s="19"/>
    </row>
    <row r="453" spans="2:64" s="15" customFormat="1" ht="12">
      <c r="B453" s="16">
        <f>STDEV(B446:B448,B450:B452)</f>
        <v>0.06450418611194454</v>
      </c>
      <c r="C453" s="16">
        <f aca="true" t="shared" si="95" ref="C453:N453">STDEV(C446:C448,C450:C452)</f>
        <v>0.13091637394163044</v>
      </c>
      <c r="D453" s="16">
        <f t="shared" si="95"/>
        <v>0.06487951914368578</v>
      </c>
      <c r="E453" s="16">
        <f t="shared" si="95"/>
        <v>0.17776033189770257</v>
      </c>
      <c r="F453" s="16">
        <f t="shared" si="95"/>
        <v>0.3036177252642414</v>
      </c>
      <c r="G453" s="16">
        <f t="shared" si="95"/>
        <v>0.46998345121153146</v>
      </c>
      <c r="H453" s="16">
        <f t="shared" si="95"/>
        <v>0.36824108459366195</v>
      </c>
      <c r="I453" s="16">
        <f t="shared" si="95"/>
        <v>0.03411549271627315</v>
      </c>
      <c r="J453" s="16">
        <f t="shared" si="95"/>
        <v>0.7425636262851214</v>
      </c>
      <c r="K453" s="16">
        <f t="shared" si="95"/>
        <v>0.0734579844094806</v>
      </c>
      <c r="L453" s="16">
        <f t="shared" si="95"/>
        <v>0.13239872729002689</v>
      </c>
      <c r="M453" s="16">
        <f t="shared" si="95"/>
        <v>0.10388028700688226</v>
      </c>
      <c r="N453" s="16">
        <f t="shared" si="95"/>
        <v>0.02692989387241196</v>
      </c>
      <c r="O453" s="16"/>
      <c r="AK453" s="19"/>
      <c r="AL453" s="19"/>
      <c r="AN453" s="19"/>
      <c r="AO453" s="20"/>
      <c r="AP453" s="19"/>
      <c r="AQ453" s="20"/>
      <c r="AR453" s="21"/>
      <c r="AS453" s="21"/>
      <c r="AT453" s="18"/>
      <c r="AU453" s="19"/>
      <c r="AV453" s="19"/>
      <c r="AX453" s="19"/>
      <c r="AZ453" s="21"/>
      <c r="BA453" s="21"/>
      <c r="BB453" s="21"/>
      <c r="BC453" s="19"/>
      <c r="BD453" s="19"/>
      <c r="BE453" s="19"/>
      <c r="BF453" s="19"/>
      <c r="BG453" s="22"/>
      <c r="BH453" s="19"/>
      <c r="BI453" s="19"/>
      <c r="BJ453" s="19"/>
      <c r="BK453" s="19"/>
      <c r="BL453" s="19"/>
    </row>
    <row r="454" spans="1:35" s="15" customFormat="1" ht="12">
      <c r="A454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7"/>
      <c r="N454" s="17"/>
      <c r="O454" s="16"/>
      <c r="P454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</row>
    <row r="455" spans="1:35" s="15" customFormat="1" ht="12">
      <c r="A455" t="s">
        <v>758</v>
      </c>
      <c r="B455" s="2">
        <v>0.7567411739269204</v>
      </c>
      <c r="C455" s="2">
        <v>44.066016658601626</v>
      </c>
      <c r="D455" s="2">
        <v>0.2810752931728562</v>
      </c>
      <c r="E455" s="2">
        <v>4.118319313888002</v>
      </c>
      <c r="F455" s="2">
        <v>15.301615410750873</v>
      </c>
      <c r="G455" s="2">
        <v>5.204526032925963</v>
      </c>
      <c r="H455" s="2">
        <v>10.269029209179735</v>
      </c>
      <c r="I455" s="2">
        <v>0.2522470579756401</v>
      </c>
      <c r="J455" s="2">
        <v>14.473833228659384</v>
      </c>
      <c r="K455" s="2">
        <v>3.9752077177303944</v>
      </c>
      <c r="L455" s="2">
        <v>1.0635559628115765</v>
      </c>
      <c r="M455" s="3">
        <v>0.2120934446652321</v>
      </c>
      <c r="N455" s="3">
        <v>0.023680336054856015</v>
      </c>
      <c r="O455">
        <v>100</v>
      </c>
      <c r="P455"/>
      <c r="Q455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</row>
    <row r="456" spans="1:35" s="15" customFormat="1" ht="12">
      <c r="A456" t="s">
        <v>759</v>
      </c>
      <c r="B456" s="2">
        <v>0.8211808013591958</v>
      </c>
      <c r="C456" s="2">
        <v>45.11033352885257</v>
      </c>
      <c r="D456" s="2">
        <v>0.29125624481705464</v>
      </c>
      <c r="E456" s="2">
        <v>3.864201775854048</v>
      </c>
      <c r="F456" s="2">
        <v>15.475010618717258</v>
      </c>
      <c r="G456" s="2">
        <v>5.024170223094193</v>
      </c>
      <c r="H456" s="2">
        <v>10.272850468234864</v>
      </c>
      <c r="I456" s="2">
        <v>0.28215448716652175</v>
      </c>
      <c r="J456" s="2">
        <v>13.866022127384154</v>
      </c>
      <c r="K456" s="2">
        <v>3.752958071236423</v>
      </c>
      <c r="L456" s="2">
        <v>1.0234420824821504</v>
      </c>
      <c r="M456" s="3">
        <v>0.16888816973766713</v>
      </c>
      <c r="N456" s="3">
        <v>0.047531401063894335</v>
      </c>
      <c r="O456">
        <v>100</v>
      </c>
      <c r="P456"/>
      <c r="Q45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</row>
    <row r="457" spans="1:35" s="15" customFormat="1" ht="12">
      <c r="A457" t="s">
        <v>760</v>
      </c>
      <c r="B457" s="2">
        <v>0.8143724904766808</v>
      </c>
      <c r="C457" s="2">
        <v>44.184083187480695</v>
      </c>
      <c r="D457" s="2">
        <v>0.19046638525687223</v>
      </c>
      <c r="E457" s="2">
        <v>4.218058272418409</v>
      </c>
      <c r="F457" s="2">
        <v>15.01183980232678</v>
      </c>
      <c r="G457" s="2">
        <v>5.346442911561824</v>
      </c>
      <c r="H457" s="2">
        <v>10.036034180994543</v>
      </c>
      <c r="I457" s="2">
        <v>0.2728302275301143</v>
      </c>
      <c r="J457" s="2">
        <v>14.739009574796667</v>
      </c>
      <c r="K457" s="2">
        <v>3.8535982703593126</v>
      </c>
      <c r="L457" s="2">
        <v>1.069700401523731</v>
      </c>
      <c r="M457" s="3">
        <v>0.2048800576546896</v>
      </c>
      <c r="N457" s="3">
        <v>0.04735920930711418</v>
      </c>
      <c r="O457">
        <v>100</v>
      </c>
      <c r="P457"/>
      <c r="Q457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</row>
    <row r="458" spans="1:35" s="15" customFormat="1" ht="12">
      <c r="A458" t="s">
        <v>761</v>
      </c>
      <c r="B458" s="2">
        <v>0.7827372514075095</v>
      </c>
      <c r="C458" s="2">
        <v>44.10567459192353</v>
      </c>
      <c r="D458" s="2">
        <v>0.2106201142209081</v>
      </c>
      <c r="E458" s="2">
        <v>4.23771720199279</v>
      </c>
      <c r="F458" s="2">
        <v>15.0340232492203</v>
      </c>
      <c r="G458" s="2">
        <v>4.992101745716716</v>
      </c>
      <c r="H458" s="2">
        <v>10.23431487707076</v>
      </c>
      <c r="I458" s="2">
        <v>0.2521365790432986</v>
      </c>
      <c r="J458" s="2">
        <v>14.825428328405362</v>
      </c>
      <c r="K458" s="2">
        <v>3.982542832840536</v>
      </c>
      <c r="L458" s="2">
        <v>1.1341083073433513</v>
      </c>
      <c r="M458" s="3">
        <v>0.15492729555672566</v>
      </c>
      <c r="N458" s="3">
        <v>0.03139049779253919</v>
      </c>
      <c r="O458">
        <v>100</v>
      </c>
      <c r="P458"/>
      <c r="Q458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</row>
    <row r="459" spans="1:35" s="15" customFormat="1" ht="12">
      <c r="A459" t="s">
        <v>762</v>
      </c>
      <c r="B459" s="2">
        <v>1.0113309316320163</v>
      </c>
      <c r="C459" s="2">
        <v>46.90764183790529</v>
      </c>
      <c r="D459" s="2">
        <v>0.1127055366594884</v>
      </c>
      <c r="E459" s="2">
        <v>3.6538732465232355</v>
      </c>
      <c r="F459" s="2">
        <v>14.851973353190976</v>
      </c>
      <c r="G459" s="2">
        <v>3.677018133515809</v>
      </c>
      <c r="H459" s="2">
        <v>9.046631915792863</v>
      </c>
      <c r="I459" s="2">
        <v>0.26465675126290583</v>
      </c>
      <c r="J459" s="2">
        <v>13.45120454042305</v>
      </c>
      <c r="K459" s="2">
        <v>4.92281683337694</v>
      </c>
      <c r="L459" s="2">
        <v>1.7157405357538191</v>
      </c>
      <c r="M459" s="3">
        <v>0.274719745607503</v>
      </c>
      <c r="N459" s="3">
        <v>0.0955984462736732</v>
      </c>
      <c r="O459">
        <v>100</v>
      </c>
      <c r="P459"/>
      <c r="Q459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</row>
    <row r="460" spans="1:64" s="15" customFormat="1" ht="12">
      <c r="A460" s="15" t="s">
        <v>763</v>
      </c>
      <c r="B460" s="16">
        <f aca="true" t="shared" si="96" ref="B460:O460">AVERAGE(B455:B459)</f>
        <v>0.8372725297604646</v>
      </c>
      <c r="C460" s="16">
        <f t="shared" si="96"/>
        <v>44.87474996095274</v>
      </c>
      <c r="D460" s="16">
        <f t="shared" si="96"/>
        <v>0.2172247148254359</v>
      </c>
      <c r="E460" s="16">
        <f t="shared" si="96"/>
        <v>4.018433962135297</v>
      </c>
      <c r="F460" s="16">
        <f t="shared" si="96"/>
        <v>15.134892486841235</v>
      </c>
      <c r="G460" s="16">
        <f t="shared" si="96"/>
        <v>4.848851809362901</v>
      </c>
      <c r="H460" s="16">
        <f t="shared" si="96"/>
        <v>9.971772130254553</v>
      </c>
      <c r="I460" s="16">
        <f t="shared" si="96"/>
        <v>0.2648050205956961</v>
      </c>
      <c r="J460" s="16">
        <f t="shared" si="96"/>
        <v>14.271099559933722</v>
      </c>
      <c r="K460" s="16">
        <f t="shared" si="96"/>
        <v>4.097424745108721</v>
      </c>
      <c r="L460" s="16">
        <f t="shared" si="96"/>
        <v>1.2013094579829258</v>
      </c>
      <c r="M460" s="17">
        <f t="shared" si="96"/>
        <v>0.20310174264436354</v>
      </c>
      <c r="N460" s="17">
        <f t="shared" si="96"/>
        <v>0.04911197809841539</v>
      </c>
      <c r="O460" s="16">
        <f t="shared" si="96"/>
        <v>100</v>
      </c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K460" s="27"/>
      <c r="AL460" s="27"/>
      <c r="AM460" s="27"/>
      <c r="AN460" s="27"/>
      <c r="AO460" s="28"/>
      <c r="AP460" s="27"/>
      <c r="AQ460" s="28"/>
      <c r="AR460" s="29"/>
      <c r="AS460" s="29"/>
      <c r="AT460" s="28"/>
      <c r="AU460" s="28"/>
      <c r="AW460" s="27"/>
      <c r="AX460" s="27"/>
      <c r="AY460" s="28"/>
      <c r="AZ460" s="29"/>
      <c r="BA460" s="29"/>
      <c r="BB460" s="29"/>
      <c r="BC460" s="27"/>
      <c r="BD460" s="27"/>
      <c r="BE460" s="27"/>
      <c r="BF460" s="27"/>
      <c r="BG460" s="31"/>
      <c r="BH460" s="29"/>
      <c r="BI460" s="29"/>
      <c r="BJ460" s="29"/>
      <c r="BK460" s="27"/>
      <c r="BL460" s="29"/>
    </row>
    <row r="461" spans="2:64" s="15" customFormat="1" ht="12">
      <c r="B461" s="16">
        <f>STDEV(B455:B459)</f>
        <v>0.10067159311548694</v>
      </c>
      <c r="C461" s="16">
        <f aca="true" t="shared" si="97" ref="C461:N461">STDEV(C455:C459)</f>
        <v>1.2155961572826628</v>
      </c>
      <c r="D461" s="16">
        <f t="shared" si="97"/>
        <v>0.07287223638521446</v>
      </c>
      <c r="E461" s="16">
        <f t="shared" si="97"/>
        <v>0.25229158264092</v>
      </c>
      <c r="F461" s="16">
        <f t="shared" si="97"/>
        <v>0.2494176614825374</v>
      </c>
      <c r="G461" s="16">
        <f t="shared" si="97"/>
        <v>0.6705505783687511</v>
      </c>
      <c r="H461" s="16">
        <f t="shared" si="97"/>
        <v>0.5262966506775071</v>
      </c>
      <c r="I461" s="16">
        <f t="shared" si="97"/>
        <v>0.01307308070961768</v>
      </c>
      <c r="J461" s="16">
        <f t="shared" si="97"/>
        <v>0.5923758678783786</v>
      </c>
      <c r="K461" s="16">
        <f t="shared" si="97"/>
        <v>0.47104023026720937</v>
      </c>
      <c r="L461" s="16">
        <f t="shared" si="97"/>
        <v>0.29029687427930595</v>
      </c>
      <c r="M461" s="16">
        <f t="shared" si="97"/>
        <v>0.046648947954851167</v>
      </c>
      <c r="N461" s="16">
        <f t="shared" si="97"/>
        <v>0.027961497755263243</v>
      </c>
      <c r="O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K461" s="27"/>
      <c r="AL461" s="27"/>
      <c r="AM461" s="27"/>
      <c r="AN461" s="27"/>
      <c r="AO461" s="28"/>
      <c r="AP461" s="27"/>
      <c r="AQ461" s="28"/>
      <c r="AR461" s="29"/>
      <c r="AS461" s="29"/>
      <c r="AT461" s="28"/>
      <c r="AU461" s="28"/>
      <c r="AW461" s="27"/>
      <c r="AX461" s="27"/>
      <c r="AY461" s="28"/>
      <c r="AZ461" s="29"/>
      <c r="BA461" s="29"/>
      <c r="BB461" s="29"/>
      <c r="BC461" s="27"/>
      <c r="BD461" s="27"/>
      <c r="BE461" s="27"/>
      <c r="BF461" s="27"/>
      <c r="BG461" s="31"/>
      <c r="BH461" s="29"/>
      <c r="BI461" s="29"/>
      <c r="BJ461" s="29"/>
      <c r="BK461" s="27"/>
      <c r="BL461" s="29"/>
    </row>
    <row r="462" spans="2:64" s="15" customFormat="1" ht="1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7"/>
      <c r="N462" s="17"/>
      <c r="O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K462" s="27"/>
      <c r="AL462" s="27"/>
      <c r="AM462" s="27"/>
      <c r="AN462" s="27"/>
      <c r="AO462" s="28"/>
      <c r="AP462" s="27"/>
      <c r="AQ462" s="28"/>
      <c r="AR462" s="29"/>
      <c r="AS462" s="42"/>
      <c r="AT462" s="29"/>
      <c r="AU462" s="28"/>
      <c r="AV462" s="28"/>
      <c r="AW462" s="27"/>
      <c r="AX462" s="27"/>
      <c r="AY462" s="28"/>
      <c r="AZ462" s="29"/>
      <c r="BA462" s="29"/>
      <c r="BB462" s="29"/>
      <c r="BC462" s="27"/>
      <c r="BD462" s="27"/>
      <c r="BE462" s="27"/>
      <c r="BF462" s="27"/>
      <c r="BG462" s="31"/>
      <c r="BH462" s="29"/>
      <c r="BI462" s="29"/>
      <c r="BJ462" s="29"/>
      <c r="BK462" s="27"/>
      <c r="BL462" s="29"/>
    </row>
    <row r="463" spans="1:15" ht="12">
      <c r="A463" t="s">
        <v>764</v>
      </c>
      <c r="B463" s="2">
        <v>0.06727225881123997</v>
      </c>
      <c r="C463" s="2">
        <v>61.65502520050143</v>
      </c>
      <c r="D463" s="2">
        <v>0.06628296088754525</v>
      </c>
      <c r="E463" s="2">
        <v>0.43924827812044914</v>
      </c>
      <c r="F463" s="2">
        <v>14.72668889211938</v>
      </c>
      <c r="G463" s="2">
        <v>0.006925085465862937</v>
      </c>
      <c r="H463" s="2">
        <v>1.1426391018673845</v>
      </c>
      <c r="I463" s="2">
        <v>0.30371446257427454</v>
      </c>
      <c r="J463" s="2">
        <v>7.9786877545977966</v>
      </c>
      <c r="K463" s="2">
        <v>8.2</v>
      </c>
      <c r="L463" s="2">
        <v>4.994965216734568</v>
      </c>
      <c r="M463" s="3">
        <v>0.21962413906022457</v>
      </c>
      <c r="N463" s="3">
        <v>0.22259203283130868</v>
      </c>
      <c r="O463" s="2">
        <v>100.0236653835715</v>
      </c>
    </row>
    <row r="464" spans="1:15" ht="12">
      <c r="A464" t="s">
        <v>765</v>
      </c>
      <c r="B464" s="2">
        <v>0.10915418802687957</v>
      </c>
      <c r="C464" s="2">
        <v>61.81897823362313</v>
      </c>
      <c r="D464" s="2">
        <v>0.028777013207086435</v>
      </c>
      <c r="E464" s="2">
        <v>0.41081667130116495</v>
      </c>
      <c r="F464" s="2">
        <v>14.686199843616526</v>
      </c>
      <c r="G464" s="2">
        <v>0.022823148405620275</v>
      </c>
      <c r="H464" s="2">
        <v>1.0984880558705064</v>
      </c>
      <c r="I464" s="2">
        <v>0.2828085780696425</v>
      </c>
      <c r="J464" s="2">
        <v>7.92757098315219</v>
      </c>
      <c r="K464" s="2">
        <v>8.2</v>
      </c>
      <c r="L464" s="2">
        <v>5.073685121649412</v>
      </c>
      <c r="M464" s="3">
        <v>0.09426952602321419</v>
      </c>
      <c r="N464" s="3">
        <v>0.24609307846060122</v>
      </c>
      <c r="O464" s="2">
        <v>99.99966444140598</v>
      </c>
    </row>
    <row r="465" spans="1:15" ht="12">
      <c r="A465" t="s">
        <v>766</v>
      </c>
      <c r="B465" s="2">
        <v>0.08144827945963784</v>
      </c>
      <c r="C465" s="2">
        <v>61.25205006736306</v>
      </c>
      <c r="D465" s="2">
        <v>0.0971491526084837</v>
      </c>
      <c r="E465" s="2">
        <v>0.43668053445227517</v>
      </c>
      <c r="F465" s="2">
        <v>14.600830723854836</v>
      </c>
      <c r="G465" s="2">
        <v>0.02649522343867737</v>
      </c>
      <c r="H465" s="2">
        <v>1.2089672324611305</v>
      </c>
      <c r="I465" s="2">
        <v>0.2394383155198992</v>
      </c>
      <c r="J465" s="2">
        <v>8.267491017439143</v>
      </c>
      <c r="K465" s="2">
        <v>8.2</v>
      </c>
      <c r="L465" s="2">
        <v>4.962457219607091</v>
      </c>
      <c r="M465" s="3">
        <v>0.4327553161650637</v>
      </c>
      <c r="N465" s="3">
        <v>0.2050926555067989</v>
      </c>
      <c r="O465" s="2">
        <v>100.01085573787608</v>
      </c>
    </row>
    <row r="466" spans="1:15" ht="12">
      <c r="A466" t="s">
        <v>767</v>
      </c>
      <c r="B466" s="2">
        <v>0.08650476271507818</v>
      </c>
      <c r="C466" s="2">
        <v>61.70871935199059</v>
      </c>
      <c r="D466" s="2">
        <v>0.07954460939317533</v>
      </c>
      <c r="E466" s="2">
        <v>0.4424668897495378</v>
      </c>
      <c r="F466" s="2">
        <v>14.847995650853589</v>
      </c>
      <c r="G466" s="2">
        <v>0.030823536139855442</v>
      </c>
      <c r="H466" s="2">
        <v>1.183226064723483</v>
      </c>
      <c r="I466" s="2">
        <v>0.2833776709631871</v>
      </c>
      <c r="J466" s="2">
        <v>8.00417632018827</v>
      </c>
      <c r="K466" s="2">
        <v>8.2</v>
      </c>
      <c r="L466" s="2">
        <v>4.822391944461254</v>
      </c>
      <c r="M466" s="3">
        <v>0.10440229982854261</v>
      </c>
      <c r="N466" s="3">
        <v>0.22869075200537908</v>
      </c>
      <c r="O466" s="2">
        <v>100.02231985301194</v>
      </c>
    </row>
    <row r="467" spans="1:15" ht="12">
      <c r="A467" t="s">
        <v>768</v>
      </c>
      <c r="B467" s="2">
        <v>0.09355577752204597</v>
      </c>
      <c r="C467" s="2">
        <v>61.634546231523885</v>
      </c>
      <c r="D467" s="2">
        <v>0.07385982435950997</v>
      </c>
      <c r="E467" s="2">
        <v>0.43429576723391866</v>
      </c>
      <c r="F467" s="2">
        <v>14.616366841917962</v>
      </c>
      <c r="G467" s="2">
        <v>0.034467918034437994</v>
      </c>
      <c r="H467" s="2">
        <v>1.1216845326064249</v>
      </c>
      <c r="I467" s="2">
        <v>0.2983936904124203</v>
      </c>
      <c r="J467" s="2">
        <v>8.089127963853533</v>
      </c>
      <c r="K467" s="2">
        <v>8.2</v>
      </c>
      <c r="L467" s="2">
        <v>4.947623434429042</v>
      </c>
      <c r="M467" s="3">
        <v>0.27377374895925033</v>
      </c>
      <c r="N467" s="3">
        <v>0.22453386605291034</v>
      </c>
      <c r="O467" s="2">
        <v>100.04222959690534</v>
      </c>
    </row>
    <row r="468" spans="1:15" ht="12">
      <c r="A468" t="s">
        <v>769</v>
      </c>
      <c r="B468" s="2">
        <v>0.07106072644230135</v>
      </c>
      <c r="C468" s="2">
        <v>61.69946268806207</v>
      </c>
      <c r="D468" s="2">
        <v>0.04836077216212176</v>
      </c>
      <c r="E468" s="2">
        <v>0.44412954026438345</v>
      </c>
      <c r="F468" s="2">
        <v>14.67305305580131</v>
      </c>
      <c r="G468" s="2">
        <v>0</v>
      </c>
      <c r="H468" s="2">
        <v>1.1231542596019297</v>
      </c>
      <c r="I468" s="2">
        <v>0.23193431547140023</v>
      </c>
      <c r="J468" s="2">
        <v>8.258835539849692</v>
      </c>
      <c r="K468" s="2">
        <v>8.2</v>
      </c>
      <c r="L468" s="2">
        <v>4.811403352864154</v>
      </c>
      <c r="M468" s="3">
        <v>0.22798649733571685</v>
      </c>
      <c r="N468" s="3">
        <v>0.21318217932690406</v>
      </c>
      <c r="O468" s="2">
        <v>100.00256292718201</v>
      </c>
    </row>
    <row r="469" spans="1:35" s="15" customFormat="1" ht="12">
      <c r="A469" s="15" t="s">
        <v>770</v>
      </c>
      <c r="B469" s="16">
        <f>AVERAGE(B463:B468)</f>
        <v>0.08483266549619715</v>
      </c>
      <c r="C469" s="16">
        <f aca="true" t="shared" si="98" ref="C469:O469">AVERAGE(C463:C468)</f>
        <v>61.628130295510694</v>
      </c>
      <c r="D469" s="16">
        <f t="shared" si="98"/>
        <v>0.06566238876965375</v>
      </c>
      <c r="E469" s="16">
        <f t="shared" si="98"/>
        <v>0.43460628018695485</v>
      </c>
      <c r="F469" s="16">
        <f t="shared" si="98"/>
        <v>14.691855834693932</v>
      </c>
      <c r="G469" s="16">
        <f t="shared" si="98"/>
        <v>0.020255818580742335</v>
      </c>
      <c r="H469" s="16">
        <f t="shared" si="98"/>
        <v>1.1463598745218098</v>
      </c>
      <c r="I469" s="16">
        <f t="shared" si="98"/>
        <v>0.2732778388351373</v>
      </c>
      <c r="J469" s="16">
        <f t="shared" si="98"/>
        <v>8.087648263180105</v>
      </c>
      <c r="K469" s="16">
        <f t="shared" si="98"/>
        <v>8.200000000000001</v>
      </c>
      <c r="L469" s="16">
        <f t="shared" si="98"/>
        <v>4.9354210482909195</v>
      </c>
      <c r="M469" s="16">
        <f t="shared" si="98"/>
        <v>0.2254685878953354</v>
      </c>
      <c r="N469" s="16">
        <f t="shared" si="98"/>
        <v>0.22336409403065038</v>
      </c>
      <c r="O469" s="16">
        <f t="shared" si="98"/>
        <v>100.01688298999214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</row>
    <row r="470" spans="2:35" s="15" customFormat="1" ht="12">
      <c r="B470" s="16">
        <f>STDEV(B463:B468)</f>
        <v>0.015361727167380313</v>
      </c>
      <c r="C470" s="16">
        <f aca="true" t="shared" si="99" ref="C470:N470">STDEV(C463:C468)</f>
        <v>0.19504188262327368</v>
      </c>
      <c r="D470" s="16">
        <f t="shared" si="99"/>
        <v>0.02413127544955459</v>
      </c>
      <c r="E470" s="16">
        <f t="shared" si="99"/>
        <v>0.012201428195111733</v>
      </c>
      <c r="F470" s="16">
        <f t="shared" si="99"/>
        <v>0.08940098169788599</v>
      </c>
      <c r="G470" s="16">
        <f t="shared" si="99"/>
        <v>0.013763636237985538</v>
      </c>
      <c r="H470" s="16">
        <f t="shared" si="99"/>
        <v>0.04178929403736865</v>
      </c>
      <c r="I470" s="16">
        <f t="shared" si="99"/>
        <v>0.030346123069648893</v>
      </c>
      <c r="J470" s="16">
        <f t="shared" si="99"/>
        <v>0.14568142142743684</v>
      </c>
      <c r="K470" s="16">
        <f t="shared" si="99"/>
        <v>1.9459014222361975E-15</v>
      </c>
      <c r="L470" s="16">
        <f t="shared" si="99"/>
        <v>0.10168410087691446</v>
      </c>
      <c r="M470" s="16">
        <f t="shared" si="99"/>
        <v>0.12426738405125576</v>
      </c>
      <c r="N470" s="16">
        <f t="shared" si="99"/>
        <v>0.014031830359874861</v>
      </c>
      <c r="O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</row>
    <row r="471" spans="2:35" s="15" customFormat="1" ht="1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</row>
    <row r="472" spans="1:15" ht="12">
      <c r="A472" t="s">
        <v>771</v>
      </c>
      <c r="B472" s="2">
        <v>0.13345341828136809</v>
      </c>
      <c r="C472" s="2">
        <v>62.05485822570173</v>
      </c>
      <c r="D472" s="2">
        <v>0.07653946048490227</v>
      </c>
      <c r="E472" s="2">
        <v>0.6505854141216694</v>
      </c>
      <c r="F472" s="2">
        <v>14.825104730844918</v>
      </c>
      <c r="G472" s="2">
        <v>0.12854704260925895</v>
      </c>
      <c r="H472" s="2">
        <v>1.773164167900236</v>
      </c>
      <c r="I472" s="2">
        <v>0.31106421761171826</v>
      </c>
      <c r="J472" s="2">
        <v>8.289812335595569</v>
      </c>
      <c r="K472" s="2">
        <v>6.68</v>
      </c>
      <c r="L472" s="2">
        <v>4.8092294338013595</v>
      </c>
      <c r="M472" s="3">
        <v>0.16191039717960098</v>
      </c>
      <c r="N472" s="3">
        <v>0.15504147123864823</v>
      </c>
      <c r="O472" s="2">
        <v>100.04931031537097</v>
      </c>
    </row>
    <row r="473" spans="1:15" ht="12">
      <c r="A473" t="s">
        <v>772</v>
      </c>
      <c r="B473" s="2">
        <v>0.13884425184102736</v>
      </c>
      <c r="C473" s="2">
        <v>60.746857379223584</v>
      </c>
      <c r="D473" s="2">
        <v>0.10088683047441556</v>
      </c>
      <c r="E473" s="2">
        <v>0.6362862476455714</v>
      </c>
      <c r="F473" s="2">
        <v>15.34878254524623</v>
      </c>
      <c r="G473" s="2">
        <v>0.37258205709858416</v>
      </c>
      <c r="H473" s="2">
        <v>2.214515872888904</v>
      </c>
      <c r="I473" s="2">
        <v>0.3426156718091538</v>
      </c>
      <c r="J473" s="2">
        <v>8.448522892600067</v>
      </c>
      <c r="K473" s="2">
        <v>6.68</v>
      </c>
      <c r="L473" s="2">
        <v>4.820592513559697</v>
      </c>
      <c r="M473" s="3">
        <v>0.07391708371392823</v>
      </c>
      <c r="N473" s="3">
        <v>0.09289579439723412</v>
      </c>
      <c r="O473" s="2">
        <v>100.0172991404984</v>
      </c>
    </row>
    <row r="474" spans="1:15" ht="12">
      <c r="A474" t="s">
        <v>773</v>
      </c>
      <c r="B474" s="2">
        <v>0.22172286224238047</v>
      </c>
      <c r="C474" s="2">
        <v>60.81798186210593</v>
      </c>
      <c r="D474" s="2">
        <v>0.1008739148039659</v>
      </c>
      <c r="E474" s="2">
        <v>0.749063723791826</v>
      </c>
      <c r="F474" s="2">
        <v>15.3188525273587</v>
      </c>
      <c r="G474" s="2">
        <v>0.3755306135276354</v>
      </c>
      <c r="H474" s="2">
        <v>2.167291040837683</v>
      </c>
      <c r="I474" s="2">
        <v>0.29662923462156304</v>
      </c>
      <c r="J474" s="2">
        <v>8.557303980597819</v>
      </c>
      <c r="K474" s="2">
        <v>6.68</v>
      </c>
      <c r="L474" s="2">
        <v>4.681148897883051</v>
      </c>
      <c r="M474" s="3">
        <v>0</v>
      </c>
      <c r="N474" s="3">
        <v>0.05892634627162364</v>
      </c>
      <c r="O474" s="2">
        <v>100.02532500404217</v>
      </c>
    </row>
    <row r="475" spans="1:15" ht="12">
      <c r="A475" t="s">
        <v>774</v>
      </c>
      <c r="B475" s="2">
        <v>0.1846833887728286</v>
      </c>
      <c r="C475" s="2">
        <v>60.49529014186292</v>
      </c>
      <c r="D475" s="2">
        <v>0.11580147620350335</v>
      </c>
      <c r="E475" s="2">
        <v>0.7756702328458802</v>
      </c>
      <c r="F475" s="2">
        <v>15.38961687201041</v>
      </c>
      <c r="G475" s="2">
        <v>0.3873359721289595</v>
      </c>
      <c r="H475" s="2">
        <v>2.1333427124731608</v>
      </c>
      <c r="I475" s="2">
        <v>0.296491710624487</v>
      </c>
      <c r="J475" s="2">
        <v>8.49044444061031</v>
      </c>
      <c r="K475" s="2">
        <v>6.68</v>
      </c>
      <c r="L475" s="2">
        <v>4.734882772700142</v>
      </c>
      <c r="M475" s="3">
        <v>0.24458070405050275</v>
      </c>
      <c r="N475" s="3">
        <v>0.09184255009243368</v>
      </c>
      <c r="O475" s="2">
        <v>100.01998297437557</v>
      </c>
    </row>
    <row r="476" spans="1:15" ht="12">
      <c r="A476" t="s">
        <v>775</v>
      </c>
      <c r="B476" s="2">
        <v>0.2541394922412993</v>
      </c>
      <c r="C476" s="2">
        <v>60.829677293303185</v>
      </c>
      <c r="D476" s="2">
        <v>0.08338952089167635</v>
      </c>
      <c r="E476" s="2">
        <v>0.703847265621411</v>
      </c>
      <c r="F476" s="2">
        <v>15.293042492098499</v>
      </c>
      <c r="G476" s="2">
        <v>0.4010638861933005</v>
      </c>
      <c r="H476" s="2">
        <v>2.250524331683694</v>
      </c>
      <c r="I476" s="2">
        <v>0.3266089568257324</v>
      </c>
      <c r="J476" s="2">
        <v>8.350864877866446</v>
      </c>
      <c r="K476" s="2">
        <v>6.68</v>
      </c>
      <c r="L476" s="2">
        <v>4.660878578409767</v>
      </c>
      <c r="M476" s="3">
        <v>0.13501160525319028</v>
      </c>
      <c r="N476" s="3">
        <v>0.07048399980129785</v>
      </c>
      <c r="O476" s="2">
        <v>100.03953230018949</v>
      </c>
    </row>
    <row r="477" spans="1:15" ht="12">
      <c r="A477" t="s">
        <v>776</v>
      </c>
      <c r="B477" s="2">
        <v>0.0868563775812924</v>
      </c>
      <c r="C477" s="2">
        <v>62.246072250758615</v>
      </c>
      <c r="D477" s="2">
        <v>0.07787123507288284</v>
      </c>
      <c r="E477" s="2">
        <v>0.529125058828563</v>
      </c>
      <c r="F477" s="2">
        <v>14.772572632992915</v>
      </c>
      <c r="G477" s="2">
        <v>0.0738778384024786</v>
      </c>
      <c r="H477" s="2">
        <v>1.7241490124470342</v>
      </c>
      <c r="I477" s="2">
        <v>0.33844036781676007</v>
      </c>
      <c r="J477" s="2">
        <v>8.46999433792741</v>
      </c>
      <c r="K477" s="2">
        <v>6.68</v>
      </c>
      <c r="L477" s="2">
        <v>4.699229531898198</v>
      </c>
      <c r="M477" s="3">
        <v>0.14476062930215397</v>
      </c>
      <c r="N477" s="3">
        <v>0.15674081931336672</v>
      </c>
      <c r="O477" s="2">
        <v>99.99969009234168</v>
      </c>
    </row>
    <row r="478" spans="1:64" s="15" customFormat="1" ht="12">
      <c r="A478" s="15" t="s">
        <v>777</v>
      </c>
      <c r="B478" s="16">
        <f>AVERAGE(B472:B477)</f>
        <v>0.16994996516003272</v>
      </c>
      <c r="C478" s="16">
        <f aca="true" t="shared" si="100" ref="C478:O478">AVERAGE(C472:C477)</f>
        <v>61.198456192159334</v>
      </c>
      <c r="D478" s="16">
        <f t="shared" si="100"/>
        <v>0.09256040632189104</v>
      </c>
      <c r="E478" s="16">
        <f t="shared" si="100"/>
        <v>0.6740963238091534</v>
      </c>
      <c r="F478" s="16">
        <f t="shared" si="100"/>
        <v>15.157995300091946</v>
      </c>
      <c r="G478" s="16">
        <f t="shared" si="100"/>
        <v>0.28982290166003616</v>
      </c>
      <c r="H478" s="16">
        <f t="shared" si="100"/>
        <v>2.0438311897051187</v>
      </c>
      <c r="I478" s="16">
        <f t="shared" si="100"/>
        <v>0.31864169321823577</v>
      </c>
      <c r="J478" s="16">
        <f t="shared" si="100"/>
        <v>8.434490477532936</v>
      </c>
      <c r="K478" s="16">
        <f t="shared" si="100"/>
        <v>6.68</v>
      </c>
      <c r="L478" s="16">
        <f t="shared" si="100"/>
        <v>4.734326954708703</v>
      </c>
      <c r="M478" s="16">
        <f t="shared" si="100"/>
        <v>0.12669673658322936</v>
      </c>
      <c r="N478" s="16">
        <f t="shared" si="100"/>
        <v>0.10432183018576736</v>
      </c>
      <c r="O478" s="16">
        <f t="shared" si="100"/>
        <v>100.02518997113638</v>
      </c>
      <c r="P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K478" s="27"/>
      <c r="AL478" s="27"/>
      <c r="AM478" s="27"/>
      <c r="AN478" s="27"/>
      <c r="AO478" s="28"/>
      <c r="AP478" s="27"/>
      <c r="AQ478" s="28"/>
      <c r="AR478" s="29"/>
      <c r="AS478" s="29"/>
      <c r="AT478" s="28"/>
      <c r="AV478" s="28"/>
      <c r="AW478" s="27"/>
      <c r="AX478" s="27"/>
      <c r="AY478" s="28"/>
      <c r="AZ478" s="29"/>
      <c r="BA478" s="29"/>
      <c r="BB478" s="29"/>
      <c r="BC478" s="27"/>
      <c r="BD478" s="27"/>
      <c r="BE478" s="27"/>
      <c r="BF478" s="27"/>
      <c r="BG478" s="31"/>
      <c r="BH478" s="29"/>
      <c r="BI478" s="29"/>
      <c r="BJ478" s="29"/>
      <c r="BK478" s="27"/>
      <c r="BL478" s="29"/>
    </row>
    <row r="479" spans="1:64" s="15" customFormat="1" ht="12">
      <c r="A479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7"/>
      <c r="N479" s="17"/>
      <c r="O479" s="16"/>
      <c r="P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K479" s="43"/>
      <c r="AL479" s="43"/>
      <c r="AM479" s="43"/>
      <c r="AN479" s="43"/>
      <c r="AO479" s="44"/>
      <c r="AP479" s="43"/>
      <c r="AQ479" s="44"/>
      <c r="AR479" s="45"/>
      <c r="AS479" s="46"/>
      <c r="AT479" s="45"/>
      <c r="AU479" s="44"/>
      <c r="AV479" s="48"/>
      <c r="AW479" s="43"/>
      <c r="AX479" s="43"/>
      <c r="AY479" s="44"/>
      <c r="AZ479" s="45"/>
      <c r="BA479" s="45"/>
      <c r="BB479" s="45"/>
      <c r="BC479" s="43"/>
      <c r="BD479" s="43"/>
      <c r="BE479" s="43"/>
      <c r="BF479" s="43"/>
      <c r="BG479" s="47"/>
      <c r="BH479" s="45"/>
      <c r="BI479" s="45"/>
      <c r="BJ479" s="45"/>
      <c r="BK479" s="43"/>
      <c r="BL479" s="45"/>
    </row>
    <row r="480" spans="1:64" s="15" customFormat="1" ht="12">
      <c r="A480" t="s">
        <v>778</v>
      </c>
      <c r="B480" s="2">
        <v>0.12265218282911977</v>
      </c>
      <c r="C480" s="2">
        <v>62.45567845319581</v>
      </c>
      <c r="D480" s="2">
        <v>0.05539130837444118</v>
      </c>
      <c r="E480" s="2">
        <v>0.5351196041173693</v>
      </c>
      <c r="F480" s="2">
        <v>14.64902280402632</v>
      </c>
      <c r="G480" s="2">
        <v>0.08605435408172112</v>
      </c>
      <c r="H480" s="2">
        <v>1.592500115765184</v>
      </c>
      <c r="I480" s="2">
        <v>0.2749782808588331</v>
      </c>
      <c r="J480" s="2">
        <v>8.167250593710015</v>
      </c>
      <c r="K480" s="2">
        <v>6.93</v>
      </c>
      <c r="L480" s="2">
        <v>4.952576446979053</v>
      </c>
      <c r="M480" s="3">
        <v>0.09990218117533142</v>
      </c>
      <c r="N480" s="3">
        <v>0.10880435573550946</v>
      </c>
      <c r="O480" s="2">
        <v>100.02993068084872</v>
      </c>
      <c r="P480"/>
      <c r="Q480"/>
      <c r="S480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</row>
    <row r="481" spans="1:35" ht="12">
      <c r="A481" t="s">
        <v>779</v>
      </c>
      <c r="B481" s="2">
        <v>0.008052076735463964</v>
      </c>
      <c r="C481" s="2">
        <v>63.057825934602164</v>
      </c>
      <c r="D481" s="2">
        <v>0.0060390575515979735</v>
      </c>
      <c r="E481" s="2">
        <v>0.4146819518763942</v>
      </c>
      <c r="F481" s="2">
        <v>15.370407978408775</v>
      </c>
      <c r="G481" s="2">
        <v>0.04126689326925282</v>
      </c>
      <c r="H481" s="2">
        <v>1.510770897491426</v>
      </c>
      <c r="I481" s="2">
        <v>0.2415623020639189</v>
      </c>
      <c r="J481" s="2">
        <v>7.188491505585455</v>
      </c>
      <c r="K481" s="2">
        <v>6.93</v>
      </c>
      <c r="L481" s="2">
        <v>4.9822224800683275</v>
      </c>
      <c r="M481" s="3">
        <v>0.15600898674961433</v>
      </c>
      <c r="N481" s="3">
        <v>0.11071605511262951</v>
      </c>
      <c r="O481" s="2">
        <v>100.01804611951505</v>
      </c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1:15" ht="12">
      <c r="A482" t="s">
        <v>780</v>
      </c>
      <c r="B482" s="2">
        <v>0.0460904151020016</v>
      </c>
      <c r="C482" s="2">
        <v>62.600590179816464</v>
      </c>
      <c r="D482" s="2">
        <v>0.0460904151020016</v>
      </c>
      <c r="E482" s="2">
        <v>0.38735561628277937</v>
      </c>
      <c r="F482" s="2">
        <v>15.35987599452449</v>
      </c>
      <c r="G482" s="2">
        <v>0.0009806471298298212</v>
      </c>
      <c r="H482" s="2">
        <v>1.5670741134680544</v>
      </c>
      <c r="I482" s="2">
        <v>0.3079231987665638</v>
      </c>
      <c r="J482" s="2">
        <v>7.418595537162598</v>
      </c>
      <c r="K482" s="2">
        <v>6.93</v>
      </c>
      <c r="L482" s="2">
        <v>5.0650424255710265</v>
      </c>
      <c r="M482" s="3">
        <v>0.16474871781140998</v>
      </c>
      <c r="N482" s="3">
        <v>0.11767765557957853</v>
      </c>
      <c r="O482" s="2">
        <v>100.01792879909578</v>
      </c>
    </row>
    <row r="483" spans="1:35" ht="12">
      <c r="A483" t="s">
        <v>781</v>
      </c>
      <c r="B483" s="2">
        <v>0.04260131864887819</v>
      </c>
      <c r="C483" s="2">
        <v>62.87261122735951</v>
      </c>
      <c r="D483" s="2">
        <v>0.04656423201156454</v>
      </c>
      <c r="E483" s="2">
        <v>0.5508449574134018</v>
      </c>
      <c r="F483" s="2">
        <v>15.015478731218558</v>
      </c>
      <c r="G483" s="2">
        <v>0.005944370044029515</v>
      </c>
      <c r="H483" s="2">
        <v>1.616868651976028</v>
      </c>
      <c r="I483" s="2">
        <v>0.1981456681343172</v>
      </c>
      <c r="J483" s="2">
        <v>7.550340684258156</v>
      </c>
      <c r="K483" s="2">
        <v>6.93</v>
      </c>
      <c r="L483" s="2">
        <v>4.961567530083302</v>
      </c>
      <c r="M483" s="3">
        <v>0.11294303083656079</v>
      </c>
      <c r="N483" s="3">
        <v>0.10798938913320286</v>
      </c>
      <c r="O483" s="2">
        <v>100.01189979111753</v>
      </c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1:15" ht="12">
      <c r="A484" t="s">
        <v>782</v>
      </c>
      <c r="B484" s="2">
        <v>0.119596866108249</v>
      </c>
      <c r="C484" s="2">
        <v>63.37744340270276</v>
      </c>
      <c r="D484" s="2">
        <v>0.052385404163117336</v>
      </c>
      <c r="E484" s="2">
        <v>0.4457701373125645</v>
      </c>
      <c r="F484" s="2">
        <v>15.086007995125657</v>
      </c>
      <c r="G484" s="2">
        <v>0.002965211556402868</v>
      </c>
      <c r="H484" s="2">
        <v>1.3462060466069021</v>
      </c>
      <c r="I484" s="2">
        <v>0.29553275178815247</v>
      </c>
      <c r="J484" s="2">
        <v>6.960339926729665</v>
      </c>
      <c r="K484" s="2">
        <v>6.93</v>
      </c>
      <c r="L484" s="2">
        <v>5.008242318764444</v>
      </c>
      <c r="M484" s="3">
        <v>0.22041405902594652</v>
      </c>
      <c r="N484" s="3">
        <v>0.11762005840398043</v>
      </c>
      <c r="O484" s="2">
        <v>100.00008352466894</v>
      </c>
    </row>
    <row r="485" spans="1:15" ht="12">
      <c r="A485" t="s">
        <v>783</v>
      </c>
      <c r="B485" s="2">
        <v>0.0549784311783718</v>
      </c>
      <c r="C485" s="2">
        <v>62.69068332978229</v>
      </c>
      <c r="D485" s="2">
        <v>0.04785159750710138</v>
      </c>
      <c r="E485" s="2">
        <v>0.5121139052355743</v>
      </c>
      <c r="F485" s="2">
        <v>15.40923251638254</v>
      </c>
      <c r="G485" s="2">
        <v>0.024434858301498576</v>
      </c>
      <c r="H485" s="2">
        <v>1.5444866684738892</v>
      </c>
      <c r="I485" s="2">
        <v>0.3145988006317942</v>
      </c>
      <c r="J485" s="2">
        <v>7.228645580859996</v>
      </c>
      <c r="K485" s="2">
        <v>6.93</v>
      </c>
      <c r="L485" s="2">
        <v>4.958239997012419</v>
      </c>
      <c r="M485" s="3">
        <v>0.19955134279557174</v>
      </c>
      <c r="N485" s="3">
        <v>0.12421052969928442</v>
      </c>
      <c r="O485" s="2">
        <v>100.03902755786032</v>
      </c>
    </row>
    <row r="486" spans="1:64" ht="12">
      <c r="A486" s="15" t="s">
        <v>784</v>
      </c>
      <c r="B486" s="16">
        <f aca="true" t="shared" si="101" ref="B486:O486">AVERAGE(B480:B485)</f>
        <v>0.06566188176701405</v>
      </c>
      <c r="C486" s="16">
        <f t="shared" si="101"/>
        <v>62.84247208790983</v>
      </c>
      <c r="D486" s="16">
        <f t="shared" si="101"/>
        <v>0.04238700245163734</v>
      </c>
      <c r="E486" s="16">
        <f t="shared" si="101"/>
        <v>0.4743143620396806</v>
      </c>
      <c r="F486" s="16">
        <f t="shared" si="101"/>
        <v>15.148337669947724</v>
      </c>
      <c r="G486" s="16">
        <f t="shared" si="101"/>
        <v>0.026941055730455785</v>
      </c>
      <c r="H486" s="16">
        <f t="shared" si="101"/>
        <v>1.5296510822969138</v>
      </c>
      <c r="I486" s="16">
        <f t="shared" si="101"/>
        <v>0.2721235003739299</v>
      </c>
      <c r="J486" s="16">
        <f t="shared" si="101"/>
        <v>7.418943971384315</v>
      </c>
      <c r="K486" s="16">
        <f t="shared" si="101"/>
        <v>6.93</v>
      </c>
      <c r="L486" s="16">
        <f t="shared" si="101"/>
        <v>4.987981866413096</v>
      </c>
      <c r="M486" s="17">
        <f t="shared" si="101"/>
        <v>0.15892805306573912</v>
      </c>
      <c r="N486" s="17">
        <f t="shared" si="101"/>
        <v>0.11450300727736418</v>
      </c>
      <c r="O486" s="16">
        <f t="shared" si="101"/>
        <v>100.01948607885106</v>
      </c>
      <c r="Q486" s="15"/>
      <c r="S486" s="15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</row>
    <row r="487" spans="1:64" ht="12">
      <c r="A487" s="15"/>
      <c r="B487" s="16">
        <f>STDEV(B480:B485)</f>
        <v>0.04583608749017984</v>
      </c>
      <c r="C487" s="16">
        <f aca="true" t="shared" si="102" ref="C487:N487">STDEV(C480:C485)</f>
        <v>0.33604641199551616</v>
      </c>
      <c r="D487" s="16">
        <f t="shared" si="102"/>
        <v>0.018172943729345026</v>
      </c>
      <c r="E487" s="16">
        <f t="shared" si="102"/>
        <v>0.06769879693017943</v>
      </c>
      <c r="F487" s="16">
        <f t="shared" si="102"/>
        <v>0.29427253587609986</v>
      </c>
      <c r="G487" s="16">
        <f t="shared" si="102"/>
        <v>0.032849771436316344</v>
      </c>
      <c r="H487" s="16">
        <f t="shared" si="102"/>
        <v>0.0971452786762965</v>
      </c>
      <c r="I487" s="16">
        <f t="shared" si="102"/>
        <v>0.044829942818180445</v>
      </c>
      <c r="J487" s="16">
        <f t="shared" si="102"/>
        <v>0.4187761943519429</v>
      </c>
      <c r="K487" s="16">
        <f t="shared" si="102"/>
        <v>0</v>
      </c>
      <c r="L487" s="16">
        <f t="shared" si="102"/>
        <v>0.04293675796511265</v>
      </c>
      <c r="M487" s="16">
        <f t="shared" si="102"/>
        <v>0.04705710893264239</v>
      </c>
      <c r="N487" s="16">
        <f t="shared" si="102"/>
        <v>0.006376099882564508</v>
      </c>
      <c r="O487" s="16"/>
      <c r="Q487" s="15"/>
      <c r="S487" s="15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</row>
    <row r="488" spans="1:64" ht="12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7"/>
      <c r="N488" s="17"/>
      <c r="O488" s="16"/>
      <c r="Q488" s="15"/>
      <c r="S488" s="15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</row>
    <row r="489" spans="1:64" s="15" customFormat="1" ht="12">
      <c r="A489" s="15" t="s">
        <v>785</v>
      </c>
      <c r="B489" s="16" t="s">
        <v>786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7"/>
      <c r="N489" s="17"/>
      <c r="O489" s="16"/>
      <c r="P489" s="16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</row>
    <row r="490" spans="2:64" s="15" customFormat="1" ht="1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7"/>
      <c r="N490" s="17"/>
      <c r="O490" s="16"/>
      <c r="P490" s="16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</row>
    <row r="491" spans="1:64" s="15" customFormat="1" ht="12">
      <c r="A491" s="12" t="s">
        <v>787</v>
      </c>
      <c r="B491" s="32">
        <v>0.11752032122221134</v>
      </c>
      <c r="C491" s="32">
        <v>61.51209479972579</v>
      </c>
      <c r="D491" s="32">
        <v>0.13710704142591323</v>
      </c>
      <c r="E491" s="32">
        <v>0.5973949662129077</v>
      </c>
      <c r="F491" s="32">
        <v>15.111154637156009</v>
      </c>
      <c r="G491" s="32">
        <v>0.08814024091665851</v>
      </c>
      <c r="H491" s="32">
        <v>1.8313583390461268</v>
      </c>
      <c r="I491" s="32">
        <v>0.362354323768485</v>
      </c>
      <c r="J491" s="32">
        <v>8.833610811869553</v>
      </c>
      <c r="K491" s="32">
        <v>6.698658309666047</v>
      </c>
      <c r="L491" s="32">
        <v>4.632259328175498</v>
      </c>
      <c r="M491" s="33">
        <v>0</v>
      </c>
      <c r="N491" s="33">
        <v>0.07834688081480756</v>
      </c>
      <c r="O491" s="32">
        <v>100</v>
      </c>
      <c r="P491" s="32"/>
      <c r="Q491" s="12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</row>
    <row r="492" spans="1:64" s="15" customFormat="1" ht="12">
      <c r="A492" s="12" t="s">
        <v>788</v>
      </c>
      <c r="B492" s="32">
        <v>0.1082890332742666</v>
      </c>
      <c r="C492" s="32">
        <v>61.82319354203584</v>
      </c>
      <c r="D492" s="32">
        <v>0.06891120299271511</v>
      </c>
      <c r="E492" s="32">
        <v>0.5611340815121086</v>
      </c>
      <c r="F492" s="32">
        <v>15.26875369167159</v>
      </c>
      <c r="G492" s="32">
        <v>0.1082890332742666</v>
      </c>
      <c r="H492" s="32">
        <v>1.9787359716479622</v>
      </c>
      <c r="I492" s="32">
        <v>0.305178184682024</v>
      </c>
      <c r="J492" s="32">
        <v>8.633589289230164</v>
      </c>
      <c r="K492" s="32">
        <v>6.024808033077378</v>
      </c>
      <c r="L492" s="32">
        <v>4.912384327623548</v>
      </c>
      <c r="M492" s="33">
        <v>0.11813349084465447</v>
      </c>
      <c r="N492" s="33">
        <v>0.1082890332742666</v>
      </c>
      <c r="O492" s="32">
        <v>100.01968891514076</v>
      </c>
      <c r="P492" s="32"/>
      <c r="Q492" s="1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</row>
    <row r="493" spans="1:64" s="15" customFormat="1" ht="12">
      <c r="A493" s="12" t="s">
        <v>789</v>
      </c>
      <c r="B493" s="32">
        <v>0.06942378260438362</v>
      </c>
      <c r="C493" s="32">
        <v>60.934245760190414</v>
      </c>
      <c r="D493" s="32">
        <v>0.14876524843796488</v>
      </c>
      <c r="E493" s="32">
        <v>0.5454725776058713</v>
      </c>
      <c r="F493" s="32">
        <v>14.926113259942477</v>
      </c>
      <c r="G493" s="32">
        <v>0.0991768322919766</v>
      </c>
      <c r="H493" s="32">
        <v>2.102548844589904</v>
      </c>
      <c r="I493" s="32">
        <v>0.406625012397104</v>
      </c>
      <c r="J493" s="32">
        <v>8.787067341069125</v>
      </c>
      <c r="K493" s="32">
        <v>6.9225428939799665</v>
      </c>
      <c r="L493" s="32">
        <v>4.82991173261926</v>
      </c>
      <c r="M493" s="33">
        <v>0.14876524843796488</v>
      </c>
      <c r="N493" s="33">
        <v>0.07934146583358127</v>
      </c>
      <c r="O493" s="32">
        <v>100</v>
      </c>
      <c r="P493" s="32"/>
      <c r="Q493" s="12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</row>
    <row r="494" spans="1:64" s="15" customFormat="1" ht="12">
      <c r="A494" s="12" t="s">
        <v>790</v>
      </c>
      <c r="B494" s="32">
        <v>0.14952153110047847</v>
      </c>
      <c r="C494" s="32">
        <v>61.05462519936204</v>
      </c>
      <c r="D494" s="32">
        <v>0.05980861244019139</v>
      </c>
      <c r="E494" s="32">
        <v>0.5681818181818181</v>
      </c>
      <c r="F494" s="32">
        <v>15.081738437001595</v>
      </c>
      <c r="G494" s="32">
        <v>0.08971291866028708</v>
      </c>
      <c r="H494" s="32">
        <v>1.9736842105263157</v>
      </c>
      <c r="I494" s="32">
        <v>0.2492025518341308</v>
      </c>
      <c r="J494" s="32">
        <v>8.84170653907496</v>
      </c>
      <c r="K494" s="32">
        <v>7.0374800637958534</v>
      </c>
      <c r="L494" s="32">
        <v>4.72488038277512</v>
      </c>
      <c r="M494" s="33">
        <v>0.07974481658692185</v>
      </c>
      <c r="N494" s="33">
        <v>0.08971291866028708</v>
      </c>
      <c r="O494" s="32">
        <v>100</v>
      </c>
      <c r="P494" s="32"/>
      <c r="Q494" s="12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</row>
    <row r="495" spans="1:64" s="15" customFormat="1" ht="12">
      <c r="A495" s="12" t="s">
        <v>791</v>
      </c>
      <c r="B495" s="32">
        <v>0.10801256873527101</v>
      </c>
      <c r="C495" s="32">
        <v>61.33150039277297</v>
      </c>
      <c r="D495" s="32">
        <v>0.09819324430479183</v>
      </c>
      <c r="E495" s="32">
        <v>0.5793401413982717</v>
      </c>
      <c r="F495" s="32">
        <v>14.581696779261586</v>
      </c>
      <c r="G495" s="32">
        <v>0.09819324430479183</v>
      </c>
      <c r="H495" s="32">
        <v>2.1700706991358993</v>
      </c>
      <c r="I495" s="32">
        <v>0.3043990573448547</v>
      </c>
      <c r="J495" s="32">
        <v>9.49528672427337</v>
      </c>
      <c r="K495" s="32">
        <v>6.24509033778476</v>
      </c>
      <c r="L495" s="32">
        <v>4.752553024351924</v>
      </c>
      <c r="M495" s="33">
        <v>0.12765121759622938</v>
      </c>
      <c r="N495" s="33">
        <v>0.09819324430479183</v>
      </c>
      <c r="O495" s="32">
        <v>99.99018067556952</v>
      </c>
      <c r="P495" s="32"/>
      <c r="Q495" s="12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</row>
    <row r="496" spans="1:64" s="15" customFormat="1" ht="12">
      <c r="A496" s="12" t="s">
        <v>792</v>
      </c>
      <c r="B496" s="32">
        <v>0.10822510822510822</v>
      </c>
      <c r="C496" s="32">
        <v>61.24557260920897</v>
      </c>
      <c r="D496" s="32">
        <v>0.09838646202282567</v>
      </c>
      <c r="E496" s="32">
        <v>0.5312868949232586</v>
      </c>
      <c r="F496" s="32">
        <v>14.79732388823298</v>
      </c>
      <c r="G496" s="32">
        <v>0.09838646202282567</v>
      </c>
      <c r="H496" s="32">
        <v>1.9972451790633607</v>
      </c>
      <c r="I496" s="32">
        <v>0.2656434474616293</v>
      </c>
      <c r="J496" s="32">
        <v>9.248327430145613</v>
      </c>
      <c r="K496" s="32">
        <v>6.552538370720189</v>
      </c>
      <c r="L496" s="32">
        <v>4.801259346713892</v>
      </c>
      <c r="M496" s="33">
        <v>0.14757969303423848</v>
      </c>
      <c r="N496" s="33">
        <v>0.10822510822510822</v>
      </c>
      <c r="O496" s="32">
        <v>100</v>
      </c>
      <c r="P496" s="32"/>
      <c r="Q496" s="12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</row>
    <row r="497" spans="1:64" s="15" customFormat="1" ht="12">
      <c r="A497" s="12" t="s">
        <v>793</v>
      </c>
      <c r="B497" s="32">
        <v>0.10797016097369455</v>
      </c>
      <c r="C497" s="32">
        <v>61.08166470357283</v>
      </c>
      <c r="D497" s="32">
        <v>0.08833922261484099</v>
      </c>
      <c r="E497" s="32">
        <v>0.5202198665096192</v>
      </c>
      <c r="F497" s="32">
        <v>15.174715351393798</v>
      </c>
      <c r="G497" s="32">
        <v>0.10797016097369455</v>
      </c>
      <c r="H497" s="32">
        <v>1.982724774244209</v>
      </c>
      <c r="I497" s="32">
        <v>0.2944640753828033</v>
      </c>
      <c r="J497" s="32">
        <v>8.873184138201806</v>
      </c>
      <c r="K497" s="32">
        <v>6.595995288574794</v>
      </c>
      <c r="L497" s="32">
        <v>4.897919120533961</v>
      </c>
      <c r="M497" s="33">
        <v>0.15704750687082844</v>
      </c>
      <c r="N497" s="33">
        <v>0.09815469179426778</v>
      </c>
      <c r="O497" s="32">
        <v>99.98036906164113</v>
      </c>
      <c r="P497" s="32"/>
      <c r="Q497" s="12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</row>
    <row r="498" spans="1:64" s="15" customFormat="1" ht="12">
      <c r="A498" s="12" t="s">
        <v>794</v>
      </c>
      <c r="B498" s="32">
        <v>0.07919223916056227</v>
      </c>
      <c r="C498" s="32">
        <v>61.14630766184914</v>
      </c>
      <c r="D498" s="32">
        <v>0.069293209265492</v>
      </c>
      <c r="E498" s="32">
        <v>0.4850524648584439</v>
      </c>
      <c r="F498" s="32">
        <v>15.254405068303308</v>
      </c>
      <c r="G498" s="32">
        <v>0.09899029895070284</v>
      </c>
      <c r="H498" s="32">
        <v>1.9105127697485647</v>
      </c>
      <c r="I498" s="32">
        <v>0.3662641061176005</v>
      </c>
      <c r="J498" s="32">
        <v>8.829934666402693</v>
      </c>
      <c r="K498" s="32">
        <v>6.59275391011681</v>
      </c>
      <c r="L498" s="32">
        <v>4.88022173826965</v>
      </c>
      <c r="M498" s="33">
        <v>0.16828350821619484</v>
      </c>
      <c r="N498" s="33">
        <v>0.10888932884577313</v>
      </c>
      <c r="O498" s="32">
        <v>99.99010097010493</v>
      </c>
      <c r="P498" s="32"/>
      <c r="Q498" s="12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</row>
    <row r="499" spans="1:64" s="15" customFormat="1" ht="12">
      <c r="A499" s="12" t="s">
        <v>795</v>
      </c>
      <c r="B499" s="32">
        <v>0.13780883945270203</v>
      </c>
      <c r="C499" s="32">
        <v>60.90166354956196</v>
      </c>
      <c r="D499" s="32">
        <v>0.12796535092036618</v>
      </c>
      <c r="E499" s="32">
        <v>0.5512353578108081</v>
      </c>
      <c r="F499" s="32">
        <v>14.597893493454078</v>
      </c>
      <c r="G499" s="32">
        <v>0.07874790825868687</v>
      </c>
      <c r="H499" s="32">
        <v>2.1065065459198737</v>
      </c>
      <c r="I499" s="32">
        <v>0.5118614036814647</v>
      </c>
      <c r="J499" s="32">
        <v>9.67614922728615</v>
      </c>
      <c r="K499" s="32">
        <v>6.46717196574466</v>
      </c>
      <c r="L499" s="32">
        <v>4.655970075794862</v>
      </c>
      <c r="M499" s="33">
        <v>0.07874790825868687</v>
      </c>
      <c r="N499" s="33">
        <v>0.10827837385569444</v>
      </c>
      <c r="O499" s="32">
        <v>100</v>
      </c>
      <c r="P499" s="32"/>
      <c r="Q499" s="12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</row>
    <row r="500" spans="1:64" s="15" customFormat="1" ht="12">
      <c r="A500" s="15" t="s">
        <v>796</v>
      </c>
      <c r="B500" s="16">
        <f>AVERAGE(B491:B499)</f>
        <v>0.10955150941651978</v>
      </c>
      <c r="C500" s="16">
        <f>AVERAGE(C491:C499)</f>
        <v>61.225652024253336</v>
      </c>
      <c r="D500" s="16">
        <f>AVERAGE(D491:D499)</f>
        <v>0.09964106604723347</v>
      </c>
      <c r="E500" s="16">
        <f>AVERAGE(E491:E499)</f>
        <v>0.5488131298903453</v>
      </c>
      <c r="F500" s="16">
        <f aca="true" t="shared" si="103" ref="F500:O500">AVERAGE(F491:F499)</f>
        <v>14.977088289601937</v>
      </c>
      <c r="G500" s="16">
        <f t="shared" si="103"/>
        <v>0.0964007888504323</v>
      </c>
      <c r="H500" s="16">
        <f t="shared" si="103"/>
        <v>2.0059319259913573</v>
      </c>
      <c r="I500" s="16">
        <f t="shared" si="103"/>
        <v>0.34066579585223294</v>
      </c>
      <c r="J500" s="16">
        <f t="shared" si="103"/>
        <v>9.024317351950382</v>
      </c>
      <c r="K500" s="16">
        <f t="shared" si="103"/>
        <v>6.570782130384496</v>
      </c>
      <c r="L500" s="16">
        <f t="shared" si="103"/>
        <v>4.787484341873079</v>
      </c>
      <c r="M500" s="16">
        <f t="shared" si="103"/>
        <v>0.1139948210939688</v>
      </c>
      <c r="N500" s="16">
        <f t="shared" si="103"/>
        <v>0.0974923384009531</v>
      </c>
      <c r="O500" s="16">
        <f t="shared" si="103"/>
        <v>99.99781551360626</v>
      </c>
      <c r="P500" s="16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K500" s="19"/>
      <c r="AL500" s="19"/>
      <c r="AN500" s="19"/>
      <c r="AO500" s="20"/>
      <c r="AP500" s="19"/>
      <c r="AQ500" s="20"/>
      <c r="AR500" s="21"/>
      <c r="AS500" s="21"/>
      <c r="AT500" s="20"/>
      <c r="AU500" s="19"/>
      <c r="AV500" s="19"/>
      <c r="AX500" s="19"/>
      <c r="AZ500" s="21"/>
      <c r="BA500" s="21"/>
      <c r="BB500" s="21"/>
      <c r="BC500" s="19"/>
      <c r="BD500" s="19"/>
      <c r="BE500" s="19"/>
      <c r="BF500" s="19"/>
      <c r="BG500" s="22"/>
      <c r="BH500" s="19"/>
      <c r="BI500" s="19"/>
      <c r="BJ500" s="19"/>
      <c r="BK500" s="19"/>
      <c r="BL500" s="19"/>
    </row>
    <row r="501" spans="2:64" s="15" customFormat="1" ht="12">
      <c r="B501" s="16">
        <f>STDEV(B491:B499)</f>
        <v>0.024999308072465837</v>
      </c>
      <c r="C501" s="16">
        <f aca="true" t="shared" si="104" ref="C501:N501">STDEV(C491:C499)</f>
        <v>0.29514196363357326</v>
      </c>
      <c r="D501" s="16">
        <f t="shared" si="104"/>
        <v>0.03202048730732023</v>
      </c>
      <c r="E501" s="16">
        <f t="shared" si="104"/>
        <v>0.033589875135468274</v>
      </c>
      <c r="F501" s="16">
        <f t="shared" si="104"/>
        <v>0.26575177103988024</v>
      </c>
      <c r="G501" s="16">
        <f t="shared" si="104"/>
        <v>0.009495636853921024</v>
      </c>
      <c r="H501" s="16">
        <f t="shared" si="104"/>
        <v>0.1050987269008396</v>
      </c>
      <c r="I501" s="16">
        <f t="shared" si="104"/>
        <v>0.0817674627572539</v>
      </c>
      <c r="J501" s="16">
        <f t="shared" si="104"/>
        <v>0.35989147935708793</v>
      </c>
      <c r="K501" s="16">
        <f t="shared" si="104"/>
        <v>0.311095671621773</v>
      </c>
      <c r="L501" s="16">
        <f t="shared" si="104"/>
        <v>0.10302679591413512</v>
      </c>
      <c r="M501" s="16">
        <f t="shared" si="104"/>
        <v>0.05332866748418862</v>
      </c>
      <c r="N501" s="16">
        <f t="shared" si="104"/>
        <v>0.0124270018209391</v>
      </c>
      <c r="O501" s="16"/>
      <c r="P501" s="16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K501" s="19"/>
      <c r="AL501" s="19"/>
      <c r="AN501" s="19"/>
      <c r="AO501" s="20"/>
      <c r="AP501" s="19"/>
      <c r="AQ501" s="20"/>
      <c r="AR501" s="21"/>
      <c r="AS501" s="21"/>
      <c r="AT501" s="20"/>
      <c r="AU501" s="19"/>
      <c r="AV501" s="19"/>
      <c r="AX501" s="19"/>
      <c r="AZ501" s="21"/>
      <c r="BA501" s="21"/>
      <c r="BB501" s="21"/>
      <c r="BC501" s="19"/>
      <c r="BD501" s="19"/>
      <c r="BE501" s="19"/>
      <c r="BF501" s="19"/>
      <c r="BG501" s="22"/>
      <c r="BH501" s="19"/>
      <c r="BI501" s="19"/>
      <c r="BJ501" s="19"/>
      <c r="BK501" s="19"/>
      <c r="BL501" s="19"/>
    </row>
    <row r="502" spans="2:64" s="15" customFormat="1" ht="1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K502" s="19"/>
      <c r="AL502" s="19"/>
      <c r="AN502" s="19"/>
      <c r="AO502" s="20"/>
      <c r="AP502" s="19"/>
      <c r="AQ502" s="20"/>
      <c r="AR502" s="21"/>
      <c r="AS502" s="21"/>
      <c r="AT502" s="20"/>
      <c r="AU502" s="19"/>
      <c r="AV502" s="19"/>
      <c r="AX502" s="19"/>
      <c r="AZ502" s="21"/>
      <c r="BA502" s="21"/>
      <c r="BB502" s="21"/>
      <c r="BC502" s="19"/>
      <c r="BD502" s="19"/>
      <c r="BE502" s="19"/>
      <c r="BF502" s="19"/>
      <c r="BG502" s="22"/>
      <c r="BH502" s="19"/>
      <c r="BI502" s="19"/>
      <c r="BJ502" s="19"/>
      <c r="BK502" s="19"/>
      <c r="BL502" s="19"/>
    </row>
    <row r="503" spans="1:64" s="15" customFormat="1" ht="12">
      <c r="A503" s="12" t="s">
        <v>797</v>
      </c>
      <c r="B503" s="32">
        <v>0.9515133110638727</v>
      </c>
      <c r="C503" s="32">
        <v>46.188885514728206</v>
      </c>
      <c r="D503" s="32">
        <v>0.09110233829334952</v>
      </c>
      <c r="E503" s="32">
        <v>3.7351958700273302</v>
      </c>
      <c r="F503" s="32">
        <v>14.576374126935923</v>
      </c>
      <c r="G503" s="32">
        <v>4.544994432634882</v>
      </c>
      <c r="H503" s="32">
        <v>10.071869622431418</v>
      </c>
      <c r="I503" s="32">
        <v>0.14171474845632148</v>
      </c>
      <c r="J503" s="32">
        <v>13.432533657252756</v>
      </c>
      <c r="K503" s="32">
        <v>4.393157202145965</v>
      </c>
      <c r="L503" s="32">
        <v>1.7511893916388297</v>
      </c>
      <c r="M503" s="32">
        <v>0.08097985626075513</v>
      </c>
      <c r="N503" s="32">
        <v>0.060734892195566346</v>
      </c>
      <c r="O503" s="32">
        <v>100.02024496406518</v>
      </c>
      <c r="P503" s="32"/>
      <c r="Q503" s="12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K503" s="19"/>
      <c r="AL503" s="19"/>
      <c r="AN503" s="19"/>
      <c r="AO503" s="20"/>
      <c r="AP503" s="19"/>
      <c r="AQ503" s="20"/>
      <c r="AR503" s="21"/>
      <c r="AS503" s="21"/>
      <c r="AT503" s="20"/>
      <c r="AU503" s="19"/>
      <c r="AV503" s="19"/>
      <c r="AX503" s="19"/>
      <c r="AZ503" s="21"/>
      <c r="BA503" s="21"/>
      <c r="BB503" s="21"/>
      <c r="BC503" s="19"/>
      <c r="BD503" s="19"/>
      <c r="BE503" s="19"/>
      <c r="BF503" s="19"/>
      <c r="BG503" s="22"/>
      <c r="BH503" s="19"/>
      <c r="BI503" s="19"/>
      <c r="BJ503" s="19"/>
      <c r="BK503" s="19"/>
      <c r="BL503" s="19"/>
    </row>
    <row r="504" spans="1:64" s="15" customFormat="1" ht="12">
      <c r="A504" s="12" t="s">
        <v>798</v>
      </c>
      <c r="B504" s="32">
        <v>0.8738449176376054</v>
      </c>
      <c r="C504" s="32">
        <v>46.67537163519486</v>
      </c>
      <c r="D504" s="32">
        <v>0.16070711128967458</v>
      </c>
      <c r="E504" s="32">
        <v>3.635998392928887</v>
      </c>
      <c r="F504" s="32">
        <v>15.960224989955806</v>
      </c>
      <c r="G504" s="32">
        <v>4.047810365608679</v>
      </c>
      <c r="H504" s="32">
        <v>9.049819204499798</v>
      </c>
      <c r="I504" s="32">
        <v>0.2611490558457212</v>
      </c>
      <c r="J504" s="32">
        <v>12.183607874648454</v>
      </c>
      <c r="K504" s="32">
        <v>5.1727601446364</v>
      </c>
      <c r="L504" s="32">
        <v>1.8782643631980716</v>
      </c>
      <c r="M504" s="32">
        <v>0.03013258336681398</v>
      </c>
      <c r="N504" s="32">
        <v>0.09039775010044195</v>
      </c>
      <c r="O504" s="32">
        <v>100.0200883889112</v>
      </c>
      <c r="P504" s="32"/>
      <c r="Q504" s="12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K504" s="19"/>
      <c r="AL504" s="19"/>
      <c r="AN504" s="19"/>
      <c r="AO504" s="20"/>
      <c r="AP504" s="19"/>
      <c r="AQ504" s="20"/>
      <c r="AR504" s="21"/>
      <c r="AS504" s="21"/>
      <c r="AT504" s="20"/>
      <c r="AU504" s="19"/>
      <c r="AV504" s="19"/>
      <c r="AX504" s="19"/>
      <c r="AZ504" s="21"/>
      <c r="BA504" s="21"/>
      <c r="BB504" s="21"/>
      <c r="BC504" s="19"/>
      <c r="BD504" s="19"/>
      <c r="BE504" s="19"/>
      <c r="BF504" s="19"/>
      <c r="BG504" s="22"/>
      <c r="BH504" s="19"/>
      <c r="BI504" s="19"/>
      <c r="BJ504" s="19"/>
      <c r="BK504" s="19"/>
      <c r="BL504" s="19"/>
    </row>
    <row r="505" spans="1:64" s="15" customFormat="1" ht="12">
      <c r="A505" s="12" t="s">
        <v>799</v>
      </c>
      <c r="B505" s="32">
        <v>0.8788766542074958</v>
      </c>
      <c r="C505" s="32">
        <v>46.903727649257505</v>
      </c>
      <c r="D505" s="32">
        <v>0.15153045762198203</v>
      </c>
      <c r="E505" s="32">
        <v>3.4144863117486617</v>
      </c>
      <c r="F505" s="32">
        <v>16.062228507930097</v>
      </c>
      <c r="G505" s="32">
        <v>4.010506111728458</v>
      </c>
      <c r="H505" s="32">
        <v>9.162541670875848</v>
      </c>
      <c r="I505" s="32">
        <v>0.14142842711384992</v>
      </c>
      <c r="J505" s="32">
        <v>12.233558945348015</v>
      </c>
      <c r="K505" s="32">
        <v>5.162137589655522</v>
      </c>
      <c r="L505" s="32">
        <v>1.7981614304475202</v>
      </c>
      <c r="M505" s="32">
        <v>0</v>
      </c>
      <c r="N505" s="32">
        <v>0.0808162440650571</v>
      </c>
      <c r="O505" s="32">
        <v>100</v>
      </c>
      <c r="P505" s="32"/>
      <c r="Q505" s="12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K505" s="19"/>
      <c r="AL505" s="19"/>
      <c r="AN505" s="19"/>
      <c r="AO505" s="20"/>
      <c r="AP505" s="19"/>
      <c r="AQ505" s="20"/>
      <c r="AR505" s="21"/>
      <c r="AS505" s="21"/>
      <c r="AT505" s="20"/>
      <c r="AU505" s="19"/>
      <c r="AV505" s="19"/>
      <c r="AX505" s="19"/>
      <c r="AZ505" s="21"/>
      <c r="BA505" s="21"/>
      <c r="BB505" s="21"/>
      <c r="BC505" s="19"/>
      <c r="BD505" s="19"/>
      <c r="BE505" s="19"/>
      <c r="BF505" s="19"/>
      <c r="BG505" s="22"/>
      <c r="BH505" s="19"/>
      <c r="BI505" s="19"/>
      <c r="BJ505" s="19"/>
      <c r="BK505" s="19"/>
      <c r="BL505" s="19"/>
    </row>
    <row r="506" spans="1:64" s="15" customFormat="1" ht="12">
      <c r="A506" s="12" t="s">
        <v>800</v>
      </c>
      <c r="B506" s="32">
        <v>0.6417970316887285</v>
      </c>
      <c r="C506" s="32">
        <v>48.59606899318091</v>
      </c>
      <c r="D506" s="32">
        <v>0.05014039310068191</v>
      </c>
      <c r="E506" s="32">
        <v>2.8479743281187324</v>
      </c>
      <c r="F506" s="32">
        <v>15.683914961893302</v>
      </c>
      <c r="G506" s="32">
        <v>4.472523064580827</v>
      </c>
      <c r="H506" s="32">
        <v>8.874849578820697</v>
      </c>
      <c r="I506" s="32">
        <v>0.22061772964300042</v>
      </c>
      <c r="J506" s="32">
        <v>12.003610108303251</v>
      </c>
      <c r="K506" s="32">
        <v>4.502607300441236</v>
      </c>
      <c r="L506" s="32">
        <v>1.915363016446049</v>
      </c>
      <c r="M506" s="32">
        <v>0.14039310068190936</v>
      </c>
      <c r="N506" s="32">
        <v>0.04011231448054553</v>
      </c>
      <c r="O506" s="32">
        <v>99.98997192137988</v>
      </c>
      <c r="P506" s="32"/>
      <c r="Q506" s="12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K506" s="19"/>
      <c r="AL506" s="19"/>
      <c r="AN506" s="19"/>
      <c r="AO506" s="20"/>
      <c r="AP506" s="19"/>
      <c r="AQ506" s="20"/>
      <c r="AR506" s="21"/>
      <c r="AS506" s="21"/>
      <c r="AT506" s="20"/>
      <c r="AU506" s="19"/>
      <c r="AV506" s="19"/>
      <c r="AX506" s="19"/>
      <c r="AZ506" s="21"/>
      <c r="BA506" s="21"/>
      <c r="BB506" s="21"/>
      <c r="BC506" s="19"/>
      <c r="BD506" s="19"/>
      <c r="BE506" s="19"/>
      <c r="BF506" s="19"/>
      <c r="BG506" s="22"/>
      <c r="BH506" s="19"/>
      <c r="BI506" s="19"/>
      <c r="BJ506" s="19"/>
      <c r="BK506" s="19"/>
      <c r="BL506" s="19"/>
    </row>
    <row r="507" spans="1:64" s="15" customFormat="1" ht="12">
      <c r="A507" s="12" t="s">
        <v>801</v>
      </c>
      <c r="B507" s="32">
        <v>0.803580510629641</v>
      </c>
      <c r="C507" s="32">
        <v>46.750076289288984</v>
      </c>
      <c r="D507" s="32">
        <v>0.091547146780592</v>
      </c>
      <c r="E507" s="32">
        <v>3.5194791984538703</v>
      </c>
      <c r="F507" s="32">
        <v>16.030922591801446</v>
      </c>
      <c r="G507" s="32">
        <v>4.109449699928796</v>
      </c>
      <c r="H507" s="32">
        <v>9.1547146780592</v>
      </c>
      <c r="I507" s="32">
        <v>0.11189095717627912</v>
      </c>
      <c r="J507" s="32">
        <v>12.165598616620894</v>
      </c>
      <c r="K507" s="32">
        <v>5.208015461295901</v>
      </c>
      <c r="L507" s="32">
        <v>1.8411148408096836</v>
      </c>
      <c r="M507" s="32">
        <v>0.12206286237412267</v>
      </c>
      <c r="N507" s="32">
        <v>0.08137524158274845</v>
      </c>
      <c r="O507" s="32">
        <v>99.98982809480216</v>
      </c>
      <c r="P507" s="32"/>
      <c r="Q507" s="12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K507" s="19"/>
      <c r="AL507" s="19"/>
      <c r="AN507" s="19"/>
      <c r="AO507" s="20"/>
      <c r="AP507" s="19"/>
      <c r="AQ507" s="20"/>
      <c r="AR507" s="21"/>
      <c r="AS507" s="21"/>
      <c r="AT507" s="20"/>
      <c r="AU507" s="19"/>
      <c r="AV507" s="19"/>
      <c r="AX507" s="19"/>
      <c r="AZ507" s="21"/>
      <c r="BA507" s="21"/>
      <c r="BB507" s="21"/>
      <c r="BC507" s="19"/>
      <c r="BD507" s="19"/>
      <c r="BE507" s="19"/>
      <c r="BF507" s="19"/>
      <c r="BG507" s="22"/>
      <c r="BH507" s="19"/>
      <c r="BI507" s="19"/>
      <c r="BJ507" s="19"/>
      <c r="BK507" s="19"/>
      <c r="BL507" s="19"/>
    </row>
    <row r="508" spans="1:64" s="15" customFormat="1" ht="12">
      <c r="A508" s="12" t="s">
        <v>802</v>
      </c>
      <c r="B508" s="32">
        <v>0.8187607399171131</v>
      </c>
      <c r="C508" s="32">
        <v>46.831092691802276</v>
      </c>
      <c r="D508" s="32">
        <v>0.05054078641463661</v>
      </c>
      <c r="E508" s="32">
        <v>3.7096937228343267</v>
      </c>
      <c r="F508" s="32">
        <v>14.848883048620234</v>
      </c>
      <c r="G508" s="32">
        <v>4.609319721014858</v>
      </c>
      <c r="H508" s="32">
        <v>10.14858991205903</v>
      </c>
      <c r="I508" s="32">
        <v>0.21227130294147376</v>
      </c>
      <c r="J508" s="32">
        <v>12.099464267664004</v>
      </c>
      <c r="K508" s="32">
        <v>4.781158394824623</v>
      </c>
      <c r="L508" s="32">
        <v>1.7487112099464266</v>
      </c>
      <c r="M508" s="32">
        <v>0.11118973011220054</v>
      </c>
      <c r="N508" s="32">
        <v>0.04043262913170929</v>
      </c>
      <c r="O508" s="32">
        <v>100.0101081572829</v>
      </c>
      <c r="P508" s="32"/>
      <c r="Q508" s="12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K508" s="19"/>
      <c r="AL508" s="19"/>
      <c r="AN508" s="19"/>
      <c r="AO508" s="20"/>
      <c r="AP508" s="19"/>
      <c r="AQ508" s="20"/>
      <c r="AR508" s="21"/>
      <c r="AS508" s="21"/>
      <c r="AT508" s="20"/>
      <c r="AU508" s="19"/>
      <c r="AV508" s="19"/>
      <c r="AX508" s="19"/>
      <c r="AZ508" s="21"/>
      <c r="BA508" s="21"/>
      <c r="BB508" s="21"/>
      <c r="BC508" s="19"/>
      <c r="BD508" s="19"/>
      <c r="BE508" s="19"/>
      <c r="BF508" s="19"/>
      <c r="BG508" s="22"/>
      <c r="BH508" s="19"/>
      <c r="BI508" s="19"/>
      <c r="BJ508" s="19"/>
      <c r="BK508" s="19"/>
      <c r="BL508" s="19"/>
    </row>
    <row r="509" spans="1:64" s="15" customFormat="1" ht="12">
      <c r="A509" s="12" t="s">
        <v>803</v>
      </c>
      <c r="B509" s="32">
        <v>0.5134400483237692</v>
      </c>
      <c r="C509" s="32">
        <v>48.95801872546058</v>
      </c>
      <c r="D509" s="32">
        <v>0.11074197120708748</v>
      </c>
      <c r="E509" s="32">
        <v>2.698077116681768</v>
      </c>
      <c r="F509" s="32">
        <v>15.86630423839726</v>
      </c>
      <c r="G509" s="32">
        <v>4.369274136715997</v>
      </c>
      <c r="H509" s="32">
        <v>8.798952984999497</v>
      </c>
      <c r="I509" s="32">
        <v>0.2516862981979261</v>
      </c>
      <c r="J509" s="32">
        <v>11.929930534581697</v>
      </c>
      <c r="K509" s="32">
        <v>4.500151011778918</v>
      </c>
      <c r="L509" s="32">
        <v>1.9228833182321552</v>
      </c>
      <c r="M509" s="32">
        <v>0.05033725963958522</v>
      </c>
      <c r="N509" s="32">
        <v>0.03020235578375113</v>
      </c>
      <c r="O509" s="32">
        <v>100</v>
      </c>
      <c r="P509" s="32"/>
      <c r="Q509" s="12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K509" s="19"/>
      <c r="AL509" s="19"/>
      <c r="AN509" s="19"/>
      <c r="AO509" s="20"/>
      <c r="AP509" s="19"/>
      <c r="AQ509" s="20"/>
      <c r="AR509" s="21"/>
      <c r="AS509" s="21"/>
      <c r="AT509" s="20"/>
      <c r="AU509" s="19"/>
      <c r="AV509" s="19"/>
      <c r="AX509" s="19"/>
      <c r="AZ509" s="21"/>
      <c r="BA509" s="21"/>
      <c r="BB509" s="21"/>
      <c r="BC509" s="19"/>
      <c r="BD509" s="19"/>
      <c r="BE509" s="19"/>
      <c r="BF509" s="19"/>
      <c r="BG509" s="22"/>
      <c r="BH509" s="19"/>
      <c r="BI509" s="19"/>
      <c r="BJ509" s="19"/>
      <c r="BK509" s="19"/>
      <c r="BL509" s="19"/>
    </row>
    <row r="510" spans="1:64" s="15" customFormat="1" ht="12">
      <c r="A510" s="12" t="s">
        <v>804</v>
      </c>
      <c r="B510" s="32">
        <v>0.5304774296867181</v>
      </c>
      <c r="C510" s="32">
        <v>48.833950555499946</v>
      </c>
      <c r="D510" s="32">
        <v>0.1201080972875588</v>
      </c>
      <c r="E510" s="32">
        <v>2.882594334901411</v>
      </c>
      <c r="F510" s="32">
        <v>15.834250825743169</v>
      </c>
      <c r="G510" s="32">
        <v>4.303873486137523</v>
      </c>
      <c r="H510" s="32">
        <v>8.527674907416674</v>
      </c>
      <c r="I510" s="32">
        <v>0.19017115403863477</v>
      </c>
      <c r="J510" s="32">
        <v>11.970773696326694</v>
      </c>
      <c r="K510" s="32">
        <v>4.724251826643979</v>
      </c>
      <c r="L510" s="32">
        <v>1.9417475728155338</v>
      </c>
      <c r="M510" s="32">
        <v>0.07006305675107598</v>
      </c>
      <c r="N510" s="32">
        <v>0.0600540486437794</v>
      </c>
      <c r="O510" s="32">
        <v>99.9899909918927</v>
      </c>
      <c r="P510" s="32"/>
      <c r="Q510" s="12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K510" s="19"/>
      <c r="AL510" s="19"/>
      <c r="AN510" s="19"/>
      <c r="AO510" s="20"/>
      <c r="AP510" s="19"/>
      <c r="AQ510" s="20"/>
      <c r="AR510" s="21"/>
      <c r="AS510" s="21"/>
      <c r="AT510" s="20"/>
      <c r="AU510" s="19"/>
      <c r="AV510" s="19"/>
      <c r="AX510" s="19"/>
      <c r="AZ510" s="21"/>
      <c r="BA510" s="21"/>
      <c r="BB510" s="21"/>
      <c r="BC510" s="19"/>
      <c r="BD510" s="19"/>
      <c r="BE510" s="19"/>
      <c r="BF510" s="19"/>
      <c r="BG510" s="22"/>
      <c r="BH510" s="19"/>
      <c r="BI510" s="19"/>
      <c r="BJ510" s="19"/>
      <c r="BK510" s="19"/>
      <c r="BL510" s="19"/>
    </row>
    <row r="511" spans="1:64" s="15" customFormat="1" ht="12">
      <c r="A511" s="15" t="s">
        <v>805</v>
      </c>
      <c r="B511" s="16">
        <f>AVERAGE(B503:B510)</f>
        <v>0.7515363303943678</v>
      </c>
      <c r="C511" s="16">
        <f aca="true" t="shared" si="105" ref="C511:O511">AVERAGE(C503:C510)</f>
        <v>47.467149006801655</v>
      </c>
      <c r="D511" s="16">
        <f t="shared" si="105"/>
        <v>0.10330228774944537</v>
      </c>
      <c r="E511" s="16">
        <f t="shared" si="105"/>
        <v>3.3054374094618737</v>
      </c>
      <c r="F511" s="16">
        <f t="shared" si="105"/>
        <v>15.607887911409655</v>
      </c>
      <c r="G511" s="16">
        <f t="shared" si="105"/>
        <v>4.308468877293752</v>
      </c>
      <c r="H511" s="16">
        <f t="shared" si="105"/>
        <v>9.22362656989527</v>
      </c>
      <c r="I511" s="16">
        <f t="shared" si="105"/>
        <v>0.19136620917665084</v>
      </c>
      <c r="J511" s="16">
        <f t="shared" si="105"/>
        <v>12.252384712593221</v>
      </c>
      <c r="K511" s="16">
        <f t="shared" si="105"/>
        <v>4.805529866427818</v>
      </c>
      <c r="L511" s="16">
        <f t="shared" si="105"/>
        <v>1.8496793929417839</v>
      </c>
      <c r="M511" s="16">
        <f t="shared" si="105"/>
        <v>0.07564480614830786</v>
      </c>
      <c r="N511" s="16">
        <f t="shared" si="105"/>
        <v>0.0605156844979499</v>
      </c>
      <c r="O511" s="16">
        <f t="shared" si="105"/>
        <v>100.00252906479176</v>
      </c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K511" s="27"/>
      <c r="AL511" s="27"/>
      <c r="AM511" s="27"/>
      <c r="AN511" s="27"/>
      <c r="AO511" s="28"/>
      <c r="AP511" s="27"/>
      <c r="AQ511" s="28"/>
      <c r="AR511" s="29"/>
      <c r="AS511" s="42"/>
      <c r="AT511" s="28"/>
      <c r="AU511" s="30"/>
      <c r="AW511" s="27"/>
      <c r="AX511" s="27"/>
      <c r="AY511" s="28"/>
      <c r="AZ511" s="29"/>
      <c r="BA511" s="29"/>
      <c r="BB511" s="29"/>
      <c r="BC511" s="27"/>
      <c r="BD511" s="27"/>
      <c r="BE511" s="27"/>
      <c r="BF511" s="27"/>
      <c r="BG511" s="31"/>
      <c r="BH511" s="29"/>
      <c r="BI511" s="29"/>
      <c r="BJ511" s="29"/>
      <c r="BK511" s="27"/>
      <c r="BL511" s="29"/>
    </row>
    <row r="512" spans="2:64" s="15" customFormat="1" ht="12">
      <c r="B512" s="16">
        <f>STDEV(B503:B510)</f>
        <v>0.16732903859945614</v>
      </c>
      <c r="C512" s="16">
        <f aca="true" t="shared" si="106" ref="C512:N512">STDEV(C503:C510)</f>
        <v>1.1251903224870512</v>
      </c>
      <c r="D512" s="16">
        <f t="shared" si="106"/>
        <v>0.041154828619318816</v>
      </c>
      <c r="E512" s="16">
        <f t="shared" si="106"/>
        <v>0.42628744115179756</v>
      </c>
      <c r="F512" s="16">
        <f t="shared" si="106"/>
        <v>0.5698914037053842</v>
      </c>
      <c r="G512" s="16">
        <f t="shared" si="106"/>
        <v>0.23096723465617935</v>
      </c>
      <c r="H512" s="16">
        <f t="shared" si="106"/>
        <v>0.5855527833022316</v>
      </c>
      <c r="I512" s="16">
        <f t="shared" si="106"/>
        <v>0.0548733954402607</v>
      </c>
      <c r="J512" s="16">
        <f t="shared" si="106"/>
        <v>0.48901109373947155</v>
      </c>
      <c r="K512" s="16">
        <f t="shared" si="106"/>
        <v>0.3351527217024257</v>
      </c>
      <c r="L512" s="16">
        <f t="shared" si="106"/>
        <v>0.0770798377298407</v>
      </c>
      <c r="M512" s="16">
        <f t="shared" si="106"/>
        <v>0.047964285708142436</v>
      </c>
      <c r="N512" s="16">
        <f t="shared" si="106"/>
        <v>0.022293360201463885</v>
      </c>
      <c r="O512" s="16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K512" s="27"/>
      <c r="AL512" s="27"/>
      <c r="AM512" s="27"/>
      <c r="AN512" s="27"/>
      <c r="AO512" s="28"/>
      <c r="AP512" s="27"/>
      <c r="AQ512" s="28"/>
      <c r="AR512" s="29"/>
      <c r="AS512" s="42"/>
      <c r="AT512" s="28"/>
      <c r="AU512" s="30"/>
      <c r="AW512" s="27"/>
      <c r="AX512" s="27"/>
      <c r="AY512" s="28"/>
      <c r="AZ512" s="29"/>
      <c r="BA512" s="29"/>
      <c r="BB512" s="29"/>
      <c r="BC512" s="27"/>
      <c r="BD512" s="27"/>
      <c r="BE512" s="27"/>
      <c r="BF512" s="27"/>
      <c r="BG512" s="31"/>
      <c r="BH512" s="29"/>
      <c r="BI512" s="29"/>
      <c r="BJ512" s="29"/>
      <c r="BK512" s="27"/>
      <c r="BL512" s="29"/>
    </row>
    <row r="513" spans="1:35" ht="12">
      <c r="A513" s="15"/>
      <c r="B513"/>
      <c r="C513"/>
      <c r="D513"/>
      <c r="E513"/>
      <c r="F513"/>
      <c r="G513"/>
      <c r="H513"/>
      <c r="I513"/>
      <c r="J513"/>
      <c r="K513"/>
      <c r="L513"/>
      <c r="M513"/>
      <c r="N513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1:14" ht="12">
      <c r="A514" s="15" t="s">
        <v>806</v>
      </c>
      <c r="B514" t="s">
        <v>786</v>
      </c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12">
      <c r="A515" s="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5" ht="12">
      <c r="A516" t="s">
        <v>807</v>
      </c>
      <c r="B516" s="2">
        <v>0.814925796197688</v>
      </c>
      <c r="C516" s="2">
        <v>51.02042882306494</v>
      </c>
      <c r="D516" s="2">
        <v>0.11540564070377196</v>
      </c>
      <c r="E516" s="2">
        <v>2.618898179830334</v>
      </c>
      <c r="F516" s="2">
        <v>15.703265777165882</v>
      </c>
      <c r="G516" s="2">
        <v>2.9074122815897634</v>
      </c>
      <c r="H516" s="2">
        <v>6.830191735336398</v>
      </c>
      <c r="I516" s="2">
        <v>0.2976250733939382</v>
      </c>
      <c r="J516" s="2">
        <v>11.897916624486244</v>
      </c>
      <c r="K516" s="2">
        <v>5.442287056346299</v>
      </c>
      <c r="L516" s="2">
        <v>2.2706565973557935</v>
      </c>
      <c r="M516" s="3">
        <v>0</v>
      </c>
      <c r="N516" s="3">
        <v>0.08098641452896278</v>
      </c>
      <c r="O516">
        <v>100</v>
      </c>
    </row>
    <row r="517" spans="1:15" ht="12">
      <c r="A517" t="s">
        <v>808</v>
      </c>
      <c r="B517" s="2">
        <v>0.9348088448871889</v>
      </c>
      <c r="C517" s="2">
        <v>45.87927260825986</v>
      </c>
      <c r="D517" s="2">
        <v>0.20148505737721686</v>
      </c>
      <c r="E517" s="2">
        <v>3.809806287970217</v>
      </c>
      <c r="F517" s="2">
        <v>14.841368871070017</v>
      </c>
      <c r="G517" s="2">
        <v>4.034814981487921</v>
      </c>
      <c r="H517" s="2">
        <v>9.69992022419048</v>
      </c>
      <c r="I517" s="2">
        <v>0.23523636140487247</v>
      </c>
      <c r="J517" s="2">
        <v>13.756213308241454</v>
      </c>
      <c r="K517" s="2">
        <v>4.920531020516702</v>
      </c>
      <c r="L517" s="2">
        <v>1.6313130280033548</v>
      </c>
      <c r="M517" s="3">
        <v>0</v>
      </c>
      <c r="N517" s="3">
        <v>0.055229406590709185</v>
      </c>
      <c r="O517">
        <v>100</v>
      </c>
    </row>
    <row r="518" spans="1:15" ht="12">
      <c r="A518" t="s">
        <v>809</v>
      </c>
      <c r="B518" s="2">
        <v>1.066380679691215</v>
      </c>
      <c r="C518" s="2">
        <v>48.0377179048756</v>
      </c>
      <c r="D518" s="2">
        <v>0.20943149971165226</v>
      </c>
      <c r="E518" s="2">
        <v>3.065591517518388</v>
      </c>
      <c r="F518" s="2">
        <v>14.509454769878285</v>
      </c>
      <c r="G518" s="2">
        <v>3.110108358036807</v>
      </c>
      <c r="H518" s="2">
        <v>7.595180040267505</v>
      </c>
      <c r="I518" s="2">
        <v>0.2630540576088386</v>
      </c>
      <c r="J518" s="2">
        <v>13.579659850868584</v>
      </c>
      <c r="K518" s="2">
        <v>4.517447566244093</v>
      </c>
      <c r="L518" s="2">
        <v>3.25377634334625</v>
      </c>
      <c r="M518" s="3">
        <v>0.6677526077762826</v>
      </c>
      <c r="N518" s="3">
        <v>0.12444480417648902</v>
      </c>
      <c r="O518">
        <v>100</v>
      </c>
    </row>
    <row r="519" spans="1:15" ht="12">
      <c r="A519" t="s">
        <v>810</v>
      </c>
      <c r="B519" s="2">
        <v>1.2652157498954155</v>
      </c>
      <c r="C519" s="2">
        <v>48.16900833613925</v>
      </c>
      <c r="D519" s="2">
        <v>0.17651800381605393</v>
      </c>
      <c r="E519" s="2">
        <v>2.9446876243533624</v>
      </c>
      <c r="F519" s="2">
        <v>14.857102043731569</v>
      </c>
      <c r="G519" s="2">
        <v>3.1303886457089796</v>
      </c>
      <c r="H519" s="2">
        <v>7.97698123603416</v>
      </c>
      <c r="I519" s="2">
        <v>0.2438601324395196</v>
      </c>
      <c r="J519" s="2">
        <v>13.942881630903912</v>
      </c>
      <c r="K519" s="2">
        <v>4.167049292397481</v>
      </c>
      <c r="L519" s="2">
        <v>3.0161110941055225</v>
      </c>
      <c r="M519" s="3">
        <v>0</v>
      </c>
      <c r="N519" s="3">
        <v>0.110196210474762</v>
      </c>
      <c r="O519">
        <v>100</v>
      </c>
    </row>
    <row r="520" spans="1:15" ht="12">
      <c r="A520" t="s">
        <v>811</v>
      </c>
      <c r="B520" s="2">
        <v>1.0133040623634275</v>
      </c>
      <c r="C520" s="2">
        <v>46.792897724385355</v>
      </c>
      <c r="D520" s="2">
        <v>0.15550202762447782</v>
      </c>
      <c r="E520" s="2">
        <v>3.5552032198066894</v>
      </c>
      <c r="F520" s="2">
        <v>15.827667164679694</v>
      </c>
      <c r="G520" s="2">
        <v>3.820471384577857</v>
      </c>
      <c r="H520" s="2">
        <v>9.091278673862446</v>
      </c>
      <c r="I520" s="2">
        <v>0.2083523899543657</v>
      </c>
      <c r="J520" s="2">
        <v>12.368001138315496</v>
      </c>
      <c r="K520" s="2">
        <v>5.115305261660111</v>
      </c>
      <c r="L520" s="2">
        <v>1.8558608002764478</v>
      </c>
      <c r="M520" s="3">
        <v>0.10265166529458994</v>
      </c>
      <c r="N520" s="3">
        <v>0.09350448719903241</v>
      </c>
      <c r="O520">
        <v>100</v>
      </c>
    </row>
    <row r="521" spans="1:15" ht="12">
      <c r="A521" t="s">
        <v>812</v>
      </c>
      <c r="B521" s="2">
        <v>0.820485539198134</v>
      </c>
      <c r="C521" s="2">
        <v>45.70472751081875</v>
      </c>
      <c r="D521" s="2">
        <v>0.22200169826183924</v>
      </c>
      <c r="E521" s="2">
        <v>3.8343887791952698</v>
      </c>
      <c r="F521" s="2">
        <v>13.76512834153478</v>
      </c>
      <c r="G521" s="2">
        <v>4.2067787246667425</v>
      </c>
      <c r="H521" s="2">
        <v>9.905163329820866</v>
      </c>
      <c r="I521" s="2">
        <v>0.30384564232150346</v>
      </c>
      <c r="J521" s="2">
        <v>15.121691714323715</v>
      </c>
      <c r="K521" s="2">
        <v>4.737741311753814</v>
      </c>
      <c r="L521" s="2">
        <v>1.3166644500598483</v>
      </c>
      <c r="M521" s="3">
        <v>0</v>
      </c>
      <c r="N521" s="3">
        <v>0.06138295804474818</v>
      </c>
      <c r="O521">
        <v>100</v>
      </c>
    </row>
    <row r="522" spans="1:14" ht="13.5" customHeight="1">
      <c r="A522" s="15" t="s">
        <v>813</v>
      </c>
      <c r="B522" t="s">
        <v>814</v>
      </c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12">
      <c r="A523" s="15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5" ht="12">
      <c r="A524" t="s">
        <v>815</v>
      </c>
      <c r="B524" s="2">
        <v>0.8240332868754896</v>
      </c>
      <c r="C524" s="2">
        <v>46.05633946102119</v>
      </c>
      <c r="D524" s="2">
        <v>0.20549965919610977</v>
      </c>
      <c r="E524" s="2">
        <v>3.6277811123432047</v>
      </c>
      <c r="F524" s="2">
        <v>14.301555489994609</v>
      </c>
      <c r="G524" s="2">
        <v>4.439606498672391</v>
      </c>
      <c r="H524" s="2">
        <v>9.90671129332533</v>
      </c>
      <c r="I524" s="2">
        <v>0.24110603578949508</v>
      </c>
      <c r="J524" s="2">
        <v>14.384976143727682</v>
      </c>
      <c r="K524" s="2">
        <v>4.5382870280883445</v>
      </c>
      <c r="L524" s="2">
        <v>1.2747082820431954</v>
      </c>
      <c r="M524" s="3">
        <v>0.13123493087276317</v>
      </c>
      <c r="N524" s="3">
        <v>0.06816077805019483</v>
      </c>
      <c r="O524">
        <v>100</v>
      </c>
    </row>
    <row r="525" spans="1:15" ht="12">
      <c r="A525" t="s">
        <v>816</v>
      </c>
      <c r="B525" s="2">
        <v>0.6981051431827896</v>
      </c>
      <c r="C525" s="2">
        <v>45.65159872183664</v>
      </c>
      <c r="D525" s="2">
        <v>0.24525268149716073</v>
      </c>
      <c r="E525" s="2">
        <v>3.4294669570349865</v>
      </c>
      <c r="F525" s="2">
        <v>14.456678810575376</v>
      </c>
      <c r="G525" s="2">
        <v>4.496977591435491</v>
      </c>
      <c r="H525" s="2">
        <v>9.94036594549488</v>
      </c>
      <c r="I525" s="2">
        <v>0.2951173345816457</v>
      </c>
      <c r="J525" s="2">
        <v>14.642908025156206</v>
      </c>
      <c r="K525" s="2">
        <v>4.6384303828384175</v>
      </c>
      <c r="L525" s="2">
        <v>1.2781633525329208</v>
      </c>
      <c r="M525" s="3">
        <v>0.16282335701056316</v>
      </c>
      <c r="N525" s="3">
        <v>0.06411169682290924</v>
      </c>
      <c r="O525">
        <v>100</v>
      </c>
    </row>
    <row r="526" spans="1:15" ht="12">
      <c r="A526" t="s">
        <v>817</v>
      </c>
      <c r="B526" s="2">
        <v>0.8271016311166876</v>
      </c>
      <c r="C526" s="2">
        <v>52.959598494353834</v>
      </c>
      <c r="D526" s="2">
        <v>0.07829360100376412</v>
      </c>
      <c r="E526" s="2">
        <v>1.68030112923463</v>
      </c>
      <c r="F526" s="2">
        <v>16.778920953575913</v>
      </c>
      <c r="G526" s="2">
        <v>1.7555834378920956</v>
      </c>
      <c r="H526" s="2">
        <v>5.322961104140528</v>
      </c>
      <c r="I526" s="2">
        <v>0.3362609786700126</v>
      </c>
      <c r="J526" s="2">
        <v>10.612797992471771</v>
      </c>
      <c r="K526" s="2">
        <v>6.59874529485571</v>
      </c>
      <c r="L526" s="2">
        <v>2.899874529485571</v>
      </c>
      <c r="M526" s="3">
        <v>0</v>
      </c>
      <c r="N526" s="3">
        <v>0.14956085319949813</v>
      </c>
      <c r="O526">
        <v>100</v>
      </c>
    </row>
    <row r="527" spans="1:15" ht="12">
      <c r="A527" t="s">
        <v>818</v>
      </c>
      <c r="B527" s="2">
        <v>0.7050824272537994</v>
      </c>
      <c r="C527" s="2">
        <v>52.916385874211684</v>
      </c>
      <c r="D527" s="2">
        <v>0.0854950161434707</v>
      </c>
      <c r="E527" s="2">
        <v>1.6032830086199092</v>
      </c>
      <c r="F527" s="2">
        <v>16.951147141951903</v>
      </c>
      <c r="G527" s="2">
        <v>1.8185292845575884</v>
      </c>
      <c r="H527" s="2">
        <v>4.9235071061445765</v>
      </c>
      <c r="I527" s="2">
        <v>0.29168887860713527</v>
      </c>
      <c r="J527" s="2">
        <v>10.084388610052201</v>
      </c>
      <c r="K527" s="2">
        <v>7.064905804608684</v>
      </c>
      <c r="L527" s="2">
        <v>3.234729081381197</v>
      </c>
      <c r="M527" s="3">
        <v>0.1760191508836161</v>
      </c>
      <c r="N527" s="3">
        <v>0.1448386155842327</v>
      </c>
      <c r="O527">
        <v>100</v>
      </c>
    </row>
    <row r="528" spans="1:15" ht="12">
      <c r="A528" t="s">
        <v>819</v>
      </c>
      <c r="B528" s="2">
        <v>0.7755286553819881</v>
      </c>
      <c r="C528" s="2">
        <v>52.82133708373098</v>
      </c>
      <c r="D528" s="2">
        <v>0.12456677884373901</v>
      </c>
      <c r="E528" s="2">
        <v>1.830327992365262</v>
      </c>
      <c r="F528" s="2">
        <v>16.895876236877793</v>
      </c>
      <c r="G528" s="2">
        <v>1.9307850720779547</v>
      </c>
      <c r="H528" s="2">
        <v>5.272992114119242</v>
      </c>
      <c r="I528" s="2">
        <v>0.35260434979155153</v>
      </c>
      <c r="J528" s="2">
        <v>10.386257471495304</v>
      </c>
      <c r="K528" s="2">
        <v>6.49354563262846</v>
      </c>
      <c r="L528" s="2">
        <v>2.969511276307198</v>
      </c>
      <c r="M528" s="3">
        <v>0</v>
      </c>
      <c r="N528" s="3">
        <v>0.14666733638053142</v>
      </c>
      <c r="O528">
        <v>100</v>
      </c>
    </row>
    <row r="529" spans="1:15" ht="12">
      <c r="A529" t="s">
        <v>820</v>
      </c>
      <c r="B529" s="2">
        <v>0.7255829121147889</v>
      </c>
      <c r="C529" s="2">
        <v>52.872778411870215</v>
      </c>
      <c r="D529" s="2">
        <v>0.10394586662318604</v>
      </c>
      <c r="E529" s="2">
        <v>1.755869884232839</v>
      </c>
      <c r="F529" s="2">
        <v>16.553888798304257</v>
      </c>
      <c r="G529" s="2">
        <v>1.8914071416924836</v>
      </c>
      <c r="H529" s="2">
        <v>5.100481004402414</v>
      </c>
      <c r="I529" s="2">
        <v>0.2843225175281266</v>
      </c>
      <c r="J529" s="2">
        <v>10.154084461112019</v>
      </c>
      <c r="K529" s="2">
        <v>7.0622044676341105</v>
      </c>
      <c r="L529" s="2">
        <v>3.064364911136475</v>
      </c>
      <c r="M529" s="3">
        <v>0.22113973585520955</v>
      </c>
      <c r="N529" s="3">
        <v>0.20992988749388555</v>
      </c>
      <c r="O529">
        <v>100</v>
      </c>
    </row>
    <row r="530" spans="1:17" ht="12">
      <c r="A530" s="15" t="s">
        <v>821</v>
      </c>
      <c r="B530" t="s">
        <v>822</v>
      </c>
      <c r="C530"/>
      <c r="D530"/>
      <c r="E530"/>
      <c r="F530"/>
      <c r="G530"/>
      <c r="H530"/>
      <c r="I530"/>
      <c r="J530"/>
      <c r="K530"/>
      <c r="L530"/>
      <c r="M530"/>
      <c r="N530"/>
      <c r="Q530" s="15"/>
    </row>
    <row r="531" spans="1:17" ht="12">
      <c r="A531" s="15"/>
      <c r="B531"/>
      <c r="C531"/>
      <c r="D531"/>
      <c r="E531"/>
      <c r="F531"/>
      <c r="G531"/>
      <c r="H531"/>
      <c r="I531"/>
      <c r="J531"/>
      <c r="K531"/>
      <c r="L531"/>
      <c r="M531"/>
      <c r="N531"/>
      <c r="Q531" s="15"/>
    </row>
    <row r="532" spans="1:15" ht="12">
      <c r="A532" t="s">
        <v>823</v>
      </c>
      <c r="B532" s="2">
        <v>2.2061973439954303</v>
      </c>
      <c r="C532" s="2">
        <v>46.69631382468738</v>
      </c>
      <c r="D532" s="2">
        <v>0.26213255543542563</v>
      </c>
      <c r="E532" s="2">
        <v>3.5331796576977217</v>
      </c>
      <c r="F532" s="2">
        <v>13.967483323473616</v>
      </c>
      <c r="G532" s="2">
        <v>4.380775585973359</v>
      </c>
      <c r="H532" s="2">
        <v>8.27706493135595</v>
      </c>
      <c r="I532" s="2">
        <v>0.31313110707655906</v>
      </c>
      <c r="J532" s="2">
        <v>14.43565002753922</v>
      </c>
      <c r="K532" s="2">
        <v>4.588849676669183</v>
      </c>
      <c r="L532" s="2">
        <v>1.29230329858632</v>
      </c>
      <c r="M532" s="3">
        <v>0</v>
      </c>
      <c r="N532" s="3">
        <v>0.04691866750984272</v>
      </c>
      <c r="O532">
        <v>100</v>
      </c>
    </row>
    <row r="533" spans="1:15" ht="12">
      <c r="A533" t="s">
        <v>824</v>
      </c>
      <c r="B533" s="2">
        <v>1.9248209172704023</v>
      </c>
      <c r="C533" s="2">
        <v>45.909373439713065</v>
      </c>
      <c r="D533" s="2">
        <v>0.28327168607791</v>
      </c>
      <c r="E533" s="2">
        <v>3.6152803676418146</v>
      </c>
      <c r="F533" s="2">
        <v>14.276689185746747</v>
      </c>
      <c r="G533" s="2">
        <v>4.776898073141157</v>
      </c>
      <c r="H533" s="2">
        <v>8.509359174232468</v>
      </c>
      <c r="I533" s="2">
        <v>0.33116294235726884</v>
      </c>
      <c r="J533" s="2">
        <v>14.444818064174285</v>
      </c>
      <c r="K533" s="2">
        <v>4.714741336267947</v>
      </c>
      <c r="L533" s="2">
        <v>1.1891297037874853</v>
      </c>
      <c r="M533" s="3">
        <v>0</v>
      </c>
      <c r="N533" s="3">
        <v>0.02445510958945985</v>
      </c>
      <c r="O533">
        <v>100</v>
      </c>
    </row>
    <row r="534" spans="1:15" ht="12">
      <c r="A534" t="s">
        <v>825</v>
      </c>
      <c r="B534" s="2">
        <v>2.0894521285785426</v>
      </c>
      <c r="C534" s="2">
        <v>45.76570900110774</v>
      </c>
      <c r="D534" s="2">
        <v>0.24796999969511885</v>
      </c>
      <c r="E534" s="2">
        <v>3.7845913068222243</v>
      </c>
      <c r="F534" s="2">
        <v>14.363967113486927</v>
      </c>
      <c r="G534" s="2">
        <v>4.886228518582506</v>
      </c>
      <c r="H534" s="2">
        <v>8.747040112196261</v>
      </c>
      <c r="I534" s="2">
        <v>0.23882356528013496</v>
      </c>
      <c r="J534" s="2">
        <v>14.285714285714286</v>
      </c>
      <c r="K534" s="2">
        <v>4.435004420776634</v>
      </c>
      <c r="L534" s="2">
        <v>1.1199300805902501</v>
      </c>
      <c r="M534" s="3">
        <v>0</v>
      </c>
      <c r="N534" s="3">
        <v>0.03556946716938181</v>
      </c>
      <c r="O534">
        <v>100</v>
      </c>
    </row>
    <row r="535" spans="1:15" ht="12">
      <c r="A535" t="s">
        <v>826</v>
      </c>
      <c r="B535" s="2">
        <v>1.2363893275704427</v>
      </c>
      <c r="C535" s="2">
        <v>44.8237885462555</v>
      </c>
      <c r="D535" s="2">
        <v>0.2296151608345108</v>
      </c>
      <c r="E535" s="2">
        <v>3.977225500789626</v>
      </c>
      <c r="F535" s="2">
        <v>15.180575180782975</v>
      </c>
      <c r="G535" s="2">
        <v>5.774665447593716</v>
      </c>
      <c r="H535" s="2">
        <v>9.662538442357244</v>
      </c>
      <c r="I535" s="2">
        <v>0.22442024769345853</v>
      </c>
      <c r="J535" s="2">
        <v>13.982628210456319</v>
      </c>
      <c r="K535" s="2">
        <v>3.9096916299559465</v>
      </c>
      <c r="L535" s="2">
        <v>0.9163826780816223</v>
      </c>
      <c r="M535" s="3">
        <v>0</v>
      </c>
      <c r="N535" s="3">
        <v>0.08207962762862604</v>
      </c>
      <c r="O535">
        <v>100</v>
      </c>
    </row>
    <row r="536" spans="1:15" ht="12">
      <c r="A536" t="s">
        <v>827</v>
      </c>
      <c r="B536" s="2">
        <v>1.606842828776539</v>
      </c>
      <c r="C536" s="2">
        <v>45.470189908864114</v>
      </c>
      <c r="D536" s="2">
        <v>0.19856422789063696</v>
      </c>
      <c r="E536" s="2">
        <v>3.914260984674915</v>
      </c>
      <c r="F536" s="2">
        <v>14.723282928567793</v>
      </c>
      <c r="G536" s="2">
        <v>5.314393360826842</v>
      </c>
      <c r="H536" s="2">
        <v>9.275495137722112</v>
      </c>
      <c r="I536" s="2">
        <v>0.29733720279008197</v>
      </c>
      <c r="J536" s="2">
        <v>13.847563769665497</v>
      </c>
      <c r="K536" s="2">
        <v>4.274731429153302</v>
      </c>
      <c r="L536" s="2">
        <v>1.0040221984624</v>
      </c>
      <c r="M536" s="3">
        <v>0</v>
      </c>
      <c r="N536" s="3">
        <v>0.07331602260577363</v>
      </c>
      <c r="O536">
        <v>100</v>
      </c>
    </row>
    <row r="537" spans="1:15" ht="12">
      <c r="A537" t="s">
        <v>828</v>
      </c>
      <c r="B537" s="2">
        <v>2.0871937933983586</v>
      </c>
      <c r="C537" s="2">
        <v>46.68288908346739</v>
      </c>
      <c r="D537" s="2">
        <v>0.3838400293225274</v>
      </c>
      <c r="E537" s="2">
        <v>3.598118471156</v>
      </c>
      <c r="F537" s="2">
        <v>13.756134313465964</v>
      </c>
      <c r="G537" s="2">
        <v>4.204931886212303</v>
      </c>
      <c r="H537" s="2">
        <v>7.867193386141033</v>
      </c>
      <c r="I537" s="2">
        <v>0.2372273921277159</v>
      </c>
      <c r="J537" s="2">
        <v>14.67348143924739</v>
      </c>
      <c r="K537" s="2">
        <v>4.929849925675538</v>
      </c>
      <c r="L537" s="2">
        <v>1.2981327251623938</v>
      </c>
      <c r="M537" s="3">
        <v>0.23824553544156876</v>
      </c>
      <c r="N537" s="3">
        <v>0.042762019181820037</v>
      </c>
      <c r="O537">
        <v>100</v>
      </c>
    </row>
    <row r="538" spans="1:64" ht="12">
      <c r="A538" s="15" t="s">
        <v>829</v>
      </c>
      <c r="B538" s="16">
        <f>AVERAGE(B532:B537)</f>
        <v>1.858482723264953</v>
      </c>
      <c r="C538" s="16">
        <f aca="true" t="shared" si="107" ref="C538:O538">AVERAGE(C532:C537)</f>
        <v>45.89137730068253</v>
      </c>
      <c r="D538" s="16">
        <f t="shared" si="107"/>
        <v>0.26756560987602157</v>
      </c>
      <c r="E538" s="16">
        <f t="shared" si="107"/>
        <v>3.7371093814637164</v>
      </c>
      <c r="F538" s="16">
        <f t="shared" si="107"/>
        <v>14.378022007587338</v>
      </c>
      <c r="G538" s="16">
        <f t="shared" si="107"/>
        <v>4.88964881205498</v>
      </c>
      <c r="H538" s="16">
        <f t="shared" si="107"/>
        <v>8.723115197334177</v>
      </c>
      <c r="I538" s="16">
        <f t="shared" si="107"/>
        <v>0.27368374288753655</v>
      </c>
      <c r="J538" s="16">
        <f t="shared" si="107"/>
        <v>14.278309299466164</v>
      </c>
      <c r="K538" s="16">
        <f t="shared" si="107"/>
        <v>4.475478069749758</v>
      </c>
      <c r="L538" s="16">
        <f t="shared" si="107"/>
        <v>1.1366501141117453</v>
      </c>
      <c r="M538" s="16">
        <f t="shared" si="107"/>
        <v>0.03970758924026146</v>
      </c>
      <c r="N538" s="16">
        <f t="shared" si="107"/>
        <v>0.05085015228081735</v>
      </c>
      <c r="O538" s="16">
        <f t="shared" si="107"/>
        <v>100</v>
      </c>
      <c r="P538" s="16"/>
      <c r="Q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</row>
    <row r="539" spans="1:64" ht="12">
      <c r="A539" s="15"/>
      <c r="B539" s="16">
        <f>STDEV(B532:B537)</f>
        <v>0.36912996700646855</v>
      </c>
      <c r="C539" s="16">
        <f aca="true" t="shared" si="108" ref="C539:N539">STDEV(C532:C537)</f>
        <v>0.7221737547305573</v>
      </c>
      <c r="D539" s="16">
        <f t="shared" si="108"/>
        <v>0.06384568076940392</v>
      </c>
      <c r="E539" s="16">
        <f t="shared" si="108"/>
        <v>0.18277915007376694</v>
      </c>
      <c r="F539" s="16">
        <f t="shared" si="108"/>
        <v>0.5155674340852874</v>
      </c>
      <c r="G539" s="16">
        <f t="shared" si="108"/>
        <v>0.5838109339817014</v>
      </c>
      <c r="H539" s="16">
        <f t="shared" si="108"/>
        <v>0.6580982688704572</v>
      </c>
      <c r="I539" s="16">
        <f t="shared" si="108"/>
        <v>0.04558646406727242</v>
      </c>
      <c r="J539" s="16">
        <f t="shared" si="108"/>
        <v>0.3103759478945159</v>
      </c>
      <c r="K539" s="16">
        <f t="shared" si="108"/>
        <v>0.3573808726958964</v>
      </c>
      <c r="L539" s="16">
        <f t="shared" si="108"/>
        <v>0.15456139346361894</v>
      </c>
      <c r="M539" s="16">
        <f t="shared" si="108"/>
        <v>0.09726333255466812</v>
      </c>
      <c r="N539" s="16">
        <f t="shared" si="108"/>
        <v>0.022320696878198373</v>
      </c>
      <c r="O539" s="16"/>
      <c r="P539" s="16"/>
      <c r="Q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</row>
    <row r="540" spans="1:64" s="15" customFormat="1" ht="12" customHeight="1">
      <c r="A540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7"/>
      <c r="N540" s="17"/>
      <c r="O540" s="17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</row>
    <row r="541" spans="1:35" ht="12">
      <c r="A541" t="s">
        <v>830</v>
      </c>
      <c r="B541" s="2">
        <v>0.14919636441221537</v>
      </c>
      <c r="C541" s="2">
        <v>60.76441864229691</v>
      </c>
      <c r="D541" s="2">
        <v>0.10078165013275475</v>
      </c>
      <c r="E541" s="2">
        <v>0.876405133997583</v>
      </c>
      <c r="F541" s="2">
        <v>15.145901126323507</v>
      </c>
      <c r="G541" s="2">
        <v>0.3369268891693076</v>
      </c>
      <c r="H541" s="2">
        <v>1.669813614944662</v>
      </c>
      <c r="I541" s="2">
        <v>0.37546104951418435</v>
      </c>
      <c r="J541" s="2">
        <v>8.335235299214894</v>
      </c>
      <c r="K541" s="2">
        <v>7.17</v>
      </c>
      <c r="L541" s="3">
        <v>4.844435594126436</v>
      </c>
      <c r="M541" s="3">
        <v>0.1580888629533408</v>
      </c>
      <c r="N541" s="3">
        <v>0.07311609911592011</v>
      </c>
      <c r="O541" s="2">
        <v>99.99978032620172</v>
      </c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1:35" ht="12">
      <c r="A542" t="s">
        <v>831</v>
      </c>
      <c r="B542" s="2">
        <v>0.17334722750352893</v>
      </c>
      <c r="C542" s="2">
        <v>60.72831578696904</v>
      </c>
      <c r="D542" s="2">
        <v>0.0697373903749829</v>
      </c>
      <c r="E542" s="2">
        <v>0.8418299266694365</v>
      </c>
      <c r="F542" s="2">
        <v>14.977598955678472</v>
      </c>
      <c r="G542" s="2">
        <v>0.26898707716064835</v>
      </c>
      <c r="H542" s="2">
        <v>1.7334722750352891</v>
      </c>
      <c r="I542" s="2">
        <v>0.30385577234813976</v>
      </c>
      <c r="J542" s="2">
        <v>8.58268025829254</v>
      </c>
      <c r="K542" s="2">
        <v>7.17</v>
      </c>
      <c r="L542" s="3">
        <v>4.963309697830926</v>
      </c>
      <c r="M542" s="3">
        <v>0.10659858243033102</v>
      </c>
      <c r="N542" s="3">
        <v>0.08866611061962112</v>
      </c>
      <c r="O542" s="2">
        <v>100.00839906091295</v>
      </c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1:15" ht="12">
      <c r="A543" t="s">
        <v>832</v>
      </c>
      <c r="B543" s="2">
        <v>0.14710256122226922</v>
      </c>
      <c r="C543" s="2">
        <v>60.71833336545856</v>
      </c>
      <c r="D543" s="2">
        <v>0.07305093176343982</v>
      </c>
      <c r="E543" s="2">
        <v>0.8646028088166028</v>
      </c>
      <c r="F543" s="2">
        <v>15.10353031651503</v>
      </c>
      <c r="G543" s="2">
        <v>0.2982079132260968</v>
      </c>
      <c r="H543" s="2">
        <v>1.6581560812605451</v>
      </c>
      <c r="I543" s="2">
        <v>0.3032114017030447</v>
      </c>
      <c r="J543" s="2">
        <v>8.56997506331642</v>
      </c>
      <c r="K543" s="2">
        <v>7.17</v>
      </c>
      <c r="L543" s="3">
        <v>4.956455685264623</v>
      </c>
      <c r="M543" s="3">
        <v>0.10707465340668576</v>
      </c>
      <c r="N543" s="3">
        <v>0.09106349028045238</v>
      </c>
      <c r="O543" s="2">
        <v>100.06076427223377</v>
      </c>
    </row>
    <row r="544" spans="1:35" ht="12">
      <c r="A544" t="s">
        <v>833</v>
      </c>
      <c r="B544" s="2">
        <v>0.14473064153004755</v>
      </c>
      <c r="C544" s="2">
        <v>60.18924019494148</v>
      </c>
      <c r="D544" s="2">
        <v>0.12110114903534591</v>
      </c>
      <c r="E544" s="2">
        <v>0.9304112669788772</v>
      </c>
      <c r="F544" s="2">
        <v>15.18785630096948</v>
      </c>
      <c r="G544" s="2">
        <v>0.32392095961486833</v>
      </c>
      <c r="H544" s="2">
        <v>1.7279066386750577</v>
      </c>
      <c r="I544" s="2">
        <v>0.34656588992229076</v>
      </c>
      <c r="J544" s="2">
        <v>8.482987805597888</v>
      </c>
      <c r="K544" s="2">
        <v>7.17</v>
      </c>
      <c r="L544" s="3">
        <v>5.00748328450219</v>
      </c>
      <c r="M544" s="3">
        <v>0.34262764117317385</v>
      </c>
      <c r="N544" s="3">
        <v>0.09648709435336505</v>
      </c>
      <c r="O544" s="2">
        <v>100.07131886729407</v>
      </c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1:35" ht="12">
      <c r="A545" t="s">
        <v>834</v>
      </c>
      <c r="B545" s="2">
        <v>0.20669314583872614</v>
      </c>
      <c r="C545" s="2">
        <v>60.18904406823705</v>
      </c>
      <c r="D545" s="2">
        <v>0.11494155427129163</v>
      </c>
      <c r="E545" s="2">
        <v>0.8368551758348425</v>
      </c>
      <c r="F545" s="2">
        <v>15.154136497346604</v>
      </c>
      <c r="G545" s="2">
        <v>0.33575032958193085</v>
      </c>
      <c r="H545" s="2">
        <v>1.589016574838207</v>
      </c>
      <c r="I545" s="2">
        <v>0.33272555183794944</v>
      </c>
      <c r="J545" s="2">
        <v>8.772863716793934</v>
      </c>
      <c r="K545" s="2">
        <v>7.17</v>
      </c>
      <c r="L545" s="3">
        <v>5.030205388240999</v>
      </c>
      <c r="M545" s="3">
        <v>0.22181703455863294</v>
      </c>
      <c r="N545" s="3">
        <v>0.08066073983950289</v>
      </c>
      <c r="O545" s="2">
        <v>100.03470977721967</v>
      </c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1:35" ht="12">
      <c r="A546" t="s">
        <v>835</v>
      </c>
      <c r="B546" s="2">
        <v>0.15848601659116615</v>
      </c>
      <c r="C546" s="2">
        <v>60.17285439984603</v>
      </c>
      <c r="D546" s="2">
        <v>0.0727640201959442</v>
      </c>
      <c r="E546" s="2">
        <v>0.8861262185506082</v>
      </c>
      <c r="F546" s="2">
        <v>15.332276145945393</v>
      </c>
      <c r="G546" s="2">
        <v>0.3159752657823878</v>
      </c>
      <c r="H546" s="2">
        <v>1.6596177209074947</v>
      </c>
      <c r="I546" s="2">
        <v>0.3887392859783321</v>
      </c>
      <c r="J546" s="2">
        <v>8.574193174322083</v>
      </c>
      <c r="K546" s="2">
        <v>7.17</v>
      </c>
      <c r="L546" s="3">
        <v>4.996794975921484</v>
      </c>
      <c r="M546" s="3">
        <v>0.17941813198999942</v>
      </c>
      <c r="N546" s="3">
        <v>0.11263471619372185</v>
      </c>
      <c r="O546" s="2">
        <v>100.03283804842394</v>
      </c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1:64" ht="12">
      <c r="A547" s="15" t="s">
        <v>836</v>
      </c>
      <c r="B547" s="16">
        <f>AVERAGE(B541:B546)</f>
        <v>0.16325932618299224</v>
      </c>
      <c r="C547" s="16">
        <f>AVERAGE(C541:C546)</f>
        <v>60.46036774295818</v>
      </c>
      <c r="D547" s="16">
        <f>AVERAGE(D541:D546)</f>
        <v>0.09206278262895985</v>
      </c>
      <c r="E547" s="16">
        <f>AVERAGE(E541:E546)</f>
        <v>0.8727050884746582</v>
      </c>
      <c r="F547" s="16">
        <f>AVERAGE(F541:F546)</f>
        <v>15.150216557129747</v>
      </c>
      <c r="G547" s="16">
        <f aca="true" t="shared" si="109" ref="G547:O547">AVERAGE(G541:G546)</f>
        <v>0.31329473908920663</v>
      </c>
      <c r="H547" s="16">
        <f t="shared" si="109"/>
        <v>1.6729971509435426</v>
      </c>
      <c r="I547" s="16">
        <f t="shared" si="109"/>
        <v>0.34175982521732357</v>
      </c>
      <c r="J547" s="16">
        <f t="shared" si="109"/>
        <v>8.552989219589627</v>
      </c>
      <c r="K547" s="16">
        <f t="shared" si="109"/>
        <v>7.170000000000001</v>
      </c>
      <c r="L547" s="17">
        <f t="shared" si="109"/>
        <v>4.966447437647776</v>
      </c>
      <c r="M547" s="17">
        <f t="shared" si="109"/>
        <v>0.18593748441869398</v>
      </c>
      <c r="N547" s="16">
        <f t="shared" si="109"/>
        <v>0.09043804173376391</v>
      </c>
      <c r="O547" s="16">
        <f t="shared" si="109"/>
        <v>100.03463505871434</v>
      </c>
      <c r="S547" s="15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</row>
    <row r="548" spans="1:64" ht="12">
      <c r="A548" s="15"/>
      <c r="B548" s="16">
        <f>STDEV(B541:B546)</f>
        <v>0.023719894730498858</v>
      </c>
      <c r="C548" s="16">
        <f aca="true" t="shared" si="110" ref="C548:N548">STDEV(C541:C546)</f>
        <v>0.30350616873308967</v>
      </c>
      <c r="D548" s="16">
        <f t="shared" si="110"/>
        <v>0.02313006446179918</v>
      </c>
      <c r="E548" s="16">
        <f t="shared" si="110"/>
        <v>0.034140764184143434</v>
      </c>
      <c r="F548" s="16">
        <f t="shared" si="110"/>
        <v>0.11538879881853044</v>
      </c>
      <c r="G548" s="16">
        <f t="shared" si="110"/>
        <v>0.025975430960803732</v>
      </c>
      <c r="H548" s="16">
        <f t="shared" si="110"/>
        <v>0.05316847005268228</v>
      </c>
      <c r="I548" s="16">
        <f t="shared" si="110"/>
        <v>0.0356938560127374</v>
      </c>
      <c r="J548" s="16">
        <f t="shared" si="110"/>
        <v>0.14302548491994008</v>
      </c>
      <c r="K548" s="16">
        <f t="shared" si="110"/>
        <v>9.729507111180987E-16</v>
      </c>
      <c r="L548" s="16">
        <f t="shared" si="110"/>
        <v>0.0658278976673286</v>
      </c>
      <c r="M548" s="16">
        <f t="shared" si="110"/>
        <v>0.08851124504778532</v>
      </c>
      <c r="N548" s="16">
        <f t="shared" si="110"/>
        <v>0.013626882613578648</v>
      </c>
      <c r="O548" s="16"/>
      <c r="S548" s="15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</row>
    <row r="549" spans="1:64" ht="12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7"/>
      <c r="N549" s="16"/>
      <c r="O549" s="16"/>
      <c r="S549" s="15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</row>
    <row r="550" spans="1:15" ht="12">
      <c r="A550" t="s">
        <v>837</v>
      </c>
      <c r="B550" s="2">
        <v>0.988117082552423</v>
      </c>
      <c r="C550" s="2">
        <v>45.68299790994102</v>
      </c>
      <c r="D550" s="2">
        <v>0.2188183807439825</v>
      </c>
      <c r="E550" s="2">
        <v>3.465769151514557</v>
      </c>
      <c r="F550" s="2">
        <v>14.906143595882682</v>
      </c>
      <c r="G550" s="2">
        <v>3.7081374925179813</v>
      </c>
      <c r="H550" s="2">
        <v>8.683066597325118</v>
      </c>
      <c r="I550" s="2">
        <v>0.20213715889354436</v>
      </c>
      <c r="J550" s="2">
        <v>12.252848073318876</v>
      </c>
      <c r="K550" s="2">
        <v>5.148610061720521</v>
      </c>
      <c r="L550" s="2">
        <v>1.937965479683253</v>
      </c>
      <c r="M550" s="3">
        <v>2.6807704761998217</v>
      </c>
      <c r="N550" s="3">
        <v>0.12461853970621424</v>
      </c>
      <c r="O550">
        <v>100</v>
      </c>
    </row>
    <row r="551" spans="1:15" ht="12">
      <c r="A551" t="s">
        <v>838</v>
      </c>
      <c r="B551" s="2">
        <v>0.7678345637720765</v>
      </c>
      <c r="C551" s="2">
        <v>46.20977281070277</v>
      </c>
      <c r="D551" s="2">
        <v>0.24472814781580127</v>
      </c>
      <c r="E551" s="2">
        <v>3.610759880898968</v>
      </c>
      <c r="F551" s="2">
        <v>14.283966227515599</v>
      </c>
      <c r="G551" s="2">
        <v>4.326589713260187</v>
      </c>
      <c r="H551" s="2">
        <v>9.841130644042908</v>
      </c>
      <c r="I551" s="2">
        <v>0.2141371293388261</v>
      </c>
      <c r="J551" s="2">
        <v>14.377778684178324</v>
      </c>
      <c r="K551" s="2">
        <v>4.537667740751315</v>
      </c>
      <c r="L551" s="2">
        <v>1.2725863686421666</v>
      </c>
      <c r="M551" s="3">
        <v>0.2508463515111963</v>
      </c>
      <c r="N551" s="3">
        <v>0.06220173756984949</v>
      </c>
      <c r="O551">
        <v>100</v>
      </c>
    </row>
    <row r="552" spans="1:15" ht="12">
      <c r="A552" t="s">
        <v>839</v>
      </c>
      <c r="B552" s="2">
        <v>0.873371192772653</v>
      </c>
      <c r="C552" s="2">
        <v>53.0933565698146</v>
      </c>
      <c r="D552" s="2">
        <v>0.11117454403413357</v>
      </c>
      <c r="E552" s="2">
        <v>1.6716244503871076</v>
      </c>
      <c r="F552" s="2">
        <v>16.31661708882946</v>
      </c>
      <c r="G552" s="2">
        <v>1.8729405166110793</v>
      </c>
      <c r="H552" s="2">
        <v>5.40648818645273</v>
      </c>
      <c r="I552" s="2">
        <v>0.3084843203830013</v>
      </c>
      <c r="J552" s="2">
        <v>10.904119467564074</v>
      </c>
      <c r="K552" s="2">
        <v>6.2858688140380385</v>
      </c>
      <c r="L552" s="2">
        <v>2.6782047815069654</v>
      </c>
      <c r="M552" s="3">
        <v>0.35555822641547224</v>
      </c>
      <c r="N552" s="3">
        <v>0.12219184119066934</v>
      </c>
      <c r="O552">
        <v>100</v>
      </c>
    </row>
    <row r="553" spans="1:15" ht="12">
      <c r="A553" t="s">
        <v>840</v>
      </c>
      <c r="B553" s="2">
        <v>0.9451312966179627</v>
      </c>
      <c r="C553" s="2">
        <v>46.06518851537755</v>
      </c>
      <c r="D553" s="2">
        <v>0.2053744763461735</v>
      </c>
      <c r="E553" s="2">
        <v>3.5976295085317256</v>
      </c>
      <c r="F553" s="2">
        <v>15.800551752324512</v>
      </c>
      <c r="G553" s="2">
        <v>3.9848778992541125</v>
      </c>
      <c r="H553" s="2">
        <v>9.193828548073975</v>
      </c>
      <c r="I553" s="2">
        <v>0.2442014917748033</v>
      </c>
      <c r="J553" s="2">
        <v>12.685194645958925</v>
      </c>
      <c r="K553" s="2">
        <v>5.2283641565341785</v>
      </c>
      <c r="L553" s="2">
        <v>1.8585879227546747</v>
      </c>
      <c r="M553" s="3">
        <v>0.07765403085725964</v>
      </c>
      <c r="N553" s="3">
        <v>0.11341575559415552</v>
      </c>
      <c r="O553">
        <v>100</v>
      </c>
    </row>
    <row r="554" spans="1:15" ht="12">
      <c r="A554" t="s">
        <v>841</v>
      </c>
      <c r="B554" s="2">
        <v>0.771829178539752</v>
      </c>
      <c r="C554" s="2">
        <v>49.061161329282335</v>
      </c>
      <c r="D554" s="2">
        <v>0.07454095978562397</v>
      </c>
      <c r="E554" s="2">
        <v>1.8540884301107736</v>
      </c>
      <c r="F554" s="2">
        <v>15.214847804344133</v>
      </c>
      <c r="G554" s="2">
        <v>2.117340680492914</v>
      </c>
      <c r="H554" s="2">
        <v>5.240512539865261</v>
      </c>
      <c r="I554" s="2">
        <v>0.1887112905965164</v>
      </c>
      <c r="J554" s="2">
        <v>9.485573021833897</v>
      </c>
      <c r="K554" s="2">
        <v>6.9870355343360195</v>
      </c>
      <c r="L554" s="2">
        <v>2.834443584759676</v>
      </c>
      <c r="M554" s="3">
        <v>5.889679379517276</v>
      </c>
      <c r="N554" s="3">
        <v>0.28023626653582684</v>
      </c>
      <c r="O554">
        <v>100</v>
      </c>
    </row>
    <row r="555" spans="1:15" ht="12">
      <c r="A555" t="s">
        <v>842</v>
      </c>
      <c r="B555" s="2">
        <v>0.8110332644088892</v>
      </c>
      <c r="C555" s="2">
        <v>52.49031377351293</v>
      </c>
      <c r="D555" s="2">
        <v>0.09836789593078112</v>
      </c>
      <c r="E555" s="2">
        <v>1.8117760423985705</v>
      </c>
      <c r="F555" s="2">
        <v>16.471603798205287</v>
      </c>
      <c r="G555" s="2">
        <v>2.1620862023969645</v>
      </c>
      <c r="H555" s="2">
        <v>5.658161524100134</v>
      </c>
      <c r="I555" s="2">
        <v>0.25093851002750284</v>
      </c>
      <c r="J555" s="2">
        <v>10.734145704936463</v>
      </c>
      <c r="K555" s="2">
        <v>6.579607732921124</v>
      </c>
      <c r="L555" s="2">
        <v>2.772368658783851</v>
      </c>
      <c r="M555" s="3">
        <v>0</v>
      </c>
      <c r="N555" s="3">
        <v>0.1595968923774918</v>
      </c>
      <c r="O555">
        <v>100</v>
      </c>
    </row>
    <row r="556" spans="1:15" ht="12">
      <c r="A556" t="s">
        <v>843</v>
      </c>
      <c r="B556" s="2">
        <v>0.8742400130574938</v>
      </c>
      <c r="C556" s="2">
        <v>51.84845146284735</v>
      </c>
      <c r="D556" s="2">
        <v>0.07752886930264821</v>
      </c>
      <c r="E556" s="2">
        <v>1.9627045333986206</v>
      </c>
      <c r="F556" s="2">
        <v>16.54527277920594</v>
      </c>
      <c r="G556" s="2">
        <v>2.221814175541682</v>
      </c>
      <c r="H556" s="2">
        <v>4.623168890521075</v>
      </c>
      <c r="I556" s="2">
        <v>0.18770147304851675</v>
      </c>
      <c r="J556" s="2">
        <v>10.703064430570858</v>
      </c>
      <c r="K556" s="2">
        <v>7.369323050556984</v>
      </c>
      <c r="L556" s="2">
        <v>2.972620067735749</v>
      </c>
      <c r="M556" s="3">
        <v>0.44477088178887664</v>
      </c>
      <c r="N556" s="3">
        <v>0.16933937242420533</v>
      </c>
      <c r="O556">
        <v>100</v>
      </c>
    </row>
    <row r="557" spans="1:15" ht="12">
      <c r="A557" t="s">
        <v>844</v>
      </c>
      <c r="B557" s="2">
        <v>0.7797722447403976</v>
      </c>
      <c r="C557" s="2">
        <v>51.334684423856395</v>
      </c>
      <c r="D557" s="2">
        <v>0.1167728237791932</v>
      </c>
      <c r="E557" s="2">
        <v>1.9561860644663194</v>
      </c>
      <c r="F557" s="2">
        <v>16.01235282763945</v>
      </c>
      <c r="G557" s="2">
        <v>1.8471337579617833</v>
      </c>
      <c r="H557" s="2">
        <v>3.3014861995753715</v>
      </c>
      <c r="I557" s="2">
        <v>0.1167728237791932</v>
      </c>
      <c r="J557" s="2">
        <v>10.856977417486972</v>
      </c>
      <c r="K557" s="2">
        <v>6.371356880911021</v>
      </c>
      <c r="L557" s="2">
        <v>3.382551630959274</v>
      </c>
      <c r="M557" s="3">
        <v>3.714533873769543</v>
      </c>
      <c r="N557" s="3">
        <v>0.20941903107508203</v>
      </c>
      <c r="O557">
        <v>100</v>
      </c>
    </row>
    <row r="558" spans="1:64" ht="12">
      <c r="A558" s="15" t="s">
        <v>845</v>
      </c>
      <c r="B558" t="s">
        <v>846</v>
      </c>
      <c r="C558"/>
      <c r="D558"/>
      <c r="E558"/>
      <c r="F558"/>
      <c r="G558"/>
      <c r="H558"/>
      <c r="I558"/>
      <c r="J558"/>
      <c r="K558"/>
      <c r="L558"/>
      <c r="M558"/>
      <c r="N558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</row>
    <row r="559" ht="12">
      <c r="O559" s="3"/>
    </row>
    <row r="560" spans="1:15" ht="12">
      <c r="A560" t="s">
        <v>847</v>
      </c>
      <c r="B560" s="2">
        <v>0.9417040358744395</v>
      </c>
      <c r="C560" s="2">
        <v>45.83571137382796</v>
      </c>
      <c r="D560" s="2">
        <v>0.1946596004891969</v>
      </c>
      <c r="E560" s="2">
        <v>3.5894822666123107</v>
      </c>
      <c r="F560" s="2">
        <v>15.071341214838974</v>
      </c>
      <c r="G560" s="2">
        <v>4.052181002853648</v>
      </c>
      <c r="H560" s="2">
        <v>9.155116184264166</v>
      </c>
      <c r="I560" s="2">
        <v>0.2242152466367713</v>
      </c>
      <c r="J560" s="2">
        <v>13.835099877700774</v>
      </c>
      <c r="K560" s="2">
        <v>5.123318385650224</v>
      </c>
      <c r="L560" s="2">
        <v>1.7427639624949043</v>
      </c>
      <c r="M560" s="2">
        <v>0.13656746840603343</v>
      </c>
      <c r="N560" s="2">
        <v>0.0978393803505911</v>
      </c>
      <c r="O560">
        <v>100</v>
      </c>
    </row>
    <row r="561" spans="1:15" ht="12">
      <c r="A561" t="s">
        <v>848</v>
      </c>
      <c r="B561" s="2">
        <v>1.017912820199303</v>
      </c>
      <c r="C561" s="2">
        <v>45.98744676081596</v>
      </c>
      <c r="D561" s="2">
        <v>0.1895213058629333</v>
      </c>
      <c r="E561" s="2">
        <v>3.560147541317683</v>
      </c>
      <c r="F561" s="2">
        <v>15.112795744941005</v>
      </c>
      <c r="G561" s="2">
        <v>3.846467363615985</v>
      </c>
      <c r="H561" s="2">
        <v>9.223370218662753</v>
      </c>
      <c r="I561" s="2">
        <v>0.3179067066087914</v>
      </c>
      <c r="J561" s="2">
        <v>13.501864645106071</v>
      </c>
      <c r="K561" s="2">
        <v>5.237309205029447</v>
      </c>
      <c r="L561" s="2">
        <v>1.7311650465651813</v>
      </c>
      <c r="M561" s="2">
        <v>0.20582421389415342</v>
      </c>
      <c r="N561" s="2">
        <v>0.06826842738073405</v>
      </c>
      <c r="O561">
        <v>100</v>
      </c>
    </row>
    <row r="562" spans="1:15" s="13" customFormat="1" ht="12">
      <c r="A562" s="13" t="s">
        <v>849</v>
      </c>
      <c r="B562" s="34">
        <f>AVERAGE(B560:B561)</f>
        <v>0.9798084280368713</v>
      </c>
      <c r="C562" s="34">
        <f aca="true" t="shared" si="111" ref="C562:O562">AVERAGE(C560:C561)</f>
        <v>45.911579067321966</v>
      </c>
      <c r="D562" s="34">
        <f t="shared" si="111"/>
        <v>0.1920904531760651</v>
      </c>
      <c r="E562" s="34">
        <f t="shared" si="111"/>
        <v>3.574814903964997</v>
      </c>
      <c r="F562" s="34">
        <f t="shared" si="111"/>
        <v>15.092068479889988</v>
      </c>
      <c r="G562" s="34">
        <f t="shared" si="111"/>
        <v>3.9493241832348165</v>
      </c>
      <c r="H562" s="34">
        <f t="shared" si="111"/>
        <v>9.189243201463459</v>
      </c>
      <c r="I562" s="34">
        <f t="shared" si="111"/>
        <v>0.27106097662278134</v>
      </c>
      <c r="J562" s="34">
        <f t="shared" si="111"/>
        <v>13.668482261403422</v>
      </c>
      <c r="K562" s="34">
        <f t="shared" si="111"/>
        <v>5.180313795339836</v>
      </c>
      <c r="L562" s="34">
        <f t="shared" si="111"/>
        <v>1.7369645045300428</v>
      </c>
      <c r="M562" s="34">
        <f t="shared" si="111"/>
        <v>0.17119584115009343</v>
      </c>
      <c r="N562" s="34">
        <f t="shared" si="111"/>
        <v>0.08305390386566258</v>
      </c>
      <c r="O562" s="34">
        <f t="shared" si="111"/>
        <v>100</v>
      </c>
    </row>
    <row r="563" spans="2:15" s="13" customFormat="1" ht="12">
      <c r="B563" s="34">
        <f>STDEV(B560:B561)</f>
        <v>0.05388774818209409</v>
      </c>
      <c r="C563" s="34">
        <f aca="true" t="shared" si="112" ref="C563:N563">STDEV(C560:C561)</f>
        <v>0.10729312108518065</v>
      </c>
      <c r="D563" s="34">
        <f t="shared" si="112"/>
        <v>0.0036333229739653776</v>
      </c>
      <c r="E563" s="34">
        <f t="shared" si="112"/>
        <v>0.02074278318007592</v>
      </c>
      <c r="F563" s="34">
        <f t="shared" si="112"/>
        <v>0.029312779346048323</v>
      </c>
      <c r="G563" s="34">
        <f t="shared" si="112"/>
        <v>0.14546150928751458</v>
      </c>
      <c r="H563" s="34">
        <f t="shared" si="112"/>
        <v>0.04826289056658052</v>
      </c>
      <c r="I563" s="34">
        <f t="shared" si="112"/>
        <v>0.06624986668548337</v>
      </c>
      <c r="J563" s="34">
        <f t="shared" si="112"/>
        <v>0.23563289269799076</v>
      </c>
      <c r="K563" s="34">
        <f t="shared" si="112"/>
        <v>0.08060368137605978</v>
      </c>
      <c r="L563" s="34">
        <f t="shared" si="112"/>
        <v>0.008201672108319768</v>
      </c>
      <c r="M563" s="34">
        <f t="shared" si="112"/>
        <v>0.04897191437756042</v>
      </c>
      <c r="N563" s="34">
        <f t="shared" si="112"/>
        <v>0.02090982137113434</v>
      </c>
      <c r="O563" s="34"/>
    </row>
    <row r="564" spans="2:12" ht="12">
      <c r="B564"/>
      <c r="C564"/>
      <c r="D564"/>
      <c r="E564"/>
      <c r="F564"/>
      <c r="G564"/>
      <c r="H564"/>
      <c r="I564"/>
      <c r="J564"/>
      <c r="K564"/>
      <c r="L564"/>
    </row>
    <row r="565" spans="1:15" ht="12">
      <c r="A565" t="s">
        <v>850</v>
      </c>
      <c r="B565" s="2">
        <v>1.3239511093937484</v>
      </c>
      <c r="C565" s="2">
        <v>48.04966341949523</v>
      </c>
      <c r="D565" s="2">
        <v>0.21354050151512072</v>
      </c>
      <c r="E565" s="2">
        <v>3.0149885094872992</v>
      </c>
      <c r="F565" s="2">
        <v>15.12883610258079</v>
      </c>
      <c r="G565" s="2">
        <v>3.4359683553313944</v>
      </c>
      <c r="H565" s="2">
        <v>7.674238880641028</v>
      </c>
      <c r="I565" s="2">
        <v>0.1677818226190234</v>
      </c>
      <c r="J565" s="2">
        <v>12.871407943706656</v>
      </c>
      <c r="K565" s="2">
        <v>5.697463952329625</v>
      </c>
      <c r="L565" s="2">
        <v>2.0743934432897437</v>
      </c>
      <c r="M565" s="2">
        <v>0.2409957088527791</v>
      </c>
      <c r="N565" s="2">
        <v>0.10677025075756036</v>
      </c>
      <c r="O565" s="2">
        <v>100</v>
      </c>
    </row>
    <row r="566" spans="1:15" ht="12">
      <c r="A566" t="s">
        <v>851</v>
      </c>
      <c r="B566" s="2">
        <v>1.1986231201081834</v>
      </c>
      <c r="C566" s="2">
        <v>48.38032209154613</v>
      </c>
      <c r="D566" s="2">
        <v>0.14957177396221777</v>
      </c>
      <c r="E566" s="2">
        <v>3.1153956480760563</v>
      </c>
      <c r="F566" s="2">
        <v>15.128262918493629</v>
      </c>
      <c r="G566" s="2">
        <v>3.469860263082408</v>
      </c>
      <c r="H566" s="2">
        <v>7.7654386755726765</v>
      </c>
      <c r="I566" s="2">
        <v>0.24689587345818137</v>
      </c>
      <c r="J566" s="2">
        <v>12.759701676023441</v>
      </c>
      <c r="K566" s="2">
        <v>5.5976724173257395</v>
      </c>
      <c r="L566" s="2">
        <v>2.0950292996762694</v>
      </c>
      <c r="M566" s="2">
        <v>0</v>
      </c>
      <c r="N566" s="2">
        <v>0.09322624267508094</v>
      </c>
      <c r="O566" s="2">
        <v>100</v>
      </c>
    </row>
    <row r="567" spans="1:15" ht="12">
      <c r="A567" t="s">
        <v>852</v>
      </c>
      <c r="B567" s="2">
        <v>1.3498152884342145</v>
      </c>
      <c r="C567" s="2">
        <v>48.14882474729022</v>
      </c>
      <c r="D567" s="2">
        <v>0.1755774773677587</v>
      </c>
      <c r="E567" s="2">
        <v>3.152275402914789</v>
      </c>
      <c r="F567" s="2">
        <v>15.152437786708886</v>
      </c>
      <c r="G567" s="2">
        <v>3.390776600495271</v>
      </c>
      <c r="H567" s="2">
        <v>7.7193196119027325</v>
      </c>
      <c r="I567" s="2">
        <v>0.2171883246052044</v>
      </c>
      <c r="J567" s="2">
        <v>12.545162992733328</v>
      </c>
      <c r="K567" s="2">
        <v>5.817399423537531</v>
      </c>
      <c r="L567" s="2">
        <v>2.0632890837494418</v>
      </c>
      <c r="M567" s="2">
        <v>0.1979052490561442</v>
      </c>
      <c r="N567" s="2">
        <v>0.07002801120448181</v>
      </c>
      <c r="O567" s="2">
        <v>100</v>
      </c>
    </row>
    <row r="568" spans="1:15" s="13" customFormat="1" ht="12">
      <c r="A568" s="13" t="s">
        <v>853</v>
      </c>
      <c r="B568" s="34">
        <f>AVERAGE(B565:B567)</f>
        <v>1.2907965059787154</v>
      </c>
      <c r="C568" s="34">
        <f aca="true" t="shared" si="113" ref="C568:O568">AVERAGE(C565:C567)</f>
        <v>48.1929367527772</v>
      </c>
      <c r="D568" s="34">
        <f t="shared" si="113"/>
        <v>0.1795632509483657</v>
      </c>
      <c r="E568" s="34">
        <f t="shared" si="113"/>
        <v>3.094219853492715</v>
      </c>
      <c r="F568" s="34">
        <f t="shared" si="113"/>
        <v>15.136512269261102</v>
      </c>
      <c r="G568" s="34">
        <f t="shared" si="113"/>
        <v>3.432201739636358</v>
      </c>
      <c r="H568" s="34">
        <f t="shared" si="113"/>
        <v>7.7196657227054795</v>
      </c>
      <c r="I568" s="34">
        <f t="shared" si="113"/>
        <v>0.21062200689413638</v>
      </c>
      <c r="J568" s="34">
        <f t="shared" si="113"/>
        <v>12.725424204154473</v>
      </c>
      <c r="K568" s="34">
        <f t="shared" si="113"/>
        <v>5.704178597730965</v>
      </c>
      <c r="L568" s="34">
        <f t="shared" si="113"/>
        <v>2.0775706089051518</v>
      </c>
      <c r="M568" s="34">
        <f t="shared" si="113"/>
        <v>0.14630031930297444</v>
      </c>
      <c r="N568" s="34">
        <f t="shared" si="113"/>
        <v>0.09000816821237438</v>
      </c>
      <c r="O568" s="34">
        <f t="shared" si="113"/>
        <v>100</v>
      </c>
    </row>
    <row r="569" spans="2:15" s="13" customFormat="1" ht="12">
      <c r="B569" s="34">
        <f>STDEV(B565:B567)</f>
        <v>0.08086525048800515</v>
      </c>
      <c r="C569" s="34">
        <f aca="true" t="shared" si="114" ref="C569:N569">STDEV(C565:C567)</f>
        <v>0.16968556544879507</v>
      </c>
      <c r="D569" s="34">
        <f t="shared" si="114"/>
        <v>0.03217008423149197</v>
      </c>
      <c r="E569" s="34">
        <f t="shared" si="114"/>
        <v>0.07105092176685422</v>
      </c>
      <c r="F569" s="34">
        <f t="shared" si="114"/>
        <v>0.013794880009778979</v>
      </c>
      <c r="G569" s="34">
        <f t="shared" si="114"/>
        <v>0.03967615111618821</v>
      </c>
      <c r="H569" s="34">
        <f t="shared" si="114"/>
        <v>0.04560088259463297</v>
      </c>
      <c r="I569" s="34">
        <f t="shared" si="114"/>
        <v>0.03996367921322105</v>
      </c>
      <c r="J569" s="34">
        <f t="shared" si="114"/>
        <v>0.1658015404548253</v>
      </c>
      <c r="K569" s="34">
        <f t="shared" si="114"/>
        <v>0.11001729028588415</v>
      </c>
      <c r="L569" s="34">
        <f t="shared" si="114"/>
        <v>0.016106865392782305</v>
      </c>
      <c r="M569" s="34">
        <f t="shared" si="114"/>
        <v>0.1285186153928121</v>
      </c>
      <c r="N569" s="34">
        <f t="shared" si="114"/>
        <v>0.01858130900339352</v>
      </c>
      <c r="O569" s="34"/>
    </row>
    <row r="570" spans="13:15" ht="12">
      <c r="M570" s="2"/>
      <c r="N570" s="2"/>
      <c r="O570" s="2"/>
    </row>
    <row r="571" spans="1:15" ht="12">
      <c r="A571" t="s">
        <v>854</v>
      </c>
      <c r="B571" s="2">
        <v>0.9744948314373278</v>
      </c>
      <c r="C571" s="2">
        <v>45.77944002908939</v>
      </c>
      <c r="D571" s="2">
        <v>0.2337540906965872</v>
      </c>
      <c r="E571" s="2">
        <v>3.4844943119837932</v>
      </c>
      <c r="F571" s="2">
        <v>14.7597527401174</v>
      </c>
      <c r="G571" s="2">
        <v>4.3187366890031695</v>
      </c>
      <c r="H571" s="2">
        <v>9.039530414004467</v>
      </c>
      <c r="I571" s="2">
        <v>0.19635343618513326</v>
      </c>
      <c r="J571" s="2">
        <v>14.82935951379149</v>
      </c>
      <c r="K571" s="2">
        <v>4.877668692535454</v>
      </c>
      <c r="L571" s="2">
        <v>1.2851280452963485</v>
      </c>
      <c r="M571" s="2">
        <v>0.1496026180458158</v>
      </c>
      <c r="N571" s="2">
        <v>0.07168458781362008</v>
      </c>
      <c r="O571" s="2">
        <v>100</v>
      </c>
    </row>
    <row r="572" spans="1:15" ht="12">
      <c r="A572" t="s">
        <v>855</v>
      </c>
      <c r="B572" s="2">
        <v>0.9151972265500057</v>
      </c>
      <c r="C572" s="2">
        <v>46.54608487499871</v>
      </c>
      <c r="D572" s="2">
        <v>0.24659767434661936</v>
      </c>
      <c r="E572" s="2">
        <v>3.3089487097473147</v>
      </c>
      <c r="F572" s="2">
        <v>14.528626997802288</v>
      </c>
      <c r="G572" s="2">
        <v>4.317006985214458</v>
      </c>
      <c r="H572" s="2">
        <v>9.122050371960091</v>
      </c>
      <c r="I572" s="2">
        <v>0.3043778825617268</v>
      </c>
      <c r="J572" s="2">
        <v>14.234567009564689</v>
      </c>
      <c r="K572" s="2">
        <v>4.887586541338644</v>
      </c>
      <c r="L572" s="2">
        <v>1.3764071028384528</v>
      </c>
      <c r="M572" s="2">
        <v>0.1392915733757055</v>
      </c>
      <c r="N572" s="2">
        <v>0.07325704970129696</v>
      </c>
      <c r="O572" s="2">
        <v>100</v>
      </c>
    </row>
    <row r="573" spans="1:15" ht="12">
      <c r="A573" t="s">
        <v>856</v>
      </c>
      <c r="B573" s="2">
        <v>0.9370761998959938</v>
      </c>
      <c r="C573" s="2">
        <v>46.28483445666915</v>
      </c>
      <c r="D573" s="2">
        <v>0.28550743848844207</v>
      </c>
      <c r="E573" s="2">
        <v>3.48217108013582</v>
      </c>
      <c r="F573" s="2">
        <v>13.842012419573575</v>
      </c>
      <c r="G573" s="2">
        <v>4.487565131384405</v>
      </c>
      <c r="H573" s="2">
        <v>9.030192411620153</v>
      </c>
      <c r="I573" s="2">
        <v>0.22942562021392665</v>
      </c>
      <c r="J573" s="2">
        <v>15.03400597526282</v>
      </c>
      <c r="K573" s="2">
        <v>4.853626454303515</v>
      </c>
      <c r="L573" s="2">
        <v>1.2878424814675082</v>
      </c>
      <c r="M573" s="2">
        <v>0.17436347136258426</v>
      </c>
      <c r="N573" s="2">
        <v>0.07137685962211052</v>
      </c>
      <c r="O573" s="2">
        <v>100</v>
      </c>
    </row>
    <row r="574" spans="1:15" s="13" customFormat="1" ht="12">
      <c r="A574" s="13" t="s">
        <v>857</v>
      </c>
      <c r="B574" s="34">
        <f>AVERAGE(B571:B573)</f>
        <v>0.9422560859611092</v>
      </c>
      <c r="C574" s="34">
        <f aca="true" t="shared" si="115" ref="C574:O574">AVERAGE(C571:C573)</f>
        <v>46.20345312025242</v>
      </c>
      <c r="D574" s="34">
        <f t="shared" si="115"/>
        <v>0.2552864011772162</v>
      </c>
      <c r="E574" s="34">
        <f t="shared" si="115"/>
        <v>3.4252047006223094</v>
      </c>
      <c r="F574" s="34">
        <f t="shared" si="115"/>
        <v>14.376797385831088</v>
      </c>
      <c r="G574" s="34">
        <f t="shared" si="115"/>
        <v>4.374436268534011</v>
      </c>
      <c r="H574" s="34">
        <f t="shared" si="115"/>
        <v>9.063924399194905</v>
      </c>
      <c r="I574" s="34">
        <f t="shared" si="115"/>
        <v>0.24338564632026224</v>
      </c>
      <c r="J574" s="34">
        <f t="shared" si="115"/>
        <v>14.699310832873001</v>
      </c>
      <c r="K574" s="34">
        <f t="shared" si="115"/>
        <v>4.872960562725871</v>
      </c>
      <c r="L574" s="34">
        <f t="shared" si="115"/>
        <v>1.3164592098674364</v>
      </c>
      <c r="M574" s="34">
        <f t="shared" si="115"/>
        <v>0.15441922092803517</v>
      </c>
      <c r="N574" s="34">
        <f t="shared" si="115"/>
        <v>0.07210616571234252</v>
      </c>
      <c r="O574" s="34">
        <f t="shared" si="115"/>
        <v>100</v>
      </c>
    </row>
    <row r="575" spans="2:15" s="13" customFormat="1" ht="12">
      <c r="B575" s="34">
        <f>STDEV(B571:B573)</f>
        <v>0.029986245198072487</v>
      </c>
      <c r="C575" s="34">
        <f aca="true" t="shared" si="116" ref="C575:N575">STDEV(C571:C573)</f>
        <v>0.389747702209469</v>
      </c>
      <c r="D575" s="34">
        <f t="shared" si="116"/>
        <v>0.026948520040416365</v>
      </c>
      <c r="E575" s="34">
        <f t="shared" si="116"/>
        <v>0.100687342363874</v>
      </c>
      <c r="F575" s="34">
        <f t="shared" si="116"/>
        <v>0.47733740403561975</v>
      </c>
      <c r="G575" s="34">
        <f t="shared" si="116"/>
        <v>0.0979762862950348</v>
      </c>
      <c r="H575" s="34">
        <f t="shared" si="116"/>
        <v>0.0505546348474286</v>
      </c>
      <c r="I575" s="34">
        <f t="shared" si="116"/>
        <v>0.05534873079312256</v>
      </c>
      <c r="J575" s="34">
        <f t="shared" si="116"/>
        <v>0.41528322808127466</v>
      </c>
      <c r="K575" s="34">
        <f t="shared" si="116"/>
        <v>0.01746272437468719</v>
      </c>
      <c r="L575" s="34">
        <f t="shared" si="116"/>
        <v>0.05193413564005993</v>
      </c>
      <c r="M575" s="34">
        <f t="shared" si="116"/>
        <v>0.01802523937689208</v>
      </c>
      <c r="N575" s="34">
        <f t="shared" si="116"/>
        <v>0.0010085011784753627</v>
      </c>
      <c r="O575" s="34"/>
    </row>
    <row r="576" spans="13:15" ht="12">
      <c r="M576" s="2"/>
      <c r="N576" s="2"/>
      <c r="O576" s="2"/>
    </row>
    <row r="577" spans="1:15" ht="12">
      <c r="A577" t="s">
        <v>858</v>
      </c>
      <c r="B577" s="2">
        <v>0.3822661310158236</v>
      </c>
      <c r="C577" s="2">
        <v>48.03025334098549</v>
      </c>
      <c r="D577" s="2">
        <v>0.08916126916454867</v>
      </c>
      <c r="E577" s="2">
        <v>3.175985898171682</v>
      </c>
      <c r="F577" s="2">
        <v>13.597605968680826</v>
      </c>
      <c r="G577" s="2">
        <v>5.52082479298188</v>
      </c>
      <c r="H577" s="2">
        <v>10.541526604902845</v>
      </c>
      <c r="I577" s="2">
        <v>0.3125768631630729</v>
      </c>
      <c r="J577" s="2">
        <v>13.747232926129376</v>
      </c>
      <c r="K577" s="2">
        <v>3.3994014921702065</v>
      </c>
      <c r="L577" s="2">
        <v>1.0566122817086168</v>
      </c>
      <c r="M577" s="2">
        <v>0.13015495613675496</v>
      </c>
      <c r="N577" s="2">
        <v>0.016397474788882514</v>
      </c>
      <c r="O577" s="2">
        <v>100</v>
      </c>
    </row>
    <row r="578" spans="1:15" ht="12">
      <c r="A578" t="s">
        <v>859</v>
      </c>
      <c r="B578" s="2">
        <v>0.37668476129538275</v>
      </c>
      <c r="C578" s="2">
        <v>47.70480298870978</v>
      </c>
      <c r="D578" s="2">
        <v>0.124873578402031</v>
      </c>
      <c r="E578" s="2">
        <v>3.125967512229354</v>
      </c>
      <c r="F578" s="2">
        <v>13.5565233544552</v>
      </c>
      <c r="G578" s="2">
        <v>5.5326219323412245</v>
      </c>
      <c r="H578" s="2">
        <v>10.422299737868688</v>
      </c>
      <c r="I578" s="2">
        <v>0.22601085677722968</v>
      </c>
      <c r="J578" s="2">
        <v>14.28099651179591</v>
      </c>
      <c r="K578" s="2">
        <v>3.523292534417635</v>
      </c>
      <c r="L578" s="2">
        <v>1.0227249272430805</v>
      </c>
      <c r="M578" s="2">
        <v>0.06914487399120726</v>
      </c>
      <c r="N578" s="2">
        <v>0.034056430473281184</v>
      </c>
      <c r="O578" s="2">
        <v>100</v>
      </c>
    </row>
    <row r="579" spans="1:15" ht="12">
      <c r="A579" t="s">
        <v>860</v>
      </c>
      <c r="B579" s="2">
        <v>0.2855511136493432</v>
      </c>
      <c r="C579" s="2">
        <v>46.46280047764913</v>
      </c>
      <c r="D579" s="2">
        <v>0.2772441721613623</v>
      </c>
      <c r="E579" s="2">
        <v>2.3165983074606715</v>
      </c>
      <c r="F579" s="2">
        <v>13.799906546908257</v>
      </c>
      <c r="G579" s="2">
        <v>7.502206531332744</v>
      </c>
      <c r="H579" s="2">
        <v>10.545662218991744</v>
      </c>
      <c r="I579" s="2">
        <v>0.23051762629146977</v>
      </c>
      <c r="J579" s="2">
        <v>14.505996573386637</v>
      </c>
      <c r="K579" s="2">
        <v>3.333160272052334</v>
      </c>
      <c r="L579" s="2">
        <v>0.7227039094543377</v>
      </c>
      <c r="M579" s="2">
        <v>0</v>
      </c>
      <c r="N579" s="2">
        <v>0.0176522506619594</v>
      </c>
      <c r="O579" s="2">
        <v>100</v>
      </c>
    </row>
    <row r="580" spans="1:15" ht="12">
      <c r="A580" t="s">
        <v>861</v>
      </c>
      <c r="B580" s="2">
        <v>0.41006787330316746</v>
      </c>
      <c r="C580" s="2">
        <v>48.28902714932127</v>
      </c>
      <c r="D580" s="2">
        <v>0.04848093083387201</v>
      </c>
      <c r="E580" s="2">
        <v>3.105809631544926</v>
      </c>
      <c r="F580" s="2">
        <v>13.873626373626374</v>
      </c>
      <c r="G580" s="2">
        <v>5.603587588881707</v>
      </c>
      <c r="H580" s="2">
        <v>10.391079508726568</v>
      </c>
      <c r="I580" s="2">
        <v>0.1474628312863607</v>
      </c>
      <c r="J580" s="2">
        <v>14.070580155138979</v>
      </c>
      <c r="K580" s="2">
        <v>3.441136069812541</v>
      </c>
      <c r="L580" s="2">
        <v>0.6191418875242405</v>
      </c>
      <c r="M580" s="2">
        <v>0</v>
      </c>
      <c r="N580" s="2">
        <v>0</v>
      </c>
      <c r="O580" s="2">
        <v>100</v>
      </c>
    </row>
    <row r="581" spans="1:15" ht="12">
      <c r="A581" t="s">
        <v>861</v>
      </c>
      <c r="B581" s="2">
        <v>0.38534660751885846</v>
      </c>
      <c r="C581" s="2">
        <v>48.68655068789991</v>
      </c>
      <c r="D581" s="2">
        <v>0.04701841895455567</v>
      </c>
      <c r="E581" s="2">
        <v>3.1502340699552303</v>
      </c>
      <c r="F581" s="2">
        <v>13.58627879878161</v>
      </c>
      <c r="G581" s="2">
        <v>5.673896600363881</v>
      </c>
      <c r="H581" s="2">
        <v>10.667048265429196</v>
      </c>
      <c r="I581" s="2">
        <v>0.11856818692887953</v>
      </c>
      <c r="J581" s="2">
        <v>13.470777030480201</v>
      </c>
      <c r="K581" s="2">
        <v>3.367949792505673</v>
      </c>
      <c r="L581" s="2">
        <v>0.6674571212461925</v>
      </c>
      <c r="M581" s="2">
        <v>0.17069730359588692</v>
      </c>
      <c r="N581" s="2">
        <v>0.008177116339922727</v>
      </c>
      <c r="O581" s="2">
        <v>100</v>
      </c>
    </row>
    <row r="582" spans="1:15" s="13" customFormat="1" ht="12">
      <c r="A582" s="13" t="s">
        <v>862</v>
      </c>
      <c r="B582" s="34">
        <f>AVERAGE(B577:B581)</f>
        <v>0.3679832973565151</v>
      </c>
      <c r="C582" s="34">
        <f aca="true" t="shared" si="117" ref="C582:O582">AVERAGE(C577:C581)</f>
        <v>47.834686928913115</v>
      </c>
      <c r="D582" s="34">
        <f t="shared" si="117"/>
        <v>0.11735567390327395</v>
      </c>
      <c r="E582" s="34">
        <f t="shared" si="117"/>
        <v>2.974919083872373</v>
      </c>
      <c r="F582" s="34">
        <f t="shared" si="117"/>
        <v>13.682788208490454</v>
      </c>
      <c r="G582" s="34">
        <f t="shared" si="117"/>
        <v>5.966627489180288</v>
      </c>
      <c r="H582" s="34">
        <f t="shared" si="117"/>
        <v>10.513523267183809</v>
      </c>
      <c r="I582" s="34">
        <f t="shared" si="117"/>
        <v>0.20702727288940254</v>
      </c>
      <c r="J582" s="34">
        <f t="shared" si="117"/>
        <v>14.015116639386221</v>
      </c>
      <c r="K582" s="34">
        <f t="shared" si="117"/>
        <v>3.412988032191678</v>
      </c>
      <c r="L582" s="34">
        <f t="shared" si="117"/>
        <v>0.8177280254352937</v>
      </c>
      <c r="M582" s="34">
        <f t="shared" si="117"/>
        <v>0.07399942674476982</v>
      </c>
      <c r="N582" s="34">
        <f t="shared" si="117"/>
        <v>0.015256654452809165</v>
      </c>
      <c r="O582" s="34">
        <f t="shared" si="117"/>
        <v>100</v>
      </c>
    </row>
    <row r="583" spans="2:15" s="13" customFormat="1" ht="12">
      <c r="B583" s="34">
        <f>STDEV(B577:B581)</f>
        <v>0.0478209572132217</v>
      </c>
      <c r="C583" s="34">
        <f aca="true" t="shared" si="118" ref="C583:N583">STDEV(C577:C581)</f>
        <v>0.8469482561483512</v>
      </c>
      <c r="D583" s="34">
        <f t="shared" si="118"/>
        <v>0.09500899284863423</v>
      </c>
      <c r="E583" s="34">
        <f t="shared" si="118"/>
        <v>0.36895034082927314</v>
      </c>
      <c r="F583" s="34">
        <f t="shared" si="118"/>
        <v>0.14374352504727858</v>
      </c>
      <c r="G583" s="34">
        <f t="shared" si="118"/>
        <v>0.8606092615814092</v>
      </c>
      <c r="H583" s="34">
        <f t="shared" si="118"/>
        <v>0.11034177644800644</v>
      </c>
      <c r="I583" s="34">
        <f t="shared" si="118"/>
        <v>0.07652748159905245</v>
      </c>
      <c r="J583" s="34">
        <f t="shared" si="118"/>
        <v>0.4131581753362555</v>
      </c>
      <c r="K583" s="34">
        <f t="shared" si="118"/>
        <v>0.07339091160670957</v>
      </c>
      <c r="L583" s="34">
        <f t="shared" si="118"/>
        <v>0.206238211226878</v>
      </c>
      <c r="M583" s="34">
        <f t="shared" si="118"/>
        <v>0.07661481558477144</v>
      </c>
      <c r="N583" s="34">
        <f t="shared" si="118"/>
        <v>0.012682244435042263</v>
      </c>
      <c r="O583" s="34"/>
    </row>
    <row r="584" spans="13:15" ht="12">
      <c r="M584" s="2"/>
      <c r="N584" s="2"/>
      <c r="O584" s="2"/>
    </row>
    <row r="585" spans="1:15" ht="12">
      <c r="A585" t="s">
        <v>863</v>
      </c>
      <c r="B585" s="2">
        <v>0.9864941827353347</v>
      </c>
      <c r="C585" s="2">
        <v>46.236067040924254</v>
      </c>
      <c r="D585" s="2">
        <v>0.2196729314132292</v>
      </c>
      <c r="E585" s="2">
        <v>3.410015458465544</v>
      </c>
      <c r="F585" s="2">
        <v>13.65633390285575</v>
      </c>
      <c r="G585" s="2">
        <v>3.9510617525018303</v>
      </c>
      <c r="H585" s="2">
        <v>7.403791392075503</v>
      </c>
      <c r="I585" s="2">
        <v>0.33052640143194206</v>
      </c>
      <c r="J585" s="2">
        <v>16.33614026523472</v>
      </c>
      <c r="K585" s="2">
        <v>4.87551867219917</v>
      </c>
      <c r="L585" s="2">
        <v>2.2130013831258646</v>
      </c>
      <c r="M585" s="2">
        <v>0.2552680823366691</v>
      </c>
      <c r="N585" s="2">
        <v>0.12610853470018712</v>
      </c>
      <c r="O585" s="2">
        <v>100</v>
      </c>
    </row>
    <row r="586" spans="1:15" ht="12">
      <c r="A586" t="s">
        <v>864</v>
      </c>
      <c r="B586" s="2">
        <v>0.7363936172391896</v>
      </c>
      <c r="C586" s="2">
        <v>46.178741883283145</v>
      </c>
      <c r="D586" s="2">
        <v>0.13929003052090377</v>
      </c>
      <c r="E586" s="2">
        <v>2.9906388905958745</v>
      </c>
      <c r="F586" s="2">
        <v>13.711874475101906</v>
      </c>
      <c r="G586" s="2">
        <v>7.251275118294107</v>
      </c>
      <c r="H586" s="2">
        <v>9.504496200249902</v>
      </c>
      <c r="I586" s="2">
        <v>0.17820930375468563</v>
      </c>
      <c r="J586" s="2">
        <v>13.359552633196092</v>
      </c>
      <c r="K586" s="2">
        <v>4.22171695446445</v>
      </c>
      <c r="L586" s="2">
        <v>1.478932382883713</v>
      </c>
      <c r="M586" s="2">
        <v>0.18640283496179766</v>
      </c>
      <c r="N586" s="2">
        <v>0.062475675454228885</v>
      </c>
      <c r="O586" s="2">
        <v>100</v>
      </c>
    </row>
    <row r="587" spans="1:15" ht="12">
      <c r="A587" t="s">
        <v>865</v>
      </c>
      <c r="B587" s="2">
        <v>1.0554960831590847</v>
      </c>
      <c r="C587" s="2">
        <v>47.33224615569318</v>
      </c>
      <c r="D587" s="2">
        <v>0.21810250817884408</v>
      </c>
      <c r="E587" s="2">
        <v>3.2525286884835873</v>
      </c>
      <c r="F587" s="2">
        <v>14.764939521575137</v>
      </c>
      <c r="G587" s="2">
        <v>4.0108851160045225</v>
      </c>
      <c r="H587" s="2">
        <v>9.092273368483186</v>
      </c>
      <c r="I587" s="2">
        <v>0.08303902834332136</v>
      </c>
      <c r="J587" s="2">
        <v>13.296249237141456</v>
      </c>
      <c r="K587" s="2">
        <v>4.847278220763759</v>
      </c>
      <c r="L587" s="2">
        <v>1.9639230438306003</v>
      </c>
      <c r="M587" s="2">
        <v>0</v>
      </c>
      <c r="N587" s="2">
        <v>0.08303902834332136</v>
      </c>
      <c r="O587" s="2">
        <v>100</v>
      </c>
    </row>
    <row r="588" spans="1:15" ht="12">
      <c r="A588" t="s">
        <v>866</v>
      </c>
      <c r="B588" s="2">
        <v>0.7312034688701627</v>
      </c>
      <c r="C588" s="2">
        <v>47.652990264255905</v>
      </c>
      <c r="D588" s="2">
        <v>0.12169680111265646</v>
      </c>
      <c r="E588" s="2">
        <v>3.099689110692956</v>
      </c>
      <c r="F588" s="2">
        <v>14.802012599198234</v>
      </c>
      <c r="G588" s="2">
        <v>4.988546183424691</v>
      </c>
      <c r="H588" s="2">
        <v>9.831874335269573</v>
      </c>
      <c r="I588" s="2">
        <v>0.22907633150617687</v>
      </c>
      <c r="J588" s="2">
        <v>12.368076576945102</v>
      </c>
      <c r="K588" s="2">
        <v>4.067127546428863</v>
      </c>
      <c r="L588" s="2">
        <v>1.7865908533093346</v>
      </c>
      <c r="M588" s="2">
        <v>0.24134827783686488</v>
      </c>
      <c r="N588" s="2">
        <v>0.07976765114947229</v>
      </c>
      <c r="O588" s="2">
        <v>100</v>
      </c>
    </row>
    <row r="589" spans="1:15" s="13" customFormat="1" ht="12">
      <c r="A589" s="13" t="s">
        <v>867</v>
      </c>
      <c r="B589" s="34">
        <f>AVERAGE(B585:B588)</f>
        <v>0.8773968380009429</v>
      </c>
      <c r="C589" s="34">
        <f aca="true" t="shared" si="119" ref="C589:O589">AVERAGE(C585:C588)</f>
        <v>46.85001133603912</v>
      </c>
      <c r="D589" s="34">
        <f t="shared" si="119"/>
        <v>0.17469056780640838</v>
      </c>
      <c r="E589" s="34">
        <f t="shared" si="119"/>
        <v>3.1882180370594906</v>
      </c>
      <c r="F589" s="34">
        <f t="shared" si="119"/>
        <v>14.233790124682757</v>
      </c>
      <c r="G589" s="34">
        <f t="shared" si="119"/>
        <v>5.050442042556288</v>
      </c>
      <c r="H589" s="34">
        <f t="shared" si="119"/>
        <v>8.958108824019542</v>
      </c>
      <c r="I589" s="34">
        <f t="shared" si="119"/>
        <v>0.20521276625903148</v>
      </c>
      <c r="J589" s="34">
        <f t="shared" si="119"/>
        <v>13.840004678129343</v>
      </c>
      <c r="K589" s="34">
        <f t="shared" si="119"/>
        <v>4.50291034846406</v>
      </c>
      <c r="L589" s="34">
        <f t="shared" si="119"/>
        <v>1.8606119157873782</v>
      </c>
      <c r="M589" s="34">
        <f t="shared" si="119"/>
        <v>0.1707547987838329</v>
      </c>
      <c r="N589" s="34">
        <f t="shared" si="119"/>
        <v>0.08784772241180241</v>
      </c>
      <c r="O589" s="34">
        <f t="shared" si="119"/>
        <v>100</v>
      </c>
    </row>
    <row r="590" spans="2:15" s="13" customFormat="1" ht="12">
      <c r="B590" s="34">
        <f>STDEV(B585:B588)</f>
        <v>0.16820224056869898</v>
      </c>
      <c r="C590" s="34">
        <f aca="true" t="shared" si="120" ref="C590:N590">STDEV(C585:C588)</f>
        <v>0.7538469906982347</v>
      </c>
      <c r="D590" s="34">
        <f t="shared" si="120"/>
        <v>0.051541397442736496</v>
      </c>
      <c r="E590" s="34">
        <f t="shared" si="120"/>
        <v>0.18276108808119648</v>
      </c>
      <c r="F590" s="34">
        <f t="shared" si="120"/>
        <v>0.6353078245406589</v>
      </c>
      <c r="G590" s="34">
        <f t="shared" si="120"/>
        <v>1.5423805140475977</v>
      </c>
      <c r="H590" s="34">
        <f t="shared" si="120"/>
        <v>1.0794918770406259</v>
      </c>
      <c r="I590" s="34">
        <f t="shared" si="120"/>
        <v>0.10316424789314424</v>
      </c>
      <c r="J590" s="34">
        <f t="shared" si="120"/>
        <v>1.7246999112265073</v>
      </c>
      <c r="K590" s="34">
        <f t="shared" si="120"/>
        <v>0.4188884377204257</v>
      </c>
      <c r="L590" s="34">
        <f t="shared" si="120"/>
        <v>0.3087663136832354</v>
      </c>
      <c r="M590" s="34">
        <f t="shared" si="120"/>
        <v>0.11765485784789782</v>
      </c>
      <c r="N590" s="34">
        <f t="shared" si="120"/>
        <v>0.027055754865542028</v>
      </c>
      <c r="O590" s="34"/>
    </row>
    <row r="591" spans="2:15" s="13" customFormat="1" ht="12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s="13" customFormat="1" ht="12">
      <c r="A592" s="13" t="s">
        <v>965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39" ht="12">
      <c r="A593" t="s">
        <v>879</v>
      </c>
      <c r="B593" s="2">
        <v>0.13011508628950103</v>
      </c>
      <c r="C593" s="2">
        <v>60.784926822872016</v>
      </c>
      <c r="D593" s="2">
        <v>0.1311237303692646</v>
      </c>
      <c r="E593" s="2">
        <v>0.5769444136247642</v>
      </c>
      <c r="F593" s="2">
        <v>14.326780508961804</v>
      </c>
      <c r="G593" s="2">
        <v>0.1391928830073732</v>
      </c>
      <c r="H593" s="2">
        <v>1.2749261168211574</v>
      </c>
      <c r="I593" s="2">
        <v>0.3025932239290721</v>
      </c>
      <c r="J593" s="2">
        <v>8.454454676578276</v>
      </c>
      <c r="K593" s="2">
        <v>8.66727857740839</v>
      </c>
      <c r="L593" s="2">
        <v>5.01497836458449</v>
      </c>
      <c r="M593" s="2">
        <v>0.07463966190250446</v>
      </c>
      <c r="N593" s="2">
        <v>0.12204593365139244</v>
      </c>
      <c r="O593" s="2">
        <f>SUM(B593:N593)</f>
        <v>100.00000000000003</v>
      </c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M593" s="1"/>
    </row>
    <row r="594" spans="1:39" ht="12">
      <c r="A594" t="s">
        <v>880</v>
      </c>
      <c r="B594" s="2">
        <v>0.09098635204719291</v>
      </c>
      <c r="C594" s="2">
        <v>62.482627605859115</v>
      </c>
      <c r="D594" s="2">
        <v>0.02899565065240214</v>
      </c>
      <c r="E594" s="2">
        <v>0.4649302604609309</v>
      </c>
      <c r="F594" s="2">
        <v>16.252562115682647</v>
      </c>
      <c r="G594" s="2">
        <v>0.1489776533519972</v>
      </c>
      <c r="H594" s="2">
        <v>1.115832625106234</v>
      </c>
      <c r="I594" s="2">
        <v>0.17097435384692297</v>
      </c>
      <c r="J594" s="2">
        <v>6.056091586262061</v>
      </c>
      <c r="K594" s="2">
        <v>8.224766285057242</v>
      </c>
      <c r="L594" s="2">
        <v>4.781282807578863</v>
      </c>
      <c r="M594" s="2">
        <v>0.0979853022046693</v>
      </c>
      <c r="N594" s="2">
        <v>0.08398740188971654</v>
      </c>
      <c r="O594" s="2">
        <f>SUM(B594:N594)</f>
        <v>99.99999999999999</v>
      </c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M594" s="1"/>
    </row>
    <row r="595" spans="1:39" ht="12">
      <c r="A595" t="s">
        <v>881</v>
      </c>
      <c r="B595" s="2">
        <v>0.10869780035178561</v>
      </c>
      <c r="C595" s="2">
        <v>61.896480167592244</v>
      </c>
      <c r="D595" s="2">
        <v>0.07510029842487005</v>
      </c>
      <c r="E595" s="2">
        <v>0.4901282634044151</v>
      </c>
      <c r="F595" s="2">
        <v>15.539832803019824</v>
      </c>
      <c r="G595" s="2">
        <v>0.1669993478131979</v>
      </c>
      <c r="H595" s="2">
        <v>0.9950789541295282</v>
      </c>
      <c r="I595" s="2">
        <v>0.25494574991600627</v>
      </c>
      <c r="J595" s="2">
        <v>7.137492835826795</v>
      </c>
      <c r="K595" s="2">
        <v>8.094033478922508</v>
      </c>
      <c r="L595" s="2">
        <v>5.070258305500109</v>
      </c>
      <c r="M595" s="2">
        <v>0.024704045534496732</v>
      </c>
      <c r="N595" s="2">
        <v>0.14624794956422063</v>
      </c>
      <c r="O595" s="2">
        <f>SUM(B595:N595)</f>
        <v>100</v>
      </c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M595" s="1"/>
    </row>
    <row r="596" spans="1:39" ht="12">
      <c r="A596" t="s">
        <v>882</v>
      </c>
      <c r="B596" s="2">
        <v>0.05615431600102457</v>
      </c>
      <c r="C596" s="2">
        <v>61.1481094713613</v>
      </c>
      <c r="D596" s="2">
        <v>0.09162019979114534</v>
      </c>
      <c r="E596" s="2">
        <v>0.5172108052725947</v>
      </c>
      <c r="F596" s="2">
        <v>15.601048213898686</v>
      </c>
      <c r="G596" s="2">
        <v>0.16452229424861584</v>
      </c>
      <c r="H596" s="2">
        <v>1.029495793352117</v>
      </c>
      <c r="I596" s="2">
        <v>0.3113116466021713</v>
      </c>
      <c r="J596" s="2">
        <v>7.13159813213012</v>
      </c>
      <c r="K596" s="2">
        <v>8.116761570744586</v>
      </c>
      <c r="L596" s="2">
        <v>5.280476030973539</v>
      </c>
      <c r="M596" s="2">
        <v>0.39308021200717197</v>
      </c>
      <c r="N596" s="2">
        <v>0.15861131361692904</v>
      </c>
      <c r="O596" s="2">
        <f>SUM(B596:N596)</f>
        <v>100.00000000000003</v>
      </c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M596" s="1"/>
    </row>
    <row r="597" spans="1:15" ht="12">
      <c r="A597" t="s">
        <v>966</v>
      </c>
      <c r="B597" s="2">
        <v>0.09852216748768473</v>
      </c>
      <c r="C597" s="2">
        <v>60.24630541871921</v>
      </c>
      <c r="D597" s="2">
        <v>0.029556650246305417</v>
      </c>
      <c r="E597" s="2">
        <v>0.541871921182266</v>
      </c>
      <c r="F597" s="2">
        <v>14.295566502463053</v>
      </c>
      <c r="G597" s="2">
        <v>0.11822660098522167</v>
      </c>
      <c r="H597" s="2">
        <v>1.2216748768472907</v>
      </c>
      <c r="I597" s="2">
        <v>0.39408866995073893</v>
      </c>
      <c r="J597" s="2">
        <v>9.083743842364532</v>
      </c>
      <c r="K597" s="2">
        <v>8.630541871921181</v>
      </c>
      <c r="L597" s="2">
        <v>4.748768472906404</v>
      </c>
      <c r="M597" s="2">
        <v>0.4039408866995074</v>
      </c>
      <c r="N597" s="2">
        <v>0.19704433497536947</v>
      </c>
      <c r="O597" s="2">
        <v>100.00985221674875</v>
      </c>
    </row>
    <row r="598" spans="1:15" ht="12">
      <c r="A598" t="s">
        <v>967</v>
      </c>
      <c r="B598" s="2">
        <v>0.029530465597007574</v>
      </c>
      <c r="C598" s="2">
        <v>60.16340190963677</v>
      </c>
      <c r="D598" s="2">
        <v>0.1181218623880303</v>
      </c>
      <c r="E598" s="2">
        <v>0.5807658234078157</v>
      </c>
      <c r="F598" s="2">
        <v>14.479771631066049</v>
      </c>
      <c r="G598" s="2">
        <v>0.13780883945270203</v>
      </c>
      <c r="H598" s="2">
        <v>1.1713751353479671</v>
      </c>
      <c r="I598" s="2">
        <v>0.4035830298257702</v>
      </c>
      <c r="J598" s="2">
        <v>9.134757358007677</v>
      </c>
      <c r="K598" s="2">
        <v>8.741017816714244</v>
      </c>
      <c r="L598" s="2">
        <v>4.616596121665518</v>
      </c>
      <c r="M598" s="2">
        <v>0.2165567477113889</v>
      </c>
      <c r="N598" s="2">
        <v>0.2165567477113889</v>
      </c>
      <c r="O598" s="2">
        <v>100.00984348853234</v>
      </c>
    </row>
    <row r="599" spans="1:15" ht="12">
      <c r="A599" t="s">
        <v>968</v>
      </c>
      <c r="B599" s="2">
        <v>0.07855459544383346</v>
      </c>
      <c r="C599" s="2">
        <v>60.93872741555381</v>
      </c>
      <c r="D599" s="2">
        <v>0.06873527101335429</v>
      </c>
      <c r="E599" s="2">
        <v>0.540062843676355</v>
      </c>
      <c r="F599" s="2">
        <v>14.748625294579732</v>
      </c>
      <c r="G599" s="2">
        <v>0.15710919088766692</v>
      </c>
      <c r="H599" s="2">
        <v>1.2470542026708562</v>
      </c>
      <c r="I599" s="2">
        <v>0.3927729772191673</v>
      </c>
      <c r="J599" s="2">
        <v>8.444619010212097</v>
      </c>
      <c r="K599" s="2">
        <v>8.091123330714847</v>
      </c>
      <c r="L599" s="2">
        <v>4.880204241948154</v>
      </c>
      <c r="M599" s="2">
        <v>0.26512175962293794</v>
      </c>
      <c r="N599" s="2">
        <v>0.15710919088766692</v>
      </c>
      <c r="O599" s="2">
        <v>100.00981932443047</v>
      </c>
    </row>
    <row r="600" spans="1:15" ht="12">
      <c r="A600" t="s">
        <v>969</v>
      </c>
      <c r="B600" s="2">
        <v>0.0897397547113371</v>
      </c>
      <c r="C600" s="2">
        <v>60.494565759298034</v>
      </c>
      <c r="D600" s="2">
        <v>0.07976867085452188</v>
      </c>
      <c r="E600" s="2">
        <v>0.5384385282680227</v>
      </c>
      <c r="F600" s="2">
        <v>14.318476418386677</v>
      </c>
      <c r="G600" s="2">
        <v>0.10968192242496759</v>
      </c>
      <c r="H600" s="2">
        <v>1.1167613919633064</v>
      </c>
      <c r="I600" s="2">
        <v>0.31907468341808753</v>
      </c>
      <c r="J600" s="2">
        <v>9.023830890417788</v>
      </c>
      <c r="K600" s="2">
        <v>8.505334529863395</v>
      </c>
      <c r="L600" s="2">
        <v>4.925715425266726</v>
      </c>
      <c r="M600" s="2">
        <v>0.2791903479908266</v>
      </c>
      <c r="N600" s="2">
        <v>0.20939276099311993</v>
      </c>
      <c r="O600" s="2">
        <v>100.00997108385681</v>
      </c>
    </row>
    <row r="601" spans="1:15" ht="12">
      <c r="A601" t="s">
        <v>970</v>
      </c>
      <c r="B601" s="2">
        <v>0.07900454276120876</v>
      </c>
      <c r="C601" s="2">
        <v>60.13233260912502</v>
      </c>
      <c r="D601" s="2">
        <v>0.10863124629666204</v>
      </c>
      <c r="E601" s="2">
        <v>0.5431562314833103</v>
      </c>
      <c r="F601" s="2">
        <v>14.4183290539206</v>
      </c>
      <c r="G601" s="2">
        <v>0.11850681414181313</v>
      </c>
      <c r="H601" s="2">
        <v>1.2541971163341892</v>
      </c>
      <c r="I601" s="2">
        <v>0.3357693067351373</v>
      </c>
      <c r="J601" s="2">
        <v>8.947264467706892</v>
      </c>
      <c r="K601" s="2">
        <v>8.730001975113568</v>
      </c>
      <c r="L601" s="2">
        <v>4.77977483705313</v>
      </c>
      <c r="M601" s="2">
        <v>0.36539601027059054</v>
      </c>
      <c r="N601" s="2">
        <v>0.1777602212127197</v>
      </c>
      <c r="O601" s="2">
        <v>99.99012443215481</v>
      </c>
    </row>
    <row r="602" spans="1:15" ht="12">
      <c r="A602" t="s">
        <v>971</v>
      </c>
      <c r="B602" s="2">
        <v>0.04040812203252855</v>
      </c>
      <c r="C602" s="2">
        <v>60.44044853015457</v>
      </c>
      <c r="D602" s="2">
        <v>0.12122436609758563</v>
      </c>
      <c r="E602" s="2">
        <v>0.5758157389635317</v>
      </c>
      <c r="F602" s="2">
        <v>14.284271138498841</v>
      </c>
      <c r="G602" s="2">
        <v>0.10102030508132137</v>
      </c>
      <c r="H602" s="2">
        <v>1.1516314779270633</v>
      </c>
      <c r="I602" s="2">
        <v>0.38387715930902117</v>
      </c>
      <c r="J602" s="2">
        <v>9.213051823416507</v>
      </c>
      <c r="K602" s="2">
        <v>8.536215779371654</v>
      </c>
      <c r="L602" s="2">
        <v>4.697444186281444</v>
      </c>
      <c r="M602" s="2">
        <v>0.21214264067077485</v>
      </c>
      <c r="N602" s="2">
        <v>0.24244873219517127</v>
      </c>
      <c r="O602" s="2">
        <v>100</v>
      </c>
    </row>
    <row r="603" spans="1:15" ht="12">
      <c r="A603" t="s">
        <v>972</v>
      </c>
      <c r="B603" s="2">
        <v>0.10036130068245684</v>
      </c>
      <c r="C603" s="2">
        <v>60.47771979124848</v>
      </c>
      <c r="D603" s="2">
        <v>0.09032517061421115</v>
      </c>
      <c r="E603" s="2">
        <v>0.5620232838217584</v>
      </c>
      <c r="F603" s="2">
        <v>14.331593737454835</v>
      </c>
      <c r="G603" s="2">
        <v>0.1204335608189482</v>
      </c>
      <c r="H603" s="2">
        <v>1.1942994781212362</v>
      </c>
      <c r="I603" s="2">
        <v>0.3111200321156162</v>
      </c>
      <c r="J603" s="2">
        <v>9.152950622240063</v>
      </c>
      <c r="K603" s="2">
        <v>8.360096346848655</v>
      </c>
      <c r="L603" s="2">
        <v>4.857486953030911</v>
      </c>
      <c r="M603" s="2">
        <v>0.21075873143315935</v>
      </c>
      <c r="N603" s="2">
        <v>0.23083099156965073</v>
      </c>
      <c r="O603" s="2">
        <v>100</v>
      </c>
    </row>
    <row r="604" spans="1:15" ht="12">
      <c r="A604" t="s">
        <v>973</v>
      </c>
      <c r="B604" s="2">
        <v>0.039051059259982424</v>
      </c>
      <c r="C604" s="2">
        <v>60.59748120667773</v>
      </c>
      <c r="D604" s="2">
        <v>0.11715317777994727</v>
      </c>
      <c r="E604" s="2">
        <v>0.5760031240847407</v>
      </c>
      <c r="F604" s="2">
        <v>14.253636629893585</v>
      </c>
      <c r="G604" s="2">
        <v>0.11715317777994727</v>
      </c>
      <c r="H604" s="2">
        <v>1.1715317777994727</v>
      </c>
      <c r="I604" s="2">
        <v>0.3612222981548374</v>
      </c>
      <c r="J604" s="2">
        <v>8.962218100165966</v>
      </c>
      <c r="K604" s="2">
        <v>8.561944742751146</v>
      </c>
      <c r="L604" s="2">
        <v>4.734940935272869</v>
      </c>
      <c r="M604" s="2">
        <v>0.2928829444498682</v>
      </c>
      <c r="N604" s="2">
        <v>0.22454359074489894</v>
      </c>
      <c r="O604" s="2">
        <v>100.00976276481502</v>
      </c>
    </row>
    <row r="605" spans="1:38" ht="12">
      <c r="A605" t="s">
        <v>948</v>
      </c>
      <c r="B605" s="2">
        <v>0.05964807634953772</v>
      </c>
      <c r="C605" s="2">
        <v>60.900685952878014</v>
      </c>
      <c r="D605" s="2">
        <v>0.09941346058256288</v>
      </c>
      <c r="E605" s="2">
        <v>0.5070086489710707</v>
      </c>
      <c r="F605" s="2">
        <v>14.902077741326176</v>
      </c>
      <c r="G605" s="2">
        <v>0.14912019087384432</v>
      </c>
      <c r="H605" s="2">
        <v>1.2327269112237795</v>
      </c>
      <c r="I605" s="2">
        <v>0.29824038174768863</v>
      </c>
      <c r="J605" s="2">
        <v>8.340789342877025</v>
      </c>
      <c r="K605" s="2">
        <v>8.012724922954568</v>
      </c>
      <c r="L605" s="2">
        <v>5.010438413361169</v>
      </c>
      <c r="M605" s="2">
        <v>0.3280644199224575</v>
      </c>
      <c r="N605" s="2">
        <v>0.14912019087384432</v>
      </c>
      <c r="O605" s="2">
        <f aca="true" t="shared" si="121" ref="O605:O613">SUM(B605:N605)</f>
        <v>99.99005865394176</v>
      </c>
      <c r="AL605" s="1"/>
    </row>
    <row r="606" spans="1:38" ht="12">
      <c r="A606" t="s">
        <v>949</v>
      </c>
      <c r="B606" s="2">
        <v>0.029694150252400273</v>
      </c>
      <c r="C606" s="2">
        <v>60.6453528654855</v>
      </c>
      <c r="D606" s="2">
        <v>0.07918440067306741</v>
      </c>
      <c r="E606" s="2">
        <v>0.5443927546273384</v>
      </c>
      <c r="F606" s="2">
        <v>14.401662872414134</v>
      </c>
      <c r="G606" s="2">
        <v>0.1187766010096011</v>
      </c>
      <c r="H606" s="2">
        <v>1.1580718598436106</v>
      </c>
      <c r="I606" s="2">
        <v>0.33653370286053647</v>
      </c>
      <c r="J606" s="2">
        <v>8.957735326140751</v>
      </c>
      <c r="K606" s="2">
        <v>8.571711372859546</v>
      </c>
      <c r="L606" s="2">
        <v>4.760962090468177</v>
      </c>
      <c r="M606" s="2">
        <v>0.2375532020192022</v>
      </c>
      <c r="N606" s="2">
        <v>0.16826685143026823</v>
      </c>
      <c r="O606" s="2">
        <f t="shared" si="121"/>
        <v>100.00989805008413</v>
      </c>
      <c r="AL606" s="1"/>
    </row>
    <row r="607" spans="1:38" ht="12">
      <c r="A607" t="s">
        <v>950</v>
      </c>
      <c r="B607" s="2">
        <v>0.12876386687797148</v>
      </c>
      <c r="C607" s="2">
        <v>61.152931854199686</v>
      </c>
      <c r="D607" s="2">
        <v>0.08914421553090333</v>
      </c>
      <c r="E607" s="2">
        <v>0.5051505546751189</v>
      </c>
      <c r="F607" s="2">
        <v>15.402139461172743</v>
      </c>
      <c r="G607" s="2">
        <v>0.21790808240887483</v>
      </c>
      <c r="H607" s="2">
        <v>1.347068145800317</v>
      </c>
      <c r="I607" s="2">
        <v>0.2377179080824089</v>
      </c>
      <c r="J607" s="2">
        <v>7.824881141045959</v>
      </c>
      <c r="K607" s="2">
        <v>7.547543581616482</v>
      </c>
      <c r="L607" s="2">
        <v>5.130744849445325</v>
      </c>
      <c r="M607" s="2">
        <v>0.25752773375594296</v>
      </c>
      <c r="N607" s="2">
        <v>0.13866877971473854</v>
      </c>
      <c r="O607" s="2">
        <f t="shared" si="121"/>
        <v>99.98019017432647</v>
      </c>
      <c r="AL607" s="1"/>
    </row>
    <row r="608" spans="1:38" ht="12">
      <c r="A608" t="s">
        <v>951</v>
      </c>
      <c r="B608" s="2">
        <v>0.08865248226950355</v>
      </c>
      <c r="C608" s="2">
        <v>60.95350669818756</v>
      </c>
      <c r="D608" s="2">
        <v>0.1182033096926714</v>
      </c>
      <c r="E608" s="2">
        <v>0.5319148936170214</v>
      </c>
      <c r="F608" s="2">
        <v>14.430654058313634</v>
      </c>
      <c r="G608" s="2">
        <v>0.12805358550039403</v>
      </c>
      <c r="H608" s="2">
        <v>1.1918833727344367</v>
      </c>
      <c r="I608" s="2">
        <v>0.3841607565011821</v>
      </c>
      <c r="J608" s="2">
        <v>8.756895193065407</v>
      </c>
      <c r="K608" s="2">
        <v>8.353033884948779</v>
      </c>
      <c r="L608" s="2">
        <v>4.718282111899134</v>
      </c>
      <c r="M608" s="2">
        <v>0.19700551615445236</v>
      </c>
      <c r="N608" s="2">
        <v>0.14775413711583926</v>
      </c>
      <c r="O608" s="2">
        <f t="shared" si="121"/>
        <v>100.00000000000001</v>
      </c>
      <c r="AL608" s="1"/>
    </row>
    <row r="609" spans="1:38" ht="12">
      <c r="A609" t="s">
        <v>952</v>
      </c>
      <c r="B609" s="2">
        <v>0.08874864411793709</v>
      </c>
      <c r="C609" s="2">
        <v>60.861847943989744</v>
      </c>
      <c r="D609" s="2">
        <v>0.11833152549058278</v>
      </c>
      <c r="E609" s="2">
        <v>0.5324918647076226</v>
      </c>
      <c r="F609" s="2">
        <v>14.239226900700128</v>
      </c>
      <c r="G609" s="2">
        <v>0.12819248594813135</v>
      </c>
      <c r="H609" s="2">
        <v>1.1438714130756336</v>
      </c>
      <c r="I609" s="2">
        <v>0.33527265555665126</v>
      </c>
      <c r="J609" s="2">
        <v>8.786115767675772</v>
      </c>
      <c r="K609" s="2">
        <v>8.470565033034218</v>
      </c>
      <c r="L609" s="2">
        <v>4.733261019623312</v>
      </c>
      <c r="M609" s="2">
        <v>0.3648555369292969</v>
      </c>
      <c r="N609" s="2">
        <v>0.18735824869342274</v>
      </c>
      <c r="O609" s="2">
        <f t="shared" si="121"/>
        <v>99.99013903954246</v>
      </c>
      <c r="AL609" s="1"/>
    </row>
    <row r="610" spans="1:38" ht="12">
      <c r="A610" t="s">
        <v>953</v>
      </c>
      <c r="B610" s="2">
        <v>0.0894187779433681</v>
      </c>
      <c r="C610" s="2">
        <v>60.208643815201185</v>
      </c>
      <c r="D610" s="2">
        <v>0.07948335817188276</v>
      </c>
      <c r="E610" s="2">
        <v>0.5663189269746646</v>
      </c>
      <c r="F610" s="2">
        <v>14.903129657228016</v>
      </c>
      <c r="G610" s="2">
        <v>0.15896671634376552</v>
      </c>
      <c r="H610" s="2">
        <v>1.2319920516641827</v>
      </c>
      <c r="I610" s="2">
        <v>0.32786885245901637</v>
      </c>
      <c r="J610" s="2">
        <v>8.663686040735222</v>
      </c>
      <c r="K610" s="2">
        <v>8.504719324391456</v>
      </c>
      <c r="L610" s="2">
        <v>4.828614008941877</v>
      </c>
      <c r="M610" s="2">
        <v>0.25832091405861896</v>
      </c>
      <c r="N610" s="2">
        <v>0.1987083954297069</v>
      </c>
      <c r="O610" s="2">
        <f t="shared" si="121"/>
        <v>100.01987083954296</v>
      </c>
      <c r="AL610" s="1"/>
    </row>
    <row r="611" spans="1:38" ht="12">
      <c r="A611" t="s">
        <v>954</v>
      </c>
      <c r="B611" s="2">
        <v>0.09948269001193794</v>
      </c>
      <c r="C611" s="2">
        <v>61.53004377238361</v>
      </c>
      <c r="D611" s="2">
        <v>0.1293274970155193</v>
      </c>
      <c r="E611" s="2">
        <v>0.5173099880620772</v>
      </c>
      <c r="F611" s="2">
        <v>13.678869876641464</v>
      </c>
      <c r="G611" s="2">
        <v>0.09948269001193794</v>
      </c>
      <c r="H611" s="2">
        <v>1.15399920413848</v>
      </c>
      <c r="I611" s="2">
        <v>0.29844807003581375</v>
      </c>
      <c r="J611" s="2">
        <v>9.003183446080383</v>
      </c>
      <c r="K611" s="2">
        <v>8.436132113012336</v>
      </c>
      <c r="L611" s="2">
        <v>4.675686430561083</v>
      </c>
      <c r="M611" s="2">
        <v>0.18901711102268207</v>
      </c>
      <c r="N611" s="2">
        <v>0.20891364902506962</v>
      </c>
      <c r="O611" s="2">
        <f t="shared" si="121"/>
        <v>100.01989653800239</v>
      </c>
      <c r="AL611" s="1"/>
    </row>
    <row r="612" spans="1:38" ht="12">
      <c r="A612" t="s">
        <v>955</v>
      </c>
      <c r="B612" s="2">
        <v>0.07857774285433651</v>
      </c>
      <c r="C612" s="2">
        <v>60.858461840683624</v>
      </c>
      <c r="D612" s="2">
        <v>0.12768883213829682</v>
      </c>
      <c r="E612" s="2">
        <v>0.5303997642667715</v>
      </c>
      <c r="F612" s="2">
        <v>14.46812690305471</v>
      </c>
      <c r="G612" s="2">
        <v>0.1080443964247127</v>
      </c>
      <c r="H612" s="2">
        <v>1.1491994892446713</v>
      </c>
      <c r="I612" s="2">
        <v>0.22591101070621747</v>
      </c>
      <c r="J612" s="2">
        <v>8.830173853256065</v>
      </c>
      <c r="K612" s="2">
        <v>8.28012965327571</v>
      </c>
      <c r="L612" s="2">
        <v>4.724486789116982</v>
      </c>
      <c r="M612" s="2">
        <v>0.41253314998526663</v>
      </c>
      <c r="N612" s="2">
        <v>0.2160887928494254</v>
      </c>
      <c r="O612" s="2">
        <f t="shared" si="121"/>
        <v>100.00982221785677</v>
      </c>
      <c r="AL612" s="1"/>
    </row>
    <row r="613" spans="1:38" ht="12">
      <c r="A613" t="s">
        <v>956</v>
      </c>
      <c r="B613" s="2">
        <v>0.03967466772465781</v>
      </c>
      <c r="C613" s="2">
        <v>60.444356278516175</v>
      </c>
      <c r="D613" s="2">
        <v>0.11902400317397342</v>
      </c>
      <c r="E613" s="2">
        <v>0.5157706804205515</v>
      </c>
      <c r="F613" s="2">
        <v>14.520928387224759</v>
      </c>
      <c r="G613" s="2">
        <v>0.09918666931164453</v>
      </c>
      <c r="H613" s="2">
        <v>1.1704026978774054</v>
      </c>
      <c r="I613" s="2">
        <v>0.38682801031541364</v>
      </c>
      <c r="J613" s="2">
        <v>8.897044237254514</v>
      </c>
      <c r="K613" s="2">
        <v>8.61932156318191</v>
      </c>
      <c r="L613" s="2">
        <v>4.711366792303115</v>
      </c>
      <c r="M613" s="2">
        <v>0.24796667327911132</v>
      </c>
      <c r="N613" s="2">
        <v>0.22812933941678243</v>
      </c>
      <c r="O613" s="2">
        <f t="shared" si="121"/>
        <v>100.00000000000003</v>
      </c>
      <c r="AL613" s="1"/>
    </row>
    <row r="614" spans="1:39" s="13" customFormat="1" ht="12">
      <c r="A614" s="13" t="s">
        <v>883</v>
      </c>
      <c r="B614" s="34">
        <f>AVERAGE(B593:B604)</f>
        <v>0.07842713022212862</v>
      </c>
      <c r="C614" s="34">
        <f>AVERAGE(C593:C604)</f>
        <v>60.816927225674846</v>
      </c>
      <c r="D614" s="34">
        <f aca="true" t="shared" si="122" ref="D614:N614">AVERAGE(D593:D613)</f>
        <v>0.09619794747608382</v>
      </c>
      <c r="E614" s="34">
        <f t="shared" si="122"/>
        <v>0.5361004435225116</v>
      </c>
      <c r="F614" s="34">
        <f t="shared" si="122"/>
        <v>14.657014757423909</v>
      </c>
      <c r="G614" s="34">
        <f t="shared" si="122"/>
        <v>0.13368400037269898</v>
      </c>
      <c r="H614" s="34">
        <f t="shared" si="122"/>
        <v>1.1772892424772827</v>
      </c>
      <c r="I614" s="34">
        <f t="shared" si="122"/>
        <v>0.3224911656803561</v>
      </c>
      <c r="J614" s="34">
        <f t="shared" si="122"/>
        <v>8.514408461593328</v>
      </c>
      <c r="K614" s="34">
        <f t="shared" si="122"/>
        <v>8.383571321652687</v>
      </c>
      <c r="L614" s="34">
        <f t="shared" si="122"/>
        <v>4.841989008942015</v>
      </c>
      <c r="M614" s="34">
        <f t="shared" si="122"/>
        <v>0.2537735022678537</v>
      </c>
      <c r="N614" s="34">
        <f t="shared" si="122"/>
        <v>0.18140893112196865</v>
      </c>
      <c r="O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M614" s="58"/>
    </row>
    <row r="615" spans="1:39" s="13" customFormat="1" ht="12">
      <c r="A615" s="13" t="s">
        <v>884</v>
      </c>
      <c r="B615" s="34">
        <f>STDEV(B593:B604)</f>
        <v>0.031103665116162513</v>
      </c>
      <c r="C615" s="34">
        <f>STDEV(C593:C604)</f>
        <v>0.7195818886456085</v>
      </c>
      <c r="D615" s="34">
        <f aca="true" t="shared" si="123" ref="D615:N615">STDEV(D593:D613)</f>
        <v>0.029678040233525316</v>
      </c>
      <c r="E615" s="34">
        <f t="shared" si="123"/>
        <v>0.030626810634128324</v>
      </c>
      <c r="F615" s="34">
        <f t="shared" si="123"/>
        <v>0.5938337392264198</v>
      </c>
      <c r="G615" s="34">
        <f t="shared" si="123"/>
        <v>0.028917562732339877</v>
      </c>
      <c r="H615" s="34">
        <f t="shared" si="123"/>
        <v>0.0786617374237513</v>
      </c>
      <c r="I615" s="34">
        <f t="shared" si="123"/>
        <v>0.06175764630227278</v>
      </c>
      <c r="J615" s="34">
        <f t="shared" si="123"/>
        <v>0.8201868296975386</v>
      </c>
      <c r="K615" s="34">
        <f t="shared" si="123"/>
        <v>0.2906553002840029</v>
      </c>
      <c r="L615" s="34">
        <f t="shared" si="123"/>
        <v>0.1712548055604402</v>
      </c>
      <c r="M615" s="34">
        <f t="shared" si="123"/>
        <v>0.1051977428881105</v>
      </c>
      <c r="N615" s="34">
        <f t="shared" si="123"/>
        <v>0.04142340493465434</v>
      </c>
      <c r="O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M615" s="58"/>
    </row>
    <row r="616" spans="2:39" s="13" customFormat="1" ht="12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M616" s="58"/>
    </row>
    <row r="617" spans="1:39" ht="12">
      <c r="A617" t="s">
        <v>887</v>
      </c>
      <c r="B617" s="2">
        <v>0.08902623715770946</v>
      </c>
      <c r="C617" s="2">
        <v>63.83385862224223</v>
      </c>
      <c r="D617" s="2">
        <v>0.09823584789816217</v>
      </c>
      <c r="E617" s="2">
        <v>0.6549056526544145</v>
      </c>
      <c r="F617" s="2">
        <v>14.37210920551758</v>
      </c>
      <c r="G617" s="2">
        <v>0</v>
      </c>
      <c r="H617" s="2">
        <v>1.0938970979493265</v>
      </c>
      <c r="I617" s="2">
        <v>0.39192010151037615</v>
      </c>
      <c r="J617" s="2">
        <v>9.211657320617249</v>
      </c>
      <c r="K617" s="2">
        <v>5.045843395685809</v>
      </c>
      <c r="L617" s="2">
        <v>4.882116982522205</v>
      </c>
      <c r="M617" s="2">
        <v>0.10744545863861486</v>
      </c>
      <c r="N617" s="2">
        <v>0.21898407760631983</v>
      </c>
      <c r="O617" s="2">
        <f>SUM(B617:N617)</f>
        <v>100</v>
      </c>
      <c r="AM617" s="1"/>
    </row>
    <row r="618" spans="1:39" ht="12">
      <c r="A618" t="s">
        <v>888</v>
      </c>
      <c r="B618" s="2">
        <v>0.04502251125562782</v>
      </c>
      <c r="C618" s="2">
        <v>61.374687343671845</v>
      </c>
      <c r="D618" s="2">
        <v>0.08704352176088044</v>
      </c>
      <c r="E618" s="2">
        <v>0.6433216608304153</v>
      </c>
      <c r="F618" s="2">
        <v>14.060030015007506</v>
      </c>
      <c r="G618" s="2">
        <v>0.12706353176588295</v>
      </c>
      <c r="H618" s="2">
        <v>1.1915957978989495</v>
      </c>
      <c r="I618" s="2">
        <v>0.3551775887943972</v>
      </c>
      <c r="J618" s="2">
        <v>9.103551775887945</v>
      </c>
      <c r="K618" s="2">
        <v>7.719859929964983</v>
      </c>
      <c r="L618" s="2">
        <v>4.8024012006003005</v>
      </c>
      <c r="M618" s="2">
        <v>0.2911455727863932</v>
      </c>
      <c r="N618" s="2">
        <v>0.19909954977488747</v>
      </c>
      <c r="O618" s="2">
        <f>SUM(B618:N618)</f>
        <v>100.00000000000001</v>
      </c>
      <c r="AM618" s="1"/>
    </row>
    <row r="619" spans="1:39" ht="12">
      <c r="A619" t="s">
        <v>889</v>
      </c>
      <c r="B619" s="2">
        <v>0.13957708144322703</v>
      </c>
      <c r="C619" s="2">
        <v>62.14270759598418</v>
      </c>
      <c r="D619" s="2">
        <v>0.1355891648305634</v>
      </c>
      <c r="E619" s="2">
        <v>0.5951965544400467</v>
      </c>
      <c r="F619" s="2">
        <v>13.919822936502397</v>
      </c>
      <c r="G619" s="2">
        <v>0</v>
      </c>
      <c r="H619" s="2">
        <v>1.204350817024416</v>
      </c>
      <c r="I619" s="2">
        <v>0.3389729120764085</v>
      </c>
      <c r="J619" s="2">
        <v>8.856165817572753</v>
      </c>
      <c r="K619" s="2">
        <v>7.603960001196375</v>
      </c>
      <c r="L619" s="2">
        <v>4.834351913701485</v>
      </c>
      <c r="M619" s="2">
        <v>0</v>
      </c>
      <c r="N619" s="2">
        <v>0.2293052052281587</v>
      </c>
      <c r="O619" s="2">
        <f>SUM(B619:N619)</f>
        <v>100.00000000000001</v>
      </c>
      <c r="AM619" s="1"/>
    </row>
    <row r="620" spans="1:39" ht="12">
      <c r="A620" t="s">
        <v>890</v>
      </c>
      <c r="B620" s="2">
        <v>0.06804695239715404</v>
      </c>
      <c r="C620" s="2">
        <v>61.968758443325896</v>
      </c>
      <c r="D620" s="2">
        <v>0.13309183336502187</v>
      </c>
      <c r="E620" s="2">
        <v>0.5013459286907966</v>
      </c>
      <c r="F620" s="2">
        <v>14.109735717645176</v>
      </c>
      <c r="G620" s="2">
        <v>0</v>
      </c>
      <c r="H620" s="2">
        <v>1.1357836907466152</v>
      </c>
      <c r="I620" s="2">
        <v>0.34023476198577024</v>
      </c>
      <c r="J620" s="2">
        <v>8.801072740190731</v>
      </c>
      <c r="K620" s="2">
        <v>7.483163382734086</v>
      </c>
      <c r="L620" s="2">
        <v>4.863355715443657</v>
      </c>
      <c r="M620" s="2">
        <v>0.4122844762886392</v>
      </c>
      <c r="N620" s="2">
        <v>0.18312635718645867</v>
      </c>
      <c r="O620" s="2">
        <f>SUM(B620:N620)</f>
        <v>100</v>
      </c>
      <c r="AM620" s="1"/>
    </row>
    <row r="621" spans="1:39" ht="12">
      <c r="A621" t="s">
        <v>891</v>
      </c>
      <c r="B621" s="2">
        <v>0.08996450850708347</v>
      </c>
      <c r="C621" s="2">
        <v>62.08243121669583</v>
      </c>
      <c r="D621" s="2">
        <v>0.09490761337011004</v>
      </c>
      <c r="E621" s="2">
        <v>0.5605480914672124</v>
      </c>
      <c r="F621" s="2">
        <v>13.932635366926675</v>
      </c>
      <c r="G621" s="2">
        <v>0.11566865379482162</v>
      </c>
      <c r="H621" s="2">
        <v>1.210072070468903</v>
      </c>
      <c r="I621" s="2">
        <v>0.41818667141204735</v>
      </c>
      <c r="J621" s="2">
        <v>8.853100809680576</v>
      </c>
      <c r="K621" s="2">
        <v>7.623256319759568</v>
      </c>
      <c r="L621" s="2">
        <v>4.779982402546688</v>
      </c>
      <c r="M621" s="2">
        <v>0.02174966139731688</v>
      </c>
      <c r="N621" s="2">
        <v>0.21749661397316883</v>
      </c>
      <c r="O621" s="2">
        <f>SUM(B621:N621)</f>
        <v>100</v>
      </c>
      <c r="AM621" s="1"/>
    </row>
    <row r="622" spans="1:39" s="13" customFormat="1" ht="12">
      <c r="A622" s="13" t="s">
        <v>892</v>
      </c>
      <c r="B622" s="34">
        <f>AVERAGE(B617:B621)</f>
        <v>0.08632745815216036</v>
      </c>
      <c r="C622" s="34">
        <f aca="true" t="shared" si="124" ref="C622:N622">AVERAGE(C617:C621)</f>
        <v>62.280488644384</v>
      </c>
      <c r="D622" s="34">
        <f t="shared" si="124"/>
        <v>0.10977359624494758</v>
      </c>
      <c r="E622" s="34">
        <f t="shared" si="124"/>
        <v>0.5910635776165771</v>
      </c>
      <c r="F622" s="34">
        <f t="shared" si="124"/>
        <v>14.078866648319869</v>
      </c>
      <c r="G622" s="34">
        <f t="shared" si="124"/>
        <v>0.04854643711214092</v>
      </c>
      <c r="H622" s="34">
        <f t="shared" si="124"/>
        <v>1.1671398948176421</v>
      </c>
      <c r="I622" s="34">
        <f t="shared" si="124"/>
        <v>0.3688984071557999</v>
      </c>
      <c r="J622" s="34">
        <f t="shared" si="124"/>
        <v>8.96510969278985</v>
      </c>
      <c r="K622" s="34">
        <f t="shared" si="124"/>
        <v>7.095216605868164</v>
      </c>
      <c r="L622" s="34">
        <f t="shared" si="124"/>
        <v>4.832441642962867</v>
      </c>
      <c r="M622" s="34">
        <f t="shared" si="124"/>
        <v>0.16652503382219283</v>
      </c>
      <c r="N622" s="34">
        <f t="shared" si="124"/>
        <v>0.20960236075379868</v>
      </c>
      <c r="O622" s="34"/>
      <c r="AM622" s="58"/>
    </row>
    <row r="623" spans="1:39" s="13" customFormat="1" ht="12">
      <c r="A623" s="13" t="s">
        <v>884</v>
      </c>
      <c r="B623" s="34">
        <f>STDEV(B617:B621)</f>
        <v>0.0349868169916532</v>
      </c>
      <c r="C623" s="34">
        <f aca="true" t="shared" si="125" ref="C623:N623">STDEV(C617:C621)</f>
        <v>0.9204374455517675</v>
      </c>
      <c r="D623" s="34">
        <f t="shared" si="125"/>
        <v>0.022808754534096122</v>
      </c>
      <c r="E623" s="34">
        <f t="shared" si="125"/>
        <v>0.06285747912429812</v>
      </c>
      <c r="F623" s="34">
        <f t="shared" si="125"/>
        <v>0.18301462064134533</v>
      </c>
      <c r="G623" s="34">
        <f t="shared" si="125"/>
        <v>0.06659691395648634</v>
      </c>
      <c r="H623" s="34">
        <f t="shared" si="125"/>
        <v>0.05043221802575416</v>
      </c>
      <c r="I623" s="34">
        <f t="shared" si="125"/>
        <v>0.034873815646684896</v>
      </c>
      <c r="J623" s="34">
        <f t="shared" si="125"/>
        <v>0.18115933789110095</v>
      </c>
      <c r="K623" s="34">
        <f t="shared" si="125"/>
        <v>1.1487230214861528</v>
      </c>
      <c r="L623" s="34">
        <f t="shared" si="125"/>
        <v>0.04207543361142878</v>
      </c>
      <c r="M623" s="34">
        <f t="shared" si="125"/>
        <v>0.1789614999429084</v>
      </c>
      <c r="N623" s="34">
        <f t="shared" si="125"/>
        <v>0.01836998726680134</v>
      </c>
      <c r="O623" s="34"/>
      <c r="AM623" s="58"/>
    </row>
    <row r="624" spans="13:39" ht="12">
      <c r="M624" s="2"/>
      <c r="N624" s="2"/>
      <c r="O624" s="2"/>
      <c r="AM624" s="1"/>
    </row>
    <row r="625" spans="1:39" ht="12">
      <c r="A625" t="s">
        <v>893</v>
      </c>
      <c r="B625" s="2">
        <v>0.10366064350901441</v>
      </c>
      <c r="C625" s="2">
        <v>60.85794426715991</v>
      </c>
      <c r="D625" s="2">
        <v>0.15040956116994247</v>
      </c>
      <c r="E625" s="2">
        <v>0.6453383198845506</v>
      </c>
      <c r="F625" s="2">
        <v>14.076505620032929</v>
      </c>
      <c r="G625" s="2">
        <v>0.13719791052663674</v>
      </c>
      <c r="H625" s="2">
        <v>1.1839671538039394</v>
      </c>
      <c r="I625" s="2">
        <v>0.3292749852639282</v>
      </c>
      <c r="J625" s="2">
        <v>9.177015793003923</v>
      </c>
      <c r="K625" s="2">
        <v>8.229842069960773</v>
      </c>
      <c r="L625" s="2">
        <v>4.795829183519991</v>
      </c>
      <c r="M625" s="2">
        <v>0.11280717087745687</v>
      </c>
      <c r="N625" s="2">
        <v>0.20020732128701804</v>
      </c>
      <c r="O625" s="2">
        <f aca="true" t="shared" si="126" ref="O625:O631">SUM(B625:N625)</f>
        <v>100</v>
      </c>
      <c r="AM625" s="1"/>
    </row>
    <row r="626" spans="1:39" ht="12">
      <c r="A626" t="s">
        <v>894</v>
      </c>
      <c r="B626" s="2">
        <v>0.09411387779212849</v>
      </c>
      <c r="C626" s="2">
        <v>60.43412529160284</v>
      </c>
      <c r="D626" s="2">
        <v>0.07809449433814916</v>
      </c>
      <c r="E626" s="2">
        <v>0.5256360195836963</v>
      </c>
      <c r="F626" s="2">
        <v>14.057008980866849</v>
      </c>
      <c r="G626" s="2">
        <v>0.09511508925800219</v>
      </c>
      <c r="H626" s="2">
        <v>1.170416203606364</v>
      </c>
      <c r="I626" s="2">
        <v>0.29936222829623843</v>
      </c>
      <c r="J626" s="2">
        <v>8.71754823336237</v>
      </c>
      <c r="K626" s="2">
        <v>9.373341743509647</v>
      </c>
      <c r="L626" s="2">
        <v>4.629601818200022</v>
      </c>
      <c r="M626" s="2">
        <v>0.3013646512279859</v>
      </c>
      <c r="N626" s="2">
        <v>0.22427136835571043</v>
      </c>
      <c r="O626" s="2">
        <f t="shared" si="126"/>
        <v>99.99999999999997</v>
      </c>
      <c r="AM626" s="1"/>
    </row>
    <row r="627" spans="1:15" ht="12">
      <c r="A627" t="s">
        <v>895</v>
      </c>
      <c r="B627" s="2">
        <v>0.06133692592470892</v>
      </c>
      <c r="C627" s="2">
        <v>58.023636622525984</v>
      </c>
      <c r="D627" s="2">
        <v>0.08214766864916373</v>
      </c>
      <c r="E627" s="2">
        <v>0.6199410727390222</v>
      </c>
      <c r="F627" s="2">
        <v>14.404319872068696</v>
      </c>
      <c r="G627" s="2">
        <v>0.133626874335973</v>
      </c>
      <c r="H627" s="2">
        <v>1.1588297790775364</v>
      </c>
      <c r="I627" s="2">
        <v>0.25958663293135736</v>
      </c>
      <c r="J627" s="2">
        <v>9.413027524945507</v>
      </c>
      <c r="K627" s="2">
        <v>10.073494780884783</v>
      </c>
      <c r="L627" s="2">
        <v>5.232258841827402</v>
      </c>
      <c r="M627" s="2">
        <v>0.30777993187220015</v>
      </c>
      <c r="N627" s="2">
        <v>0.23001347221765844</v>
      </c>
      <c r="O627" s="2">
        <f t="shared" si="126"/>
        <v>100</v>
      </c>
    </row>
    <row r="628" spans="1:39" ht="12">
      <c r="A628" t="s">
        <v>896</v>
      </c>
      <c r="B628" s="2">
        <v>0.06767583276107446</v>
      </c>
      <c r="C628" s="2">
        <v>60.57186078683108</v>
      </c>
      <c r="D628" s="2">
        <v>0.08658525662078642</v>
      </c>
      <c r="E628" s="2">
        <v>0.606096796345505</v>
      </c>
      <c r="F628" s="2">
        <v>14.201972551478418</v>
      </c>
      <c r="G628" s="2">
        <v>0.12340887150548871</v>
      </c>
      <c r="H628" s="2">
        <v>1.1096846107146767</v>
      </c>
      <c r="I628" s="2">
        <v>0.3373839309706506</v>
      </c>
      <c r="J628" s="2">
        <v>8.731177659013326</v>
      </c>
      <c r="K628" s="2">
        <v>8.875486420047968</v>
      </c>
      <c r="L628" s="2">
        <v>4.73034166343216</v>
      </c>
      <c r="M628" s="2">
        <v>0.3363886981359289</v>
      </c>
      <c r="N628" s="2">
        <v>0.22193692214293534</v>
      </c>
      <c r="O628" s="2">
        <f t="shared" si="126"/>
        <v>99.99999999999999</v>
      </c>
      <c r="AM628" s="1"/>
    </row>
    <row r="629" spans="1:15" ht="12">
      <c r="A629" t="s">
        <v>897</v>
      </c>
      <c r="B629" s="2">
        <v>0.07415791733343742</v>
      </c>
      <c r="C629" s="2">
        <v>60.001561219312286</v>
      </c>
      <c r="D629" s="2">
        <v>0.1073338277194489</v>
      </c>
      <c r="E629" s="2">
        <v>0.47324460403575197</v>
      </c>
      <c r="F629" s="2">
        <v>13.887045782756333</v>
      </c>
      <c r="G629" s="2">
        <v>0.13367940361422273</v>
      </c>
      <c r="H629" s="2">
        <v>1.0996838530892628</v>
      </c>
      <c r="I629" s="2">
        <v>0.3073650521056946</v>
      </c>
      <c r="J629" s="2">
        <v>8.585730455485734</v>
      </c>
      <c r="K629" s="2">
        <v>10.199640919558176</v>
      </c>
      <c r="L629" s="2">
        <v>4.557784629795871</v>
      </c>
      <c r="M629" s="2">
        <v>0.3678623004566567</v>
      </c>
      <c r="N629" s="2">
        <v>0.2049100347371297</v>
      </c>
      <c r="O629" s="2">
        <f t="shared" si="126"/>
        <v>100</v>
      </c>
    </row>
    <row r="630" spans="1:15" ht="12">
      <c r="A630" t="s">
        <v>898</v>
      </c>
      <c r="B630" s="2">
        <v>0.08995043157068765</v>
      </c>
      <c r="C630" s="2">
        <v>58.42184838567683</v>
      </c>
      <c r="D630" s="2">
        <v>0.1081319017817841</v>
      </c>
      <c r="E630" s="2">
        <v>0.5253487971522077</v>
      </c>
      <c r="F630" s="2">
        <v>13.675336357198907</v>
      </c>
      <c r="G630" s="2">
        <v>0</v>
      </c>
      <c r="H630" s="2">
        <v>1.0985435685441427</v>
      </c>
      <c r="I630" s="2">
        <v>0.3540602093739833</v>
      </c>
      <c r="J630" s="2">
        <v>8.374959330921898</v>
      </c>
      <c r="K630" s="2">
        <v>12.718416872404358</v>
      </c>
      <c r="L630" s="2">
        <v>4.442977167901093</v>
      </c>
      <c r="M630" s="2">
        <v>0</v>
      </c>
      <c r="N630" s="2">
        <v>0.19042697747411536</v>
      </c>
      <c r="O630" s="2">
        <f t="shared" si="126"/>
        <v>100</v>
      </c>
    </row>
    <row r="631" spans="1:15" ht="12">
      <c r="A631" t="s">
        <v>899</v>
      </c>
      <c r="B631" s="2">
        <v>0.11405155534023698</v>
      </c>
      <c r="C631" s="2">
        <v>61.80584993641372</v>
      </c>
      <c r="D631" s="2">
        <v>0.15240517572013967</v>
      </c>
      <c r="E631" s="2">
        <v>0.5682391651022426</v>
      </c>
      <c r="F631" s="2">
        <v>14.028341306849146</v>
      </c>
      <c r="G631" s="2">
        <v>0</v>
      </c>
      <c r="H631" s="2">
        <v>1.1536365287954944</v>
      </c>
      <c r="I631" s="2">
        <v>0.38959203859585373</v>
      </c>
      <c r="J631" s="2">
        <v>8.906114374533194</v>
      </c>
      <c r="K631" s="2">
        <v>7.961404146228223</v>
      </c>
      <c r="L631" s="2">
        <v>4.69831849653808</v>
      </c>
      <c r="M631" s="2">
        <v>0</v>
      </c>
      <c r="N631" s="2">
        <v>0.2220472758836472</v>
      </c>
      <c r="O631" s="2">
        <f t="shared" si="126"/>
        <v>99.99999999999997</v>
      </c>
    </row>
    <row r="632" spans="1:15" s="13" customFormat="1" ht="12">
      <c r="A632" s="13" t="s">
        <v>900</v>
      </c>
      <c r="B632" s="34">
        <f>AVERAGE(B625:B631)</f>
        <v>0.08642102631875548</v>
      </c>
      <c r="C632" s="34">
        <f>AVERAGE(C625:C631)</f>
        <v>60.016689501360375</v>
      </c>
      <c r="D632" s="34">
        <f aca="true" t="shared" si="127" ref="D632:N632">AVERAGE(D625:D631)</f>
        <v>0.10930112657134493</v>
      </c>
      <c r="E632" s="34">
        <f t="shared" si="127"/>
        <v>0.5662635392632824</v>
      </c>
      <c r="F632" s="34">
        <f t="shared" si="127"/>
        <v>14.047218638750183</v>
      </c>
      <c r="G632" s="34">
        <f t="shared" si="127"/>
        <v>0.08900402132004619</v>
      </c>
      <c r="H632" s="34">
        <f t="shared" si="127"/>
        <v>1.1392516710902023</v>
      </c>
      <c r="I632" s="34">
        <f t="shared" si="127"/>
        <v>0.32523215393395805</v>
      </c>
      <c r="J632" s="34">
        <f t="shared" si="127"/>
        <v>8.84365333875228</v>
      </c>
      <c r="K632" s="34">
        <f t="shared" si="127"/>
        <v>9.633089564656276</v>
      </c>
      <c r="L632" s="34">
        <f t="shared" si="127"/>
        <v>4.726730257316374</v>
      </c>
      <c r="M632" s="34">
        <f t="shared" si="127"/>
        <v>0.20374325036717553</v>
      </c>
      <c r="N632" s="34">
        <f t="shared" si="127"/>
        <v>0.21340191029974492</v>
      </c>
      <c r="O632" s="34"/>
    </row>
    <row r="633" spans="1:15" s="13" customFormat="1" ht="12">
      <c r="A633" s="13" t="s">
        <v>884</v>
      </c>
      <c r="B633" s="34">
        <f>STDEV(B625:B631)</f>
        <v>0.019421918100334747</v>
      </c>
      <c r="C633" s="34">
        <f aca="true" t="shared" si="128" ref="C633:N633">STDEV(C625:C631)</f>
        <v>1.348287757710359</v>
      </c>
      <c r="D633" s="34">
        <f t="shared" si="128"/>
        <v>0.03103834918191354</v>
      </c>
      <c r="E633" s="34">
        <f t="shared" si="128"/>
        <v>0.06151127780844883</v>
      </c>
      <c r="F633" s="34">
        <f t="shared" si="128"/>
        <v>0.2297577605517129</v>
      </c>
      <c r="G633" s="34">
        <f t="shared" si="128"/>
        <v>0.06241555660940694</v>
      </c>
      <c r="H633" s="34">
        <f t="shared" si="128"/>
        <v>0.03572557864785533</v>
      </c>
      <c r="I633" s="34">
        <f t="shared" si="128"/>
        <v>0.04170348209363203</v>
      </c>
      <c r="J633" s="34">
        <f t="shared" si="128"/>
        <v>0.35448799547739196</v>
      </c>
      <c r="K633" s="34">
        <f t="shared" si="128"/>
        <v>1.604122237290711</v>
      </c>
      <c r="L633" s="34">
        <f t="shared" si="128"/>
        <v>0.25154405056936674</v>
      </c>
      <c r="M633" s="34">
        <f t="shared" si="128"/>
        <v>0.1613357994546236</v>
      </c>
      <c r="N633" s="34">
        <f t="shared" si="128"/>
        <v>0.014808412863153703</v>
      </c>
      <c r="O633" s="34"/>
    </row>
    <row r="634" spans="13:39" ht="12">
      <c r="M634" s="2"/>
      <c r="N634" s="2"/>
      <c r="O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M634" s="1"/>
    </row>
    <row r="635" spans="1:38" ht="12">
      <c r="A635" t="s">
        <v>939</v>
      </c>
      <c r="B635" s="2">
        <v>0</v>
      </c>
      <c r="C635" s="2">
        <v>61.08588351431393</v>
      </c>
      <c r="D635" s="2">
        <v>0.059230009871668314</v>
      </c>
      <c r="E635" s="2">
        <v>0.5330700888450148</v>
      </c>
      <c r="F635" s="2">
        <v>16.071076011846003</v>
      </c>
      <c r="G635" s="2">
        <v>0.1579466929911155</v>
      </c>
      <c r="H635" s="2">
        <v>1.0069101678183614</v>
      </c>
      <c r="I635" s="2">
        <v>0.27640671273445216</v>
      </c>
      <c r="J635" s="2">
        <v>7.00888450148075</v>
      </c>
      <c r="K635" s="2">
        <v>8.173741362290226</v>
      </c>
      <c r="L635" s="2">
        <v>5.103652517275419</v>
      </c>
      <c r="M635" s="2">
        <v>0.4146100691016782</v>
      </c>
      <c r="N635" s="2">
        <v>0.12833168805528136</v>
      </c>
      <c r="O635" s="2">
        <f aca="true" t="shared" si="129" ref="O635:O643">SUM(B635:N635)</f>
        <v>100.01974333662392</v>
      </c>
      <c r="AL635" s="1"/>
    </row>
    <row r="636" spans="1:38" ht="12">
      <c r="A636" t="s">
        <v>940</v>
      </c>
      <c r="B636" s="2">
        <v>0.019786307874950535</v>
      </c>
      <c r="C636" s="2">
        <v>61.18915710328453</v>
      </c>
      <c r="D636" s="2">
        <v>0.04946576968737634</v>
      </c>
      <c r="E636" s="2">
        <v>0.4748713889988128</v>
      </c>
      <c r="F636" s="2">
        <v>16.01701622477246</v>
      </c>
      <c r="G636" s="2">
        <v>0.19786307874950537</v>
      </c>
      <c r="H636" s="2">
        <v>1.0091017016224773</v>
      </c>
      <c r="I636" s="2">
        <v>0.21764938662445588</v>
      </c>
      <c r="J636" s="2">
        <v>7.192322912544519</v>
      </c>
      <c r="K636" s="2">
        <v>8.151958844479621</v>
      </c>
      <c r="L636" s="2">
        <v>5.005935892362485</v>
      </c>
      <c r="M636" s="2">
        <v>0.31658092599920856</v>
      </c>
      <c r="N636" s="2">
        <v>0.15829046299960428</v>
      </c>
      <c r="O636" s="2">
        <f t="shared" si="129"/>
        <v>100.00000000000001</v>
      </c>
      <c r="AL636" s="1"/>
    </row>
    <row r="637" spans="1:38" ht="12">
      <c r="A637" t="s">
        <v>941</v>
      </c>
      <c r="B637" s="2">
        <v>0.1373356876594075</v>
      </c>
      <c r="C637" s="2">
        <v>61.53619776339023</v>
      </c>
      <c r="D637" s="2">
        <v>0.06866784382970376</v>
      </c>
      <c r="E637" s="2">
        <v>0.45124583088091036</v>
      </c>
      <c r="F637" s="2">
        <v>15.970178536393957</v>
      </c>
      <c r="G637" s="2">
        <v>0.14714537963507945</v>
      </c>
      <c r="H637" s="2">
        <v>1.0103982734942123</v>
      </c>
      <c r="I637" s="2">
        <v>0.2844810672944869</v>
      </c>
      <c r="J637" s="2">
        <v>7.0041200706297815</v>
      </c>
      <c r="K637" s="2">
        <v>8.034137728075338</v>
      </c>
      <c r="L637" s="2">
        <v>4.94408475573867</v>
      </c>
      <c r="M637" s="2">
        <v>0.274671375318815</v>
      </c>
      <c r="N637" s="2">
        <v>0.1373356876594075</v>
      </c>
      <c r="O637" s="2">
        <f t="shared" si="129"/>
        <v>100</v>
      </c>
      <c r="AL637" s="1"/>
    </row>
    <row r="638" spans="1:38" ht="12">
      <c r="A638" t="s">
        <v>942</v>
      </c>
      <c r="B638" s="2">
        <v>0.04929508035098097</v>
      </c>
      <c r="C638" s="2">
        <v>61.165335699497184</v>
      </c>
      <c r="D638" s="2">
        <v>0.07887212856156955</v>
      </c>
      <c r="E638" s="2">
        <v>0.44365572315882873</v>
      </c>
      <c r="F638" s="2">
        <v>15.981465049788032</v>
      </c>
      <c r="G638" s="2">
        <v>0.18732130533372768</v>
      </c>
      <c r="H638" s="2">
        <v>1.025337671300404</v>
      </c>
      <c r="I638" s="2">
        <v>0.24647540175490484</v>
      </c>
      <c r="J638" s="2">
        <v>6.970324361628709</v>
      </c>
      <c r="K638" s="2">
        <v>8.21256038647343</v>
      </c>
      <c r="L638" s="2">
        <v>5.195701468993394</v>
      </c>
      <c r="M638" s="2">
        <v>0.27605244996549344</v>
      </c>
      <c r="N638" s="2">
        <v>0.1478852410529429</v>
      </c>
      <c r="O638" s="2">
        <f t="shared" si="129"/>
        <v>99.9802819678596</v>
      </c>
      <c r="AL638" s="1"/>
    </row>
    <row r="639" spans="1:38" ht="12">
      <c r="A639" t="s">
        <v>943</v>
      </c>
      <c r="B639" s="2">
        <v>0.029524653085326247</v>
      </c>
      <c r="C639" s="2">
        <v>61.13571498868222</v>
      </c>
      <c r="D639" s="2">
        <v>0.07873240822753666</v>
      </c>
      <c r="E639" s="2">
        <v>0.4625528983367779</v>
      </c>
      <c r="F639" s="2">
        <v>16.06141127841748</v>
      </c>
      <c r="G639" s="2">
        <v>0.15746481645507332</v>
      </c>
      <c r="H639" s="2">
        <v>1.0333628579864187</v>
      </c>
      <c r="I639" s="2">
        <v>0.24603877571105207</v>
      </c>
      <c r="J639" s="2">
        <v>7.213856903848047</v>
      </c>
      <c r="K639" s="2">
        <v>8.16848735360693</v>
      </c>
      <c r="L639" s="2">
        <v>5.186497391988977</v>
      </c>
      <c r="M639" s="2">
        <v>0.07873240822753666</v>
      </c>
      <c r="N639" s="2">
        <v>0.1279401633697471</v>
      </c>
      <c r="O639" s="2">
        <f t="shared" si="129"/>
        <v>99.98031689794313</v>
      </c>
      <c r="AL639" s="1"/>
    </row>
    <row r="640" spans="1:38" ht="12">
      <c r="A640" t="s">
        <v>944</v>
      </c>
      <c r="B640" s="2">
        <v>0.029952076677316294</v>
      </c>
      <c r="C640" s="2">
        <v>61.15215654952077</v>
      </c>
      <c r="D640" s="2">
        <v>0.05990415335463259</v>
      </c>
      <c r="E640" s="2">
        <v>0.4692492012779553</v>
      </c>
      <c r="F640" s="2">
        <v>16.054313099041533</v>
      </c>
      <c r="G640" s="2">
        <v>0.19968051118210864</v>
      </c>
      <c r="H640" s="2">
        <v>1.0483226837060704</v>
      </c>
      <c r="I640" s="2">
        <v>0.30950479233226835</v>
      </c>
      <c r="J640" s="2">
        <v>7.128594249201278</v>
      </c>
      <c r="K640" s="2">
        <v>8.30670926517572</v>
      </c>
      <c r="L640" s="2">
        <v>5.011980830670926</v>
      </c>
      <c r="M640" s="2">
        <v>0.07987220447284346</v>
      </c>
      <c r="N640" s="2">
        <v>0.13977635782747605</v>
      </c>
      <c r="O640" s="2">
        <f t="shared" si="129"/>
        <v>99.99001597444091</v>
      </c>
      <c r="AL640" s="1"/>
    </row>
    <row r="641" spans="1:38" ht="12">
      <c r="A641" t="s">
        <v>945</v>
      </c>
      <c r="B641" s="2">
        <v>0.06931379344489555</v>
      </c>
      <c r="C641" s="2">
        <v>61.01594217249232</v>
      </c>
      <c r="D641" s="2">
        <v>0.07921576393702347</v>
      </c>
      <c r="E641" s="2">
        <v>0.44558867214575704</v>
      </c>
      <c r="F641" s="2">
        <v>16.01148628577087</v>
      </c>
      <c r="G641" s="2">
        <v>0.1683334983661749</v>
      </c>
      <c r="H641" s="2">
        <v>1.049608872165561</v>
      </c>
      <c r="I641" s="2">
        <v>0.2574512327953263</v>
      </c>
      <c r="J641" s="2">
        <v>7.297752252698287</v>
      </c>
      <c r="K641" s="2">
        <v>8.139419744529162</v>
      </c>
      <c r="L641" s="2">
        <v>5.010397069016734</v>
      </c>
      <c r="M641" s="2">
        <v>0.297059114763838</v>
      </c>
      <c r="N641" s="2">
        <v>0.15843152787404693</v>
      </c>
      <c r="O641" s="2">
        <f t="shared" si="129"/>
        <v>100.00000000000001</v>
      </c>
      <c r="AL641" s="1"/>
    </row>
    <row r="642" spans="1:38" ht="12">
      <c r="A642" t="s">
        <v>946</v>
      </c>
      <c r="B642" s="2">
        <v>0.02982107355864811</v>
      </c>
      <c r="C642" s="2">
        <v>61.80914512922465</v>
      </c>
      <c r="D642" s="2">
        <v>0.039761431411530816</v>
      </c>
      <c r="E642" s="2">
        <v>0.4970178926441352</v>
      </c>
      <c r="F642" s="2">
        <v>15.457256461232605</v>
      </c>
      <c r="G642" s="2">
        <v>0.16898608349900598</v>
      </c>
      <c r="H642" s="2">
        <v>1.0536779324055667</v>
      </c>
      <c r="I642" s="2">
        <v>0.16898608349900598</v>
      </c>
      <c r="J642" s="2">
        <v>7.1570576540755475</v>
      </c>
      <c r="K642" s="2">
        <v>8.190854870775349</v>
      </c>
      <c r="L642" s="2">
        <v>5.149105367793241</v>
      </c>
      <c r="M642" s="2">
        <v>0.14910536779324055</v>
      </c>
      <c r="N642" s="2">
        <v>0.13916500994035788</v>
      </c>
      <c r="O642" s="2">
        <f t="shared" si="129"/>
        <v>100.00994035785288</v>
      </c>
      <c r="AL642" s="1"/>
    </row>
    <row r="643" spans="1:38" ht="12">
      <c r="A643" t="s">
        <v>947</v>
      </c>
      <c r="B643" s="2">
        <v>0.019642506383814574</v>
      </c>
      <c r="C643" s="2">
        <v>61.20604989196622</v>
      </c>
      <c r="D643" s="2">
        <v>0.0785700255352583</v>
      </c>
      <c r="E643" s="2">
        <v>0.45177764682773525</v>
      </c>
      <c r="F643" s="2">
        <v>16.097033981536043</v>
      </c>
      <c r="G643" s="2">
        <v>0.18660381064623846</v>
      </c>
      <c r="H643" s="2">
        <v>1.0508740915340797</v>
      </c>
      <c r="I643" s="2">
        <v>0.25535258298958946</v>
      </c>
      <c r="J643" s="2">
        <v>7.189157336476135</v>
      </c>
      <c r="K643" s="2">
        <v>8.102533883323511</v>
      </c>
      <c r="L643" s="2">
        <v>4.989196621488902</v>
      </c>
      <c r="M643" s="2">
        <v>0.17678255745433116</v>
      </c>
      <c r="N643" s="2">
        <v>0.17678255745433116</v>
      </c>
      <c r="O643" s="2">
        <f t="shared" si="129"/>
        <v>99.98035749361618</v>
      </c>
      <c r="AL643" s="1"/>
    </row>
    <row r="644" spans="1:39" s="13" customFormat="1" ht="12">
      <c r="A644" s="13" t="s">
        <v>885</v>
      </c>
      <c r="B644" s="34">
        <f aca="true" t="shared" si="130" ref="B644:N644">AVERAGE(B635:B643)</f>
        <v>0.042741242115037756</v>
      </c>
      <c r="C644" s="34">
        <f t="shared" si="130"/>
        <v>61.255064756930224</v>
      </c>
      <c r="D644" s="34">
        <f t="shared" si="130"/>
        <v>0.0658243927129222</v>
      </c>
      <c r="E644" s="34">
        <f t="shared" si="130"/>
        <v>0.46989214923510303</v>
      </c>
      <c r="F644" s="34">
        <f t="shared" si="130"/>
        <v>15.96902632542211</v>
      </c>
      <c r="G644" s="34">
        <f t="shared" si="130"/>
        <v>0.17459390853978105</v>
      </c>
      <c r="H644" s="34">
        <f t="shared" si="130"/>
        <v>1.0319549168925723</v>
      </c>
      <c r="I644" s="34">
        <f t="shared" si="130"/>
        <v>0.25137178174839353</v>
      </c>
      <c r="J644" s="34">
        <f t="shared" si="130"/>
        <v>7.129118915842562</v>
      </c>
      <c r="K644" s="34">
        <f t="shared" si="130"/>
        <v>8.16448927096992</v>
      </c>
      <c r="L644" s="34">
        <f t="shared" si="130"/>
        <v>5.0662835461476385</v>
      </c>
      <c r="M644" s="34">
        <f t="shared" si="130"/>
        <v>0.22927405256633168</v>
      </c>
      <c r="N644" s="34">
        <f t="shared" si="130"/>
        <v>0.14599318847035503</v>
      </c>
      <c r="O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M644" s="58"/>
    </row>
    <row r="645" spans="1:39" s="13" customFormat="1" ht="12">
      <c r="A645" s="13" t="s">
        <v>884</v>
      </c>
      <c r="B645" s="34">
        <f aca="true" t="shared" si="131" ref="B645:N645">STDEV(B635:B643)</f>
        <v>0.04045001316011944</v>
      </c>
      <c r="C645" s="34">
        <f t="shared" si="131"/>
        <v>0.25285242123668983</v>
      </c>
      <c r="D645" s="34">
        <f t="shared" si="131"/>
        <v>0.014629350152453943</v>
      </c>
      <c r="E645" s="34">
        <f t="shared" si="131"/>
        <v>0.029071373937293535</v>
      </c>
      <c r="F645" s="34">
        <f t="shared" si="131"/>
        <v>0.1964622208709475</v>
      </c>
      <c r="G645" s="34">
        <f t="shared" si="131"/>
        <v>0.018946022173442108</v>
      </c>
      <c r="H645" s="34">
        <f t="shared" si="131"/>
        <v>0.019587491275242955</v>
      </c>
      <c r="I645" s="34">
        <f t="shared" si="131"/>
        <v>0.040515806608837204</v>
      </c>
      <c r="J645" s="34">
        <f t="shared" si="131"/>
        <v>0.11140841001701664</v>
      </c>
      <c r="K645" s="34">
        <f t="shared" si="131"/>
        <v>0.07495796917834052</v>
      </c>
      <c r="L645" s="34">
        <f t="shared" si="131"/>
        <v>0.09357157855880796</v>
      </c>
      <c r="M645" s="34">
        <f t="shared" si="131"/>
        <v>0.11455454660257916</v>
      </c>
      <c r="N645" s="34">
        <f t="shared" si="131"/>
        <v>0.016029527407030904</v>
      </c>
      <c r="O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M645" s="58"/>
    </row>
    <row r="646" spans="13:39" ht="12">
      <c r="M646" s="2"/>
      <c r="N646" s="2"/>
      <c r="O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M646" s="1"/>
    </row>
    <row r="647" spans="1:39" ht="12">
      <c r="A647" t="s">
        <v>957</v>
      </c>
      <c r="B647" s="2">
        <v>0.15887200873796048</v>
      </c>
      <c r="C647" s="2">
        <v>60.27206831496376</v>
      </c>
      <c r="D647" s="2">
        <v>0.04964750273061266</v>
      </c>
      <c r="E647" s="2">
        <v>0.8638665475126601</v>
      </c>
      <c r="F647" s="2">
        <v>15.65882236123523</v>
      </c>
      <c r="G647" s="2">
        <v>0.3872505212987787</v>
      </c>
      <c r="H647" s="2">
        <v>1.757521596663688</v>
      </c>
      <c r="I647" s="2">
        <v>0.32767351802204353</v>
      </c>
      <c r="J647" s="2">
        <v>8.191837950551088</v>
      </c>
      <c r="K647" s="2">
        <v>6.990368384470261</v>
      </c>
      <c r="L647" s="2">
        <v>5.083904279614735</v>
      </c>
      <c r="M647" s="2">
        <v>0.17873100983020554</v>
      </c>
      <c r="N647" s="2">
        <v>0.07943600436898024</v>
      </c>
      <c r="O647" s="2">
        <f>SUM(B647:N647)</f>
        <v>100</v>
      </c>
      <c r="R647" s="1"/>
      <c r="AM647" s="1"/>
    </row>
    <row r="648" spans="1:39" ht="12">
      <c r="A648" t="s">
        <v>958</v>
      </c>
      <c r="B648" s="2">
        <v>0.04878524734120403</v>
      </c>
      <c r="C648" s="2">
        <v>60.903502780759105</v>
      </c>
      <c r="D648" s="2">
        <v>0.029271148404722412</v>
      </c>
      <c r="E648" s="2">
        <v>0.40003902819787296</v>
      </c>
      <c r="F648" s="2">
        <v>16.040589325787884</v>
      </c>
      <c r="G648" s="2">
        <v>0.14635574202361207</v>
      </c>
      <c r="H648" s="2">
        <v>0.9269196994828764</v>
      </c>
      <c r="I648" s="2">
        <v>0.2341691872377793</v>
      </c>
      <c r="J648" s="2">
        <v>7.112889062347547</v>
      </c>
      <c r="K648" s="2">
        <v>8.088594009171626</v>
      </c>
      <c r="L648" s="2">
        <v>5.102936871889941</v>
      </c>
      <c r="M648" s="2">
        <v>0.8391062542687092</v>
      </c>
      <c r="N648" s="2">
        <v>0.13659869255537127</v>
      </c>
      <c r="O648" s="2">
        <f aca="true" t="shared" si="132" ref="O648:O654">SUM(B648:N648)</f>
        <v>100.00975704946826</v>
      </c>
      <c r="R648" s="1"/>
      <c r="AM648" s="1"/>
    </row>
    <row r="649" spans="1:39" ht="12">
      <c r="A649" t="s">
        <v>959</v>
      </c>
      <c r="B649" s="2">
        <v>0.039694353478217724</v>
      </c>
      <c r="C649" s="2">
        <v>61.26823459362906</v>
      </c>
      <c r="D649" s="2">
        <v>0.04961794184777216</v>
      </c>
      <c r="E649" s="2">
        <v>0.5160265952168305</v>
      </c>
      <c r="F649" s="2">
        <v>16.006748040091296</v>
      </c>
      <c r="G649" s="2">
        <v>0.1587774139128709</v>
      </c>
      <c r="H649" s="2">
        <v>1.0519003671727698</v>
      </c>
      <c r="I649" s="2">
        <v>0.3175548278257418</v>
      </c>
      <c r="J649" s="2">
        <v>7.174754391187855</v>
      </c>
      <c r="K649" s="2">
        <v>7.9289471072739905</v>
      </c>
      <c r="L649" s="2">
        <v>5.070953656842315</v>
      </c>
      <c r="M649" s="2">
        <v>0.24808970923886078</v>
      </c>
      <c r="N649" s="2">
        <v>0.14885382554331647</v>
      </c>
      <c r="O649" s="2">
        <f t="shared" si="132"/>
        <v>99.98015282326088</v>
      </c>
      <c r="R649" s="1"/>
      <c r="AM649" s="1"/>
    </row>
    <row r="650" spans="1:39" ht="12">
      <c r="A650" t="s">
        <v>960</v>
      </c>
      <c r="B650" s="2">
        <v>0.05843966104996591</v>
      </c>
      <c r="C650" s="2">
        <v>60.98178630563943</v>
      </c>
      <c r="D650" s="2">
        <v>0.048699717541638265</v>
      </c>
      <c r="E650" s="2">
        <v>0.448037401383072</v>
      </c>
      <c r="F650" s="2">
        <v>16.012467127690662</v>
      </c>
      <c r="G650" s="2">
        <v>0.1850589266582254</v>
      </c>
      <c r="H650" s="2">
        <v>1.0129541248660758</v>
      </c>
      <c r="I650" s="2">
        <v>0.3019382487581572</v>
      </c>
      <c r="J650" s="2">
        <v>6.934839777929288</v>
      </c>
      <c r="K650" s="2">
        <v>7.84065452420376</v>
      </c>
      <c r="L650" s="2">
        <v>5.016070906788741</v>
      </c>
      <c r="M650" s="2"/>
      <c r="N650" s="2">
        <v>0.14609915262491477</v>
      </c>
      <c r="O650" s="2">
        <f t="shared" si="132"/>
        <v>98.98704587513393</v>
      </c>
      <c r="R650" s="1"/>
      <c r="AM650" s="1"/>
    </row>
    <row r="651" spans="1:39" ht="12">
      <c r="A651" t="s">
        <v>961</v>
      </c>
      <c r="B651" s="2">
        <v>0.08913538674853917</v>
      </c>
      <c r="C651" s="2">
        <v>61.117163513915024</v>
      </c>
      <c r="D651" s="2">
        <v>0.02971179558284639</v>
      </c>
      <c r="E651" s="2">
        <v>0.6041398435178766</v>
      </c>
      <c r="F651" s="2">
        <v>16.668317321976822</v>
      </c>
      <c r="G651" s="2">
        <v>0.3268297514113103</v>
      </c>
      <c r="H651" s="2">
        <v>1.1587600277310093</v>
      </c>
      <c r="I651" s="2">
        <v>0.24759829652371992</v>
      </c>
      <c r="J651" s="2">
        <v>6.18005348123205</v>
      </c>
      <c r="K651" s="2">
        <v>7.952857284341883</v>
      </c>
      <c r="L651" s="2">
        <v>5.397642864217095</v>
      </c>
      <c r="M651" s="2">
        <v>0.13865504605328316</v>
      </c>
      <c r="N651" s="2">
        <v>0.08913538674853917</v>
      </c>
      <c r="O651" s="2">
        <f t="shared" si="132"/>
        <v>100</v>
      </c>
      <c r="R651" s="1"/>
      <c r="AM651" s="1"/>
    </row>
    <row r="652" spans="1:39" ht="12">
      <c r="A652" t="s">
        <v>962</v>
      </c>
      <c r="B652" s="2">
        <v>0.04880905896134323</v>
      </c>
      <c r="C652" s="2">
        <v>61.108941819601725</v>
      </c>
      <c r="D652" s="2">
        <v>0.05857087075361187</v>
      </c>
      <c r="E652" s="2">
        <v>0.4978524014057009</v>
      </c>
      <c r="F652" s="2">
        <v>15.736040609137058</v>
      </c>
      <c r="G652" s="2">
        <v>0.2147598594299102</v>
      </c>
      <c r="H652" s="2">
        <v>1.0152284263959392</v>
      </c>
      <c r="I652" s="2">
        <v>0.20499804763764154</v>
      </c>
      <c r="J652" s="2">
        <v>7.018742678641156</v>
      </c>
      <c r="K652" s="2">
        <v>8.199921905505663</v>
      </c>
      <c r="L652" s="2">
        <v>5.056618508395158</v>
      </c>
      <c r="M652" s="2"/>
      <c r="N652" s="2">
        <v>0.1269035532994924</v>
      </c>
      <c r="O652" s="2">
        <f t="shared" si="132"/>
        <v>99.28738773916442</v>
      </c>
      <c r="R652" s="1"/>
      <c r="AM652" s="1"/>
    </row>
    <row r="653" spans="1:39" ht="12">
      <c r="A653" t="s">
        <v>963</v>
      </c>
      <c r="B653" s="2">
        <v>0</v>
      </c>
      <c r="C653" s="2">
        <v>61.39796623556125</v>
      </c>
      <c r="D653" s="2">
        <v>0.05923585743903642</v>
      </c>
      <c r="E653" s="2">
        <v>0.48375950241879745</v>
      </c>
      <c r="F653" s="2">
        <v>16.05291736597887</v>
      </c>
      <c r="G653" s="2">
        <v>0.17770757231710926</v>
      </c>
      <c r="H653" s="2">
        <v>1.0366275051831375</v>
      </c>
      <c r="I653" s="2">
        <v>0.17770757231710926</v>
      </c>
      <c r="J653" s="2">
        <v>7.088557606871358</v>
      </c>
      <c r="K653" s="2">
        <v>7.986968111363411</v>
      </c>
      <c r="L653" s="2">
        <v>5.064665811037614</v>
      </c>
      <c r="M653" s="2">
        <v>0.31592457300819426</v>
      </c>
      <c r="N653" s="2">
        <v>0.15796228650409713</v>
      </c>
      <c r="O653" s="2">
        <f t="shared" si="132"/>
        <v>99.99999999999997</v>
      </c>
      <c r="R653" s="1"/>
      <c r="AM653" s="1"/>
    </row>
    <row r="654" spans="1:39" ht="12">
      <c r="A654" t="s">
        <v>964</v>
      </c>
      <c r="B654" s="2">
        <v>0.11758941695247428</v>
      </c>
      <c r="C654" s="2">
        <v>61.27388535031848</v>
      </c>
      <c r="D654" s="2">
        <v>0.07839294463498286</v>
      </c>
      <c r="E654" s="2">
        <v>0.44096031357177856</v>
      </c>
      <c r="F654" s="2">
        <v>16.070553650171483</v>
      </c>
      <c r="G654" s="2">
        <v>0.20578147966683</v>
      </c>
      <c r="H654" s="2">
        <v>0.9701126898579129</v>
      </c>
      <c r="I654" s="2">
        <v>0.23517883390494856</v>
      </c>
      <c r="J654" s="2">
        <v>7.074963253307202</v>
      </c>
      <c r="K654" s="2">
        <v>7.829495345418913</v>
      </c>
      <c r="L654" s="2">
        <v>5.115139637432631</v>
      </c>
      <c r="M654" s="2">
        <v>0.45075943165115145</v>
      </c>
      <c r="N654" s="2">
        <v>0.13718765311122003</v>
      </c>
      <c r="O654" s="2">
        <f t="shared" si="132"/>
        <v>100.00000000000001</v>
      </c>
      <c r="R654" s="1"/>
      <c r="AM654" s="1"/>
    </row>
    <row r="655" spans="1:39" s="13" customFormat="1" ht="12">
      <c r="A655" s="13" t="s">
        <v>886</v>
      </c>
      <c r="B655" s="34">
        <f aca="true" t="shared" si="133" ref="B655:N655">AVERAGE(B647:B654)</f>
        <v>0.07016564165871311</v>
      </c>
      <c r="C655" s="34">
        <f t="shared" si="133"/>
        <v>61.04044361429848</v>
      </c>
      <c r="D655" s="34">
        <f t="shared" si="133"/>
        <v>0.05039347236690288</v>
      </c>
      <c r="E655" s="34">
        <f t="shared" si="133"/>
        <v>0.5318352041530736</v>
      </c>
      <c r="F655" s="34">
        <f t="shared" si="133"/>
        <v>16.030806975258663</v>
      </c>
      <c r="G655" s="34">
        <f t="shared" si="133"/>
        <v>0.2253151583398309</v>
      </c>
      <c r="H655" s="34">
        <f t="shared" si="133"/>
        <v>1.1162530546691762</v>
      </c>
      <c r="I655" s="34">
        <f t="shared" si="133"/>
        <v>0.2558523165283927</v>
      </c>
      <c r="J655" s="34">
        <f t="shared" si="133"/>
        <v>7.097079775258443</v>
      </c>
      <c r="K655" s="34">
        <f t="shared" si="133"/>
        <v>7.852225833968689</v>
      </c>
      <c r="L655" s="34">
        <f t="shared" si="133"/>
        <v>5.113491567027279</v>
      </c>
      <c r="M655" s="34">
        <f t="shared" si="133"/>
        <v>0.36187767067506743</v>
      </c>
      <c r="N655" s="34">
        <f t="shared" si="133"/>
        <v>0.12777206934449145</v>
      </c>
      <c r="O655" s="34">
        <f>SUM(B655:N655)</f>
        <v>99.8735123535472</v>
      </c>
      <c r="Q655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M655" s="58"/>
    </row>
    <row r="656" spans="1:39" s="13" customFormat="1" ht="12">
      <c r="A656" s="13" t="s">
        <v>884</v>
      </c>
      <c r="B656" s="34">
        <f aca="true" t="shared" si="134" ref="B656:N656">STDEV(B647:B654)</f>
        <v>0.049828456344830165</v>
      </c>
      <c r="C656" s="34">
        <f t="shared" si="134"/>
        <v>0.3499751457704342</v>
      </c>
      <c r="D656" s="34">
        <f t="shared" si="134"/>
        <v>0.01606655404997681</v>
      </c>
      <c r="E656" s="34">
        <f t="shared" si="134"/>
        <v>0.1472797820606424</v>
      </c>
      <c r="F656" s="34">
        <f t="shared" si="134"/>
        <v>0.30113090417289873</v>
      </c>
      <c r="G656" s="34">
        <f t="shared" si="134"/>
        <v>0.08583219560384014</v>
      </c>
      <c r="H656" s="34">
        <f t="shared" si="134"/>
        <v>0.2676870380177701</v>
      </c>
      <c r="I656" s="34">
        <f t="shared" si="134"/>
        <v>0.054442414625770284</v>
      </c>
      <c r="J656" s="34">
        <f t="shared" si="134"/>
        <v>0.5449424938417078</v>
      </c>
      <c r="K656" s="34">
        <f t="shared" si="134"/>
        <v>0.3692423961661517</v>
      </c>
      <c r="L656" s="34">
        <f t="shared" si="134"/>
        <v>0.11871348646873772</v>
      </c>
      <c r="M656" s="34">
        <f t="shared" si="134"/>
        <v>0.2584869494994488</v>
      </c>
      <c r="N656" s="34">
        <f t="shared" si="134"/>
        <v>0.02850628219626366</v>
      </c>
      <c r="O656" s="34"/>
      <c r="Q656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M656" s="58"/>
    </row>
    <row r="657" spans="13:39" ht="12">
      <c r="M657" s="2"/>
      <c r="N657" s="2"/>
      <c r="O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M657" s="1"/>
    </row>
    <row r="658" spans="1:39" ht="12">
      <c r="A658" t="s">
        <v>901</v>
      </c>
      <c r="B658" s="2">
        <v>0.08749610290346263</v>
      </c>
      <c r="C658" s="2">
        <v>61.11552502690253</v>
      </c>
      <c r="D658" s="2">
        <v>0.09353031689680488</v>
      </c>
      <c r="E658" s="2">
        <v>0.8297044240845594</v>
      </c>
      <c r="F658" s="2">
        <v>14.903502861223135</v>
      </c>
      <c r="G658" s="2">
        <v>0</v>
      </c>
      <c r="H658" s="2">
        <v>1.5829754709201171</v>
      </c>
      <c r="I658" s="2">
        <v>0.24237426206591373</v>
      </c>
      <c r="J658" s="2">
        <v>8.394597367071293</v>
      </c>
      <c r="K658" s="2">
        <v>7.619200868926814</v>
      </c>
      <c r="L658" s="2">
        <v>5.021471744792977</v>
      </c>
      <c r="M658" s="2">
        <v>0</v>
      </c>
      <c r="N658" s="2">
        <v>0.10962155421238422</v>
      </c>
      <c r="O658" s="2">
        <f aca="true" t="shared" si="135" ref="O658:O664">SUM(B658:N658)</f>
        <v>99.99999999999999</v>
      </c>
      <c r="AM658" s="1"/>
    </row>
    <row r="659" spans="1:15" ht="12">
      <c r="A659" t="s">
        <v>902</v>
      </c>
      <c r="B659" s="2">
        <v>0.14166599206670444</v>
      </c>
      <c r="C659" s="2">
        <v>61.30798186675302</v>
      </c>
      <c r="D659" s="2">
        <v>0.11434469359669716</v>
      </c>
      <c r="E659" s="2">
        <v>0.7680320569902048</v>
      </c>
      <c r="F659" s="2">
        <v>15.107666153970694</v>
      </c>
      <c r="G659" s="2">
        <v>0.30964138266008256</v>
      </c>
      <c r="H659" s="2">
        <v>1.6109447097870961</v>
      </c>
      <c r="I659" s="2">
        <v>0.20035618878005343</v>
      </c>
      <c r="J659" s="2">
        <v>8.429126527968913</v>
      </c>
      <c r="K659" s="2">
        <v>6.738241722658463</v>
      </c>
      <c r="L659" s="2">
        <v>5.012952319274669</v>
      </c>
      <c r="M659" s="2">
        <v>0.18214198980004856</v>
      </c>
      <c r="N659" s="2">
        <v>0.07690439569335383</v>
      </c>
      <c r="O659" s="2">
        <f t="shared" si="135"/>
        <v>100</v>
      </c>
    </row>
    <row r="660" spans="1:15" ht="12">
      <c r="A660" t="s">
        <v>903</v>
      </c>
      <c r="B660" s="2">
        <v>0.12278616543716786</v>
      </c>
      <c r="C660" s="2">
        <v>60.42454544561555</v>
      </c>
      <c r="D660" s="2">
        <v>0.05991964873333792</v>
      </c>
      <c r="E660" s="2">
        <v>0.8840603911476086</v>
      </c>
      <c r="F660" s="2">
        <v>15.077158826360716</v>
      </c>
      <c r="G660" s="2">
        <v>0.32808463404811256</v>
      </c>
      <c r="H660" s="2">
        <v>1.5991670186536742</v>
      </c>
      <c r="I660" s="2">
        <v>0.22494425508089153</v>
      </c>
      <c r="J660" s="2">
        <v>7.977171596121922</v>
      </c>
      <c r="K660" s="2">
        <v>7.949667495063996</v>
      </c>
      <c r="L660" s="2">
        <v>4.953685058397101</v>
      </c>
      <c r="M660" s="2">
        <v>0.31236800487215505</v>
      </c>
      <c r="N660" s="2">
        <v>0.08644146046776617</v>
      </c>
      <c r="O660" s="2">
        <f t="shared" si="135"/>
        <v>99.99999999999997</v>
      </c>
    </row>
    <row r="661" spans="1:15" ht="12">
      <c r="A661" t="s">
        <v>904</v>
      </c>
      <c r="B661" s="2">
        <v>0.12535726821441107</v>
      </c>
      <c r="C661" s="2">
        <v>61.471192899764326</v>
      </c>
      <c r="D661" s="2">
        <v>0.10128867271724415</v>
      </c>
      <c r="E661" s="2">
        <v>0.8373865516722658</v>
      </c>
      <c r="F661" s="2">
        <v>14.813217670360528</v>
      </c>
      <c r="G661" s="2">
        <v>0.3419746276889134</v>
      </c>
      <c r="H661" s="2">
        <v>1.640675926390212</v>
      </c>
      <c r="I661" s="2">
        <v>0.23266308980594694</v>
      </c>
      <c r="J661" s="2">
        <v>8.282605425462569</v>
      </c>
      <c r="K661" s="2">
        <v>7.076167076167076</v>
      </c>
      <c r="L661" s="2">
        <v>4.942084942084942</v>
      </c>
      <c r="M661" s="2">
        <v>0.04011432582861154</v>
      </c>
      <c r="N661" s="2">
        <v>0.09527152384295241</v>
      </c>
      <c r="O661" s="2">
        <f t="shared" si="135"/>
        <v>100.00000000000001</v>
      </c>
    </row>
    <row r="662" spans="1:15" ht="12">
      <c r="A662" t="s">
        <v>905</v>
      </c>
      <c r="B662" s="2">
        <v>0.21462869236221335</v>
      </c>
      <c r="C662" s="2">
        <v>60.80880077465984</v>
      </c>
      <c r="D662" s="2">
        <v>0.06888083615345453</v>
      </c>
      <c r="E662" s="2">
        <v>0.8185838499396044</v>
      </c>
      <c r="F662" s="2">
        <v>14.822357321833229</v>
      </c>
      <c r="G662" s="2">
        <v>0.35338863765685363</v>
      </c>
      <c r="H662" s="2">
        <v>1.6631227975602207</v>
      </c>
      <c r="I662" s="2">
        <v>0.36436964052189713</v>
      </c>
      <c r="J662" s="2">
        <v>8.220778053966637</v>
      </c>
      <c r="K662" s="2">
        <v>7.217513701296757</v>
      </c>
      <c r="L662" s="2">
        <v>5.217972906871113</v>
      </c>
      <c r="M662" s="2">
        <v>0.1317720343805217</v>
      </c>
      <c r="N662" s="2">
        <v>0.09783075279766006</v>
      </c>
      <c r="O662" s="2">
        <f t="shared" si="135"/>
        <v>99.99999999999999</v>
      </c>
    </row>
    <row r="663" spans="1:15" ht="12">
      <c r="A663" t="s">
        <v>906</v>
      </c>
      <c r="B663" s="2">
        <v>0.15166276628868156</v>
      </c>
      <c r="C663" s="2">
        <v>61.713688820144036</v>
      </c>
      <c r="D663" s="2">
        <v>0.15166276628868156</v>
      </c>
      <c r="E663" s="2">
        <v>0.8406737442624268</v>
      </c>
      <c r="F663" s="2">
        <v>14.823779918242723</v>
      </c>
      <c r="G663" s="2">
        <v>0.35756254833622936</v>
      </c>
      <c r="H663" s="2">
        <v>1.6451894780189429</v>
      </c>
      <c r="I663" s="2">
        <v>0.3455098781675924</v>
      </c>
      <c r="J663" s="2">
        <v>8.098389964143308</v>
      </c>
      <c r="K663" s="2">
        <v>6.880065887930256</v>
      </c>
      <c r="L663" s="2">
        <v>4.902423591093077</v>
      </c>
      <c r="M663" s="2">
        <v>0</v>
      </c>
      <c r="N663" s="2">
        <v>0.08939063708405734</v>
      </c>
      <c r="O663" s="2">
        <f t="shared" si="135"/>
        <v>100.00000000000001</v>
      </c>
    </row>
    <row r="664" spans="1:15" ht="12">
      <c r="A664" t="s">
        <v>907</v>
      </c>
      <c r="B664" s="2">
        <v>0.09106101087728778</v>
      </c>
      <c r="C664" s="2">
        <v>60.93982968588954</v>
      </c>
      <c r="D664" s="2">
        <v>0.1300871583961254</v>
      </c>
      <c r="E664" s="2">
        <v>0.761510211841934</v>
      </c>
      <c r="F664" s="2">
        <v>15.13413987371539</v>
      </c>
      <c r="G664" s="2">
        <v>0.3502346572203376</v>
      </c>
      <c r="H664" s="2">
        <v>1.6090780823151511</v>
      </c>
      <c r="I664" s="2">
        <v>0.1921287262465852</v>
      </c>
      <c r="J664" s="2">
        <v>8.131448070207037</v>
      </c>
      <c r="K664" s="2">
        <v>7.471005573734402</v>
      </c>
      <c r="L664" s="2">
        <v>4.88627380344831</v>
      </c>
      <c r="M664" s="2">
        <v>0.19713207849259004</v>
      </c>
      <c r="N664" s="2">
        <v>0.10607106761530224</v>
      </c>
      <c r="O664" s="2">
        <f t="shared" si="135"/>
        <v>99.99999999999999</v>
      </c>
    </row>
    <row r="665" spans="1:15" s="13" customFormat="1" ht="12">
      <c r="A665" s="13" t="s">
        <v>908</v>
      </c>
      <c r="B665" s="34">
        <f>AVERAGE(B658:B664)</f>
        <v>0.13352257116427554</v>
      </c>
      <c r="C665" s="34">
        <f aca="true" t="shared" si="136" ref="C665:N665">AVERAGE(C658:C664)</f>
        <v>61.11165207424698</v>
      </c>
      <c r="D665" s="34">
        <f t="shared" si="136"/>
        <v>0.10281629896890652</v>
      </c>
      <c r="E665" s="34">
        <f t="shared" si="136"/>
        <v>0.8199930328483719</v>
      </c>
      <c r="F665" s="34">
        <f t="shared" si="136"/>
        <v>14.954546089386628</v>
      </c>
      <c r="G665" s="34">
        <f t="shared" si="136"/>
        <v>0.2915552125157899</v>
      </c>
      <c r="H665" s="34">
        <f t="shared" si="136"/>
        <v>1.6215933548064874</v>
      </c>
      <c r="I665" s="34">
        <f t="shared" si="136"/>
        <v>0.2574780058098401</v>
      </c>
      <c r="J665" s="34">
        <f t="shared" si="136"/>
        <v>8.219159572134526</v>
      </c>
      <c r="K665" s="34">
        <f t="shared" si="136"/>
        <v>7.27883747511111</v>
      </c>
      <c r="L665" s="34">
        <f t="shared" si="136"/>
        <v>4.990980623708884</v>
      </c>
      <c r="M665" s="34">
        <f t="shared" si="136"/>
        <v>0.12336120476770383</v>
      </c>
      <c r="N665" s="34">
        <f t="shared" si="136"/>
        <v>0.09450448453049662</v>
      </c>
      <c r="O665" s="34"/>
    </row>
    <row r="666" spans="2:15" s="13" customFormat="1" ht="12">
      <c r="B666" s="34">
        <f>STDEV(B658:B664)</f>
        <v>0.0429669395033155</v>
      </c>
      <c r="C666" s="34">
        <f aca="true" t="shared" si="137" ref="C666:N666">STDEV(C658:C664)</f>
        <v>0.4327500428891703</v>
      </c>
      <c r="D666" s="34">
        <f t="shared" si="137"/>
        <v>0.03251379801754644</v>
      </c>
      <c r="E666" s="34">
        <f t="shared" si="137"/>
        <v>0.04291723236325179</v>
      </c>
      <c r="F666" s="34">
        <f t="shared" si="137"/>
        <v>0.14599449747891302</v>
      </c>
      <c r="G666" s="34">
        <f t="shared" si="137"/>
        <v>0.1296351840339673</v>
      </c>
      <c r="H666" s="34">
        <f t="shared" si="137"/>
        <v>0.02860630285945892</v>
      </c>
      <c r="I666" s="34">
        <f t="shared" si="137"/>
        <v>0.06905458047842061</v>
      </c>
      <c r="J666" s="34">
        <f t="shared" si="137"/>
        <v>0.16316112922609358</v>
      </c>
      <c r="K666" s="34">
        <f t="shared" si="137"/>
        <v>0.4279577813686325</v>
      </c>
      <c r="L666" s="34">
        <f t="shared" si="137"/>
        <v>0.11219445440424294</v>
      </c>
      <c r="M666" s="34">
        <f t="shared" si="137"/>
        <v>0.1169456081377366</v>
      </c>
      <c r="N666" s="34">
        <f t="shared" si="137"/>
        <v>0.011364351937335175</v>
      </c>
      <c r="O666" s="34"/>
    </row>
    <row r="667" spans="13:15" ht="12">
      <c r="M667" s="2"/>
      <c r="N667" s="2"/>
      <c r="O667" s="2"/>
    </row>
    <row r="668" spans="1:39" ht="12">
      <c r="A668" t="s">
        <v>909</v>
      </c>
      <c r="B668" s="2">
        <v>0.10267560548408527</v>
      </c>
      <c r="C668" s="2">
        <v>61.13124358277466</v>
      </c>
      <c r="D668" s="2">
        <v>0.14898029031024138</v>
      </c>
      <c r="E668" s="2">
        <v>0.8093253608745546</v>
      </c>
      <c r="F668" s="2">
        <v>15.153711421151176</v>
      </c>
      <c r="G668" s="2">
        <v>0.33520565319804313</v>
      </c>
      <c r="H668" s="2">
        <v>1.6317368283304141</v>
      </c>
      <c r="I668" s="2">
        <v>0.3050069457027239</v>
      </c>
      <c r="J668" s="2">
        <v>8.204988826478226</v>
      </c>
      <c r="K668" s="2">
        <v>7.092669767067304</v>
      </c>
      <c r="L668" s="2">
        <v>4.990839725393087</v>
      </c>
      <c r="M668" s="2">
        <v>0</v>
      </c>
      <c r="N668" s="2">
        <v>0.09361599323548953</v>
      </c>
      <c r="O668" s="2">
        <f>SUM(B668:N668)</f>
        <v>100.00000000000001</v>
      </c>
      <c r="AM668" s="1"/>
    </row>
    <row r="669" spans="1:39" ht="12">
      <c r="A669" t="s">
        <v>910</v>
      </c>
      <c r="B669" s="2">
        <v>0.1816630702062528</v>
      </c>
      <c r="C669" s="2">
        <v>61.07693079741054</v>
      </c>
      <c r="D669" s="2">
        <v>0.0642344557635369</v>
      </c>
      <c r="E669" s="2">
        <v>0.825011291212927</v>
      </c>
      <c r="F669" s="2">
        <v>15.119185025342498</v>
      </c>
      <c r="G669" s="2">
        <v>0.3603151502985898</v>
      </c>
      <c r="H669" s="2">
        <v>1.6128870376875593</v>
      </c>
      <c r="I669" s="2">
        <v>0.2920660410498318</v>
      </c>
      <c r="J669" s="2">
        <v>8.235057961559692</v>
      </c>
      <c r="K669" s="2">
        <v>7.115973302554322</v>
      </c>
      <c r="L669" s="2">
        <v>5.034375470467205</v>
      </c>
      <c r="M669" s="2">
        <v>0</v>
      </c>
      <c r="N669" s="2">
        <v>0.08230039644703166</v>
      </c>
      <c r="O669" s="2">
        <f>SUM(B669:N669)</f>
        <v>99.99999999999999</v>
      </c>
      <c r="AM669" s="1"/>
    </row>
    <row r="670" spans="1:39" ht="12">
      <c r="A670" t="s">
        <v>911</v>
      </c>
      <c r="B670" s="2">
        <v>0.18642240293438941</v>
      </c>
      <c r="C670" s="2">
        <v>61.36320122534942</v>
      </c>
      <c r="D670" s="2">
        <v>0.17533782762477704</v>
      </c>
      <c r="E670" s="2">
        <v>0.8293277708919052</v>
      </c>
      <c r="F670" s="2">
        <v>14.772715821719723</v>
      </c>
      <c r="G670" s="2">
        <v>0.3496679665850439</v>
      </c>
      <c r="H670" s="2">
        <v>1.5871096466035854</v>
      </c>
      <c r="I670" s="2">
        <v>0.33354494795288053</v>
      </c>
      <c r="J670" s="2">
        <v>8.09778610800407</v>
      </c>
      <c r="K670" s="2">
        <v>7.186835555286839</v>
      </c>
      <c r="L670" s="2">
        <v>4.9517820974031865</v>
      </c>
      <c r="M670" s="2">
        <v>0.06852282918669449</v>
      </c>
      <c r="N670" s="2">
        <v>0.09774580045749066</v>
      </c>
      <c r="O670" s="2">
        <f>SUM(B670:N670)</f>
        <v>100</v>
      </c>
      <c r="AM670" s="1"/>
    </row>
    <row r="671" spans="1:39" ht="12">
      <c r="A671" t="s">
        <v>912</v>
      </c>
      <c r="B671" s="2">
        <v>0.09755611965556718</v>
      </c>
      <c r="C671" s="2">
        <v>60.90488278333583</v>
      </c>
      <c r="D671" s="2">
        <v>0.118461002438903</v>
      </c>
      <c r="E671" s="2">
        <v>0.8053357224627944</v>
      </c>
      <c r="F671" s="2">
        <v>14.958936837389876</v>
      </c>
      <c r="G671" s="2">
        <v>0.3145687123587676</v>
      </c>
      <c r="H671" s="2">
        <v>1.5718480911851078</v>
      </c>
      <c r="I671" s="2">
        <v>0.23393559305161515</v>
      </c>
      <c r="J671" s="2">
        <v>8.33208899507242</v>
      </c>
      <c r="K671" s="2">
        <v>7.185306853815141</v>
      </c>
      <c r="L671" s="2">
        <v>5.1435966353093425</v>
      </c>
      <c r="M671" s="2">
        <v>0.24289482853018765</v>
      </c>
      <c r="N671" s="2">
        <v>0.09058782539445523</v>
      </c>
      <c r="O671" s="2">
        <f>SUM(B671:N671)</f>
        <v>99.99999999999997</v>
      </c>
      <c r="AM671" s="1"/>
    </row>
    <row r="672" spans="1:39" ht="12">
      <c r="A672" t="s">
        <v>913</v>
      </c>
      <c r="B672" s="2">
        <v>0.15272271219354316</v>
      </c>
      <c r="C672" s="2">
        <v>61.12347277287806</v>
      </c>
      <c r="D672" s="2">
        <v>0.16081398171373087</v>
      </c>
      <c r="E672" s="2">
        <v>0.7818189173881382</v>
      </c>
      <c r="F672" s="2">
        <v>14.92839226474634</v>
      </c>
      <c r="G672" s="2">
        <v>0</v>
      </c>
      <c r="H672" s="2">
        <v>1.6334250343878955</v>
      </c>
      <c r="I672" s="2">
        <v>0.28724006796666396</v>
      </c>
      <c r="J672" s="2">
        <v>8.32591633627316</v>
      </c>
      <c r="K672" s="2">
        <v>7.479367262723521</v>
      </c>
      <c r="L672" s="2">
        <v>4.9730965288453755</v>
      </c>
      <c r="M672" s="2">
        <v>0.03742212153086819</v>
      </c>
      <c r="N672" s="2">
        <v>0.11631199935269844</v>
      </c>
      <c r="O672" s="2">
        <f aca="true" t="shared" si="138" ref="O672:O680">SUM(B672:N672)</f>
        <v>99.99999999999999</v>
      </c>
      <c r="AM672" s="1"/>
    </row>
    <row r="673" spans="1:39" s="13" customFormat="1" ht="12">
      <c r="A673" s="13" t="s">
        <v>914</v>
      </c>
      <c r="B673" s="34">
        <f>AVERAGE(B668:B672)</f>
        <v>0.14420798209476757</v>
      </c>
      <c r="C673" s="34">
        <f aca="true" t="shared" si="139" ref="C673:N673">AVERAGE(C668:C672)</f>
        <v>61.119946232349704</v>
      </c>
      <c r="D673" s="34">
        <f t="shared" si="139"/>
        <v>0.13356551157023783</v>
      </c>
      <c r="E673" s="34">
        <f t="shared" si="139"/>
        <v>0.8101638125660638</v>
      </c>
      <c r="F673" s="34">
        <f t="shared" si="139"/>
        <v>14.986588274069922</v>
      </c>
      <c r="G673" s="34">
        <f t="shared" si="139"/>
        <v>0.2719514964880889</v>
      </c>
      <c r="H673" s="34">
        <f t="shared" si="139"/>
        <v>1.6074013276389123</v>
      </c>
      <c r="I673" s="34">
        <f t="shared" si="139"/>
        <v>0.2903587191447431</v>
      </c>
      <c r="J673" s="34">
        <f t="shared" si="139"/>
        <v>8.239167645477513</v>
      </c>
      <c r="K673" s="34">
        <f t="shared" si="139"/>
        <v>7.212030548289425</v>
      </c>
      <c r="L673" s="34">
        <f t="shared" si="139"/>
        <v>5.018738091483639</v>
      </c>
      <c r="M673" s="34">
        <f t="shared" si="139"/>
        <v>0.06976795584955006</v>
      </c>
      <c r="N673" s="34">
        <f t="shared" si="139"/>
        <v>0.0961124029774331</v>
      </c>
      <c r="O673" s="34"/>
      <c r="AM673" s="58"/>
    </row>
    <row r="674" spans="1:39" s="13" customFormat="1" ht="12">
      <c r="A674" s="13" t="s">
        <v>884</v>
      </c>
      <c r="B674" s="34">
        <f>STDEV(B668:B672)</f>
        <v>0.04230477560777394</v>
      </c>
      <c r="C674" s="34">
        <f aca="true" t="shared" si="140" ref="C674:N674">STDEV(C668:C672)</f>
        <v>0.16387165174212093</v>
      </c>
      <c r="D674" s="34">
        <f t="shared" si="140"/>
        <v>0.04404532441898593</v>
      </c>
      <c r="E674" s="34">
        <f t="shared" si="140"/>
        <v>0.018809249445522255</v>
      </c>
      <c r="F674" s="34">
        <f t="shared" si="140"/>
        <v>0.1544383761119082</v>
      </c>
      <c r="G674" s="34">
        <f t="shared" si="140"/>
        <v>0.1529893108282727</v>
      </c>
      <c r="H674" s="34">
        <f t="shared" si="140"/>
        <v>0.027273283003612543</v>
      </c>
      <c r="I674" s="34">
        <f t="shared" si="140"/>
        <v>0.036317457893353215</v>
      </c>
      <c r="J674" s="34">
        <f t="shared" si="140"/>
        <v>0.09660943648751706</v>
      </c>
      <c r="K674" s="34">
        <f t="shared" si="140"/>
        <v>0.15515464298188245</v>
      </c>
      <c r="L674" s="34">
        <f t="shared" si="140"/>
        <v>0.07612286089217443</v>
      </c>
      <c r="M674" s="34">
        <f t="shared" si="140"/>
        <v>0.10094039418043378</v>
      </c>
      <c r="N674" s="34">
        <f t="shared" si="140"/>
        <v>0.012631470861674751</v>
      </c>
      <c r="O674" s="34"/>
      <c r="AM674" s="58"/>
    </row>
    <row r="675" spans="13:39" ht="12">
      <c r="M675" s="2"/>
      <c r="N675" s="2"/>
      <c r="O675" s="2"/>
      <c r="AM675" s="1"/>
    </row>
    <row r="676" spans="1:39" ht="12">
      <c r="A676" t="s">
        <v>915</v>
      </c>
      <c r="B676" s="2">
        <v>0.16064825105583286</v>
      </c>
      <c r="C676" s="2">
        <v>61.54848748156081</v>
      </c>
      <c r="D676" s="2">
        <v>0.06163234788934467</v>
      </c>
      <c r="E676" s="2">
        <v>0.7729302645139128</v>
      </c>
      <c r="F676" s="2">
        <v>14.965546507163497</v>
      </c>
      <c r="G676" s="2">
        <v>0.37383555277143493</v>
      </c>
      <c r="H676" s="2">
        <v>1.5499019944631924</v>
      </c>
      <c r="I676" s="2">
        <v>0.2475397579162204</v>
      </c>
      <c r="J676" s="2">
        <v>8.103138197910562</v>
      </c>
      <c r="K676" s="2">
        <v>7.098834037221897</v>
      </c>
      <c r="L676" s="2">
        <v>5.013437872572594</v>
      </c>
      <c r="M676" s="2">
        <v>0</v>
      </c>
      <c r="N676" s="2">
        <v>0.10406773496069674</v>
      </c>
      <c r="O676" s="2">
        <f t="shared" si="138"/>
        <v>100</v>
      </c>
      <c r="AM676" s="1"/>
    </row>
    <row r="677" spans="1:15" ht="12">
      <c r="A677" t="s">
        <v>916</v>
      </c>
      <c r="B677" s="2">
        <v>0.15830188867096107</v>
      </c>
      <c r="C677" s="2">
        <v>61.02687149669955</v>
      </c>
      <c r="D677" s="2">
        <v>0.09259167073207156</v>
      </c>
      <c r="E677" s="2">
        <v>0.9229298792325843</v>
      </c>
      <c r="F677" s="2">
        <v>14.978942861978673</v>
      </c>
      <c r="G677" s="2">
        <v>0.3803227765553907</v>
      </c>
      <c r="H677" s="2">
        <v>1.6308081361197118</v>
      </c>
      <c r="I677" s="2">
        <v>0.31759938670463256</v>
      </c>
      <c r="J677" s="2">
        <v>8.382035224659253</v>
      </c>
      <c r="K677" s="2">
        <v>7.074800131420435</v>
      </c>
      <c r="L677" s="2">
        <v>4.9511653607590524</v>
      </c>
      <c r="M677" s="2">
        <v>0</v>
      </c>
      <c r="N677" s="2">
        <v>0.08363118646767755</v>
      </c>
      <c r="O677" s="2">
        <f t="shared" si="138"/>
        <v>99.99999999999997</v>
      </c>
    </row>
    <row r="678" spans="1:15" ht="12">
      <c r="A678" t="s">
        <v>917</v>
      </c>
      <c r="B678" s="2">
        <v>0.10569981253240796</v>
      </c>
      <c r="C678" s="2">
        <v>61.36272984723385</v>
      </c>
      <c r="D678" s="2">
        <v>0.08077061146344382</v>
      </c>
      <c r="E678" s="2">
        <v>0.835626819831678</v>
      </c>
      <c r="F678" s="2">
        <v>15.020342228072275</v>
      </c>
      <c r="G678" s="2">
        <v>0.3370427984523952</v>
      </c>
      <c r="H678" s="2">
        <v>1.5655538271309482</v>
      </c>
      <c r="I678" s="2">
        <v>0.1944477683379203</v>
      </c>
      <c r="J678" s="2">
        <v>8.236608033185751</v>
      </c>
      <c r="K678" s="2">
        <v>7.16066371504926</v>
      </c>
      <c r="L678" s="2">
        <v>4.90108093015835</v>
      </c>
      <c r="M678" s="2">
        <v>0.12664034143033784</v>
      </c>
      <c r="N678" s="2">
        <v>0.07279326712137528</v>
      </c>
      <c r="O678" s="2">
        <f t="shared" si="138"/>
        <v>99.99999999999999</v>
      </c>
    </row>
    <row r="679" spans="1:39" ht="12">
      <c r="A679" t="s">
        <v>918</v>
      </c>
      <c r="B679" s="2">
        <v>0.15713170403897658</v>
      </c>
      <c r="C679" s="2">
        <v>61.778454179802154</v>
      </c>
      <c r="D679" s="2">
        <v>0.06917747976558718</v>
      </c>
      <c r="E679" s="2">
        <v>0.7500815306011523</v>
      </c>
      <c r="F679" s="2">
        <v>15.19928055421044</v>
      </c>
      <c r="G679" s="2">
        <v>0.3360049017185663</v>
      </c>
      <c r="H679" s="2">
        <v>1.5772465386553876</v>
      </c>
      <c r="I679" s="2">
        <v>0.341934399984188</v>
      </c>
      <c r="J679" s="2">
        <v>8.176778108292403</v>
      </c>
      <c r="K679" s="2">
        <v>6.309974404332487</v>
      </c>
      <c r="L679" s="2">
        <v>5.048967773176926</v>
      </c>
      <c r="M679" s="2">
        <v>0.15317870519522872</v>
      </c>
      <c r="N679" s="2">
        <v>0.10178972022650683</v>
      </c>
      <c r="O679" s="2">
        <f t="shared" si="138"/>
        <v>100</v>
      </c>
      <c r="AM679" s="1"/>
    </row>
    <row r="680" spans="1:39" ht="12">
      <c r="A680" t="s">
        <v>919</v>
      </c>
      <c r="B680" s="2">
        <v>0.15948483389504092</v>
      </c>
      <c r="C680" s="2">
        <v>62.05264002567806</v>
      </c>
      <c r="D680" s="2">
        <v>0.07823784304285027</v>
      </c>
      <c r="E680" s="2">
        <v>0.7362381640186166</v>
      </c>
      <c r="F680" s="2">
        <v>15.128992136093725</v>
      </c>
      <c r="G680" s="2">
        <v>0.30492697801316</v>
      </c>
      <c r="H680" s="2">
        <v>1.646003851709196</v>
      </c>
      <c r="I680" s="2">
        <v>0.21064034665382764</v>
      </c>
      <c r="J680" s="2">
        <v>8.248074145402024</v>
      </c>
      <c r="K680" s="2">
        <v>6.222917669715937</v>
      </c>
      <c r="L680" s="2">
        <v>5.011234151821538</v>
      </c>
      <c r="M680" s="2">
        <v>0.10331407478735355</v>
      </c>
      <c r="N680" s="2">
        <v>0.09729577916867277</v>
      </c>
      <c r="O680" s="2">
        <f t="shared" si="138"/>
        <v>100.00000000000001</v>
      </c>
      <c r="AM680" s="1"/>
    </row>
    <row r="681" spans="1:14" s="13" customFormat="1" ht="12">
      <c r="A681" s="13" t="s">
        <v>920</v>
      </c>
      <c r="B681" s="34">
        <f>AVERAGE(B676:B680)</f>
        <v>0.14825329803864387</v>
      </c>
      <c r="C681" s="34">
        <f aca="true" t="shared" si="141" ref="C681:N681">AVERAGE(C676:C680)</f>
        <v>61.553836606194885</v>
      </c>
      <c r="D681" s="34">
        <f t="shared" si="141"/>
        <v>0.0764819905786595</v>
      </c>
      <c r="E681" s="34">
        <f t="shared" si="141"/>
        <v>0.8035613316395889</v>
      </c>
      <c r="F681" s="34">
        <f t="shared" si="141"/>
        <v>15.05862085750372</v>
      </c>
      <c r="G681" s="34">
        <f t="shared" si="141"/>
        <v>0.3464266015021894</v>
      </c>
      <c r="H681" s="34">
        <f t="shared" si="141"/>
        <v>1.5939028696156872</v>
      </c>
      <c r="I681" s="34">
        <f t="shared" si="141"/>
        <v>0.2624323319193578</v>
      </c>
      <c r="J681" s="34">
        <f t="shared" si="141"/>
        <v>8.229326741889999</v>
      </c>
      <c r="K681" s="34">
        <f t="shared" si="141"/>
        <v>6.773437991548002</v>
      </c>
      <c r="L681" s="34">
        <f t="shared" si="141"/>
        <v>4.985177217697692</v>
      </c>
      <c r="M681" s="34">
        <f t="shared" si="141"/>
        <v>0.07662662428258402</v>
      </c>
      <c r="N681" s="34">
        <f t="shared" si="141"/>
        <v>0.09191553758898584</v>
      </c>
    </row>
    <row r="682" spans="1:14" s="13" customFormat="1" ht="12">
      <c r="A682" s="13" t="s">
        <v>884</v>
      </c>
      <c r="B682" s="34">
        <f>STDEV(B676:B680)</f>
        <v>0.023824261024866705</v>
      </c>
      <c r="C682" s="34">
        <f aca="true" t="shared" si="142" ref="C682:N682">STDEV(C676:C680)</f>
        <v>0.3916313760226883</v>
      </c>
      <c r="D682" s="34">
        <f t="shared" si="142"/>
        <v>0.011777784679570094</v>
      </c>
      <c r="E682" s="34">
        <f t="shared" si="142"/>
        <v>0.0768241595761844</v>
      </c>
      <c r="F682" s="34">
        <f t="shared" si="142"/>
        <v>0.1015060814204156</v>
      </c>
      <c r="G682" s="34">
        <f t="shared" si="142"/>
        <v>0.030899383605120838</v>
      </c>
      <c r="H682" s="34">
        <f t="shared" si="142"/>
        <v>0.04211202208362596</v>
      </c>
      <c r="I682" s="34">
        <f t="shared" si="142"/>
        <v>0.06498092440056692</v>
      </c>
      <c r="J682" s="34">
        <f t="shared" si="142"/>
        <v>0.10296755626857484</v>
      </c>
      <c r="K682" s="34">
        <f t="shared" si="142"/>
        <v>0.46489692627896734</v>
      </c>
      <c r="L682" s="34">
        <f t="shared" si="142"/>
        <v>0.05868529498212538</v>
      </c>
      <c r="M682" s="34">
        <f t="shared" si="142"/>
        <v>0.0721406475354303</v>
      </c>
      <c r="N682" s="34">
        <f t="shared" si="142"/>
        <v>0.013308024689200731</v>
      </c>
    </row>
    <row r="683" spans="2:14" ht="12"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2:14" ht="12"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5" ht="12">
      <c r="A685" t="s">
        <v>921</v>
      </c>
      <c r="B685" s="2">
        <v>0.10872788376000792</v>
      </c>
      <c r="C685" s="2">
        <v>60.680043491153505</v>
      </c>
      <c r="D685" s="2">
        <v>0.10872788376000792</v>
      </c>
      <c r="E685" s="2">
        <v>0.7610951863200554</v>
      </c>
      <c r="F685" s="2">
        <v>15.350400316299298</v>
      </c>
      <c r="G685" s="2">
        <v>0.3657210635563902</v>
      </c>
      <c r="H685" s="2">
        <v>1.571612137985569</v>
      </c>
      <c r="I685" s="2">
        <v>0.37560541662548186</v>
      </c>
      <c r="J685" s="2">
        <v>8.164475635069685</v>
      </c>
      <c r="K685" s="2">
        <v>7.3737273895423545</v>
      </c>
      <c r="L685" s="2">
        <v>5.021251359098547</v>
      </c>
      <c r="M685" s="2">
        <v>0.029653059207274884</v>
      </c>
      <c r="N685" s="2">
        <v>0.10872788376000792</v>
      </c>
      <c r="O685" s="2">
        <v>100.0197687061382</v>
      </c>
    </row>
    <row r="686" spans="1:15" ht="12">
      <c r="A686" t="s">
        <v>922</v>
      </c>
      <c r="B686" s="2">
        <v>0.12858555885262118</v>
      </c>
      <c r="C686" s="2">
        <v>60.731948565776456</v>
      </c>
      <c r="D686" s="2">
        <v>0.09891196834817013</v>
      </c>
      <c r="E686" s="2">
        <v>0.8605341246290802</v>
      </c>
      <c r="F686" s="2">
        <v>15.370919881305637</v>
      </c>
      <c r="G686" s="2">
        <v>0.33630069238377847</v>
      </c>
      <c r="H686" s="2">
        <v>1.5825914935707222</v>
      </c>
      <c r="I686" s="2">
        <v>0.24727992087042533</v>
      </c>
      <c r="J686" s="2">
        <v>8.189910979228486</v>
      </c>
      <c r="K686" s="2">
        <v>7.181008902077151</v>
      </c>
      <c r="L686" s="2">
        <v>5.064292779426311</v>
      </c>
      <c r="M686" s="2">
        <v>0.09891196834817013</v>
      </c>
      <c r="N686" s="2">
        <v>0.10880316518298715</v>
      </c>
      <c r="O686" s="2">
        <v>100</v>
      </c>
    </row>
    <row r="687" spans="1:15" ht="12">
      <c r="A687" t="s">
        <v>923</v>
      </c>
      <c r="B687" s="2">
        <v>0.08948101014118115</v>
      </c>
      <c r="C687" s="2">
        <v>60.40962417975741</v>
      </c>
      <c r="D687" s="2">
        <v>0.11930801352157487</v>
      </c>
      <c r="E687" s="2">
        <v>0.7953867568104992</v>
      </c>
      <c r="F687" s="2">
        <v>15.350964406442632</v>
      </c>
      <c r="G687" s="2">
        <v>0.3579240405647246</v>
      </c>
      <c r="H687" s="2">
        <v>1.6305428514615232</v>
      </c>
      <c r="I687" s="2">
        <v>0.36786637502485586</v>
      </c>
      <c r="J687" s="2">
        <v>8.222310598528534</v>
      </c>
      <c r="K687" s="2">
        <v>7.506462517399085</v>
      </c>
      <c r="L687" s="2">
        <v>5.050705905746669</v>
      </c>
      <c r="M687" s="2">
        <v>0</v>
      </c>
      <c r="N687" s="2">
        <v>0.0994233446013124</v>
      </c>
      <c r="O687" s="2">
        <v>100</v>
      </c>
    </row>
    <row r="688" spans="1:15" ht="12">
      <c r="A688" t="s">
        <v>924</v>
      </c>
      <c r="B688" s="2">
        <v>0.08932115919015482</v>
      </c>
      <c r="C688" s="2">
        <v>60.52997221119492</v>
      </c>
      <c r="D688" s="2">
        <v>0.11909487892020641</v>
      </c>
      <c r="E688" s="2">
        <v>0.7840412862246923</v>
      </c>
      <c r="F688" s="2">
        <v>15.373163953949978</v>
      </c>
      <c r="G688" s="2">
        <v>0.3374354902739182</v>
      </c>
      <c r="H688" s="2">
        <v>1.6077808654227868</v>
      </c>
      <c r="I688" s="2">
        <v>0.29773719730051607</v>
      </c>
      <c r="J688" s="2">
        <v>8.267169511710996</v>
      </c>
      <c r="K688" s="2">
        <v>7.383882493052798</v>
      </c>
      <c r="L688" s="2">
        <v>4.9920603414053195</v>
      </c>
      <c r="M688" s="2">
        <v>0.11909487892020641</v>
      </c>
      <c r="N688" s="2">
        <v>0.09924573243350536</v>
      </c>
      <c r="O688" s="2">
        <v>100</v>
      </c>
    </row>
    <row r="689" spans="1:15" ht="12">
      <c r="A689" t="s">
        <v>925</v>
      </c>
      <c r="B689" s="2">
        <v>0.11828486939379004</v>
      </c>
      <c r="C689" s="2">
        <v>60.52242483982257</v>
      </c>
      <c r="D689" s="2">
        <v>0.10842779694430754</v>
      </c>
      <c r="E689" s="2">
        <v>0.8378511582060127</v>
      </c>
      <c r="F689" s="2">
        <v>15.347461803844258</v>
      </c>
      <c r="G689" s="2">
        <v>0.27599802858551015</v>
      </c>
      <c r="H689" s="2">
        <v>1.5574174470182356</v>
      </c>
      <c r="I689" s="2">
        <v>0.2562838836865451</v>
      </c>
      <c r="J689" s="2">
        <v>8.27008378511582</v>
      </c>
      <c r="K689" s="2">
        <v>7.412518482010842</v>
      </c>
      <c r="L689" s="2">
        <v>5.096106456382454</v>
      </c>
      <c r="M689" s="2">
        <v>0.07885657959586002</v>
      </c>
      <c r="N689" s="2">
        <v>0.10842779694430754</v>
      </c>
      <c r="O689" s="2">
        <v>99.99014292755052</v>
      </c>
    </row>
    <row r="690" spans="1:15" ht="12">
      <c r="A690" t="s">
        <v>926</v>
      </c>
      <c r="B690" s="2">
        <v>0.09872642906506071</v>
      </c>
      <c r="C690" s="2">
        <v>60.183631158061004</v>
      </c>
      <c r="D690" s="2">
        <v>0.09872642906506071</v>
      </c>
      <c r="E690" s="2">
        <v>0.8194293612400039</v>
      </c>
      <c r="F690" s="2">
        <v>15.52966729193405</v>
      </c>
      <c r="G690" s="2">
        <v>0.32579721591470034</v>
      </c>
      <c r="H690" s="2">
        <v>1.5993681508539834</v>
      </c>
      <c r="I690" s="2">
        <v>0.39490571626024285</v>
      </c>
      <c r="J690" s="2">
        <v>8.421364399249677</v>
      </c>
      <c r="K690" s="2">
        <v>7.177411393029913</v>
      </c>
      <c r="L690" s="2">
        <v>5.07453845394412</v>
      </c>
      <c r="M690" s="2">
        <v>0.1678349294106032</v>
      </c>
      <c r="N690" s="2">
        <v>0.10859907197156678</v>
      </c>
      <c r="O690" s="2">
        <v>100</v>
      </c>
    </row>
    <row r="691" spans="1:15" ht="12">
      <c r="A691" t="s">
        <v>927</v>
      </c>
      <c r="B691" s="2">
        <v>0.14855897791423195</v>
      </c>
      <c r="C691" s="2">
        <v>60.20600178270774</v>
      </c>
      <c r="D691" s="2">
        <v>0.10894325047043676</v>
      </c>
      <c r="E691" s="2">
        <v>0.831930276319699</v>
      </c>
      <c r="F691" s="2">
        <v>15.46994156680202</v>
      </c>
      <c r="G691" s="2">
        <v>0.3466376151332079</v>
      </c>
      <c r="H691" s="2">
        <v>1.5549173021689613</v>
      </c>
      <c r="I691" s="2">
        <v>0.25750222838466874</v>
      </c>
      <c r="J691" s="2">
        <v>8.141031989699911</v>
      </c>
      <c r="K691" s="2">
        <v>7.358621372684956</v>
      </c>
      <c r="L691" s="2">
        <v>5.2787956818857085</v>
      </c>
      <c r="M691" s="2">
        <v>0.19807863721897595</v>
      </c>
      <c r="N691" s="2">
        <v>0.09903931860948798</v>
      </c>
      <c r="O691" s="2">
        <v>100</v>
      </c>
    </row>
    <row r="692" spans="1:15" ht="12">
      <c r="A692" t="s">
        <v>928</v>
      </c>
      <c r="B692" s="2">
        <v>0.1367855398143625</v>
      </c>
      <c r="C692" s="2">
        <v>60.10747435271129</v>
      </c>
      <c r="D692" s="2">
        <v>0.10747435271128482</v>
      </c>
      <c r="E692" s="2">
        <v>0.8500244259892527</v>
      </c>
      <c r="F692" s="2">
        <v>15.456765999022963</v>
      </c>
      <c r="G692" s="2">
        <v>0.33219345383488036</v>
      </c>
      <c r="H692" s="2">
        <v>1.64142647777235</v>
      </c>
      <c r="I692" s="2">
        <v>0.3517342452369321</v>
      </c>
      <c r="J692" s="2">
        <v>8.422081094284318</v>
      </c>
      <c r="K692" s="2">
        <v>7.34733756717147</v>
      </c>
      <c r="L692" s="2">
        <v>5.002442598925257</v>
      </c>
      <c r="M692" s="2">
        <v>0.16609672691744018</v>
      </c>
      <c r="N692" s="2">
        <v>0.08793356130923302</v>
      </c>
      <c r="O692" s="2">
        <v>100.00977039570104</v>
      </c>
    </row>
    <row r="693" spans="1:38" ht="12">
      <c r="A693" t="s">
        <v>929</v>
      </c>
      <c r="B693" s="2">
        <v>0.1283570300157978</v>
      </c>
      <c r="C693" s="2">
        <v>60.59439178515008</v>
      </c>
      <c r="D693" s="2">
        <v>0.06911532385466035</v>
      </c>
      <c r="E693" s="2">
        <v>0.7898894154818326</v>
      </c>
      <c r="F693" s="2">
        <v>15.442338072669827</v>
      </c>
      <c r="G693" s="2">
        <v>0.315955766192733</v>
      </c>
      <c r="H693" s="2">
        <v>1.5501579778830965</v>
      </c>
      <c r="I693" s="2">
        <v>0.315955766192733</v>
      </c>
      <c r="J693" s="2">
        <v>8.39257503949447</v>
      </c>
      <c r="K693" s="2">
        <v>7.049763033175355</v>
      </c>
      <c r="L693" s="2">
        <v>5.055292259083728</v>
      </c>
      <c r="M693" s="2">
        <v>0.21721958925750395</v>
      </c>
      <c r="N693" s="2">
        <v>0.08886255924170616</v>
      </c>
      <c r="O693" s="2">
        <f aca="true" t="shared" si="143" ref="O693:O702">SUM(B693:N693)</f>
        <v>100.00987361769353</v>
      </c>
      <c r="AL693" s="1"/>
    </row>
    <row r="694" spans="1:38" ht="12">
      <c r="A694" t="s">
        <v>930</v>
      </c>
      <c r="B694" s="2">
        <v>0.12878937982960176</v>
      </c>
      <c r="C694" s="2">
        <v>60.70933227659996</v>
      </c>
      <c r="D694" s="2">
        <v>0.049534376857539135</v>
      </c>
      <c r="E694" s="2">
        <v>0.8123637804636417</v>
      </c>
      <c r="F694" s="2">
        <v>15.296215573608084</v>
      </c>
      <c r="G694" s="2">
        <v>0.3071131365167426</v>
      </c>
      <c r="H694" s="2">
        <v>1.5652863086982367</v>
      </c>
      <c r="I694" s="2">
        <v>0.2674856350307113</v>
      </c>
      <c r="J694" s="2">
        <v>8.351495938181097</v>
      </c>
      <c r="K694" s="2">
        <v>7.212205270457698</v>
      </c>
      <c r="L694" s="2">
        <v>5.022785813354468</v>
      </c>
      <c r="M694" s="2">
        <v>0.1882306320586487</v>
      </c>
      <c r="N694" s="2">
        <v>0.07925500297206262</v>
      </c>
      <c r="O694" s="2">
        <f t="shared" si="143"/>
        <v>99.9900931246285</v>
      </c>
      <c r="AL694" s="1"/>
    </row>
    <row r="695" spans="1:38" ht="12">
      <c r="A695" t="s">
        <v>931</v>
      </c>
      <c r="B695" s="2">
        <v>0.13828526274199923</v>
      </c>
      <c r="C695" s="2">
        <v>60.58870011853023</v>
      </c>
      <c r="D695" s="2">
        <v>0.09877518767285659</v>
      </c>
      <c r="E695" s="2">
        <v>0.8297115764519952</v>
      </c>
      <c r="F695" s="2">
        <v>15.32990912682734</v>
      </c>
      <c r="G695" s="2">
        <v>0.345713156854998</v>
      </c>
      <c r="H695" s="2">
        <v>1.5112603713947057</v>
      </c>
      <c r="I695" s="2">
        <v>0.24693796918214145</v>
      </c>
      <c r="J695" s="2">
        <v>8.316870802054524</v>
      </c>
      <c r="K695" s="2">
        <v>7.309363887791387</v>
      </c>
      <c r="L695" s="2">
        <v>5.067167127617543</v>
      </c>
      <c r="M695" s="2">
        <v>0.1185302252074279</v>
      </c>
      <c r="N695" s="2">
        <v>0.07902015013828527</v>
      </c>
      <c r="O695" s="2">
        <f t="shared" si="143"/>
        <v>99.98024496246545</v>
      </c>
      <c r="AL695" s="1"/>
    </row>
    <row r="696" spans="1:38" ht="12">
      <c r="A696" t="s">
        <v>932</v>
      </c>
      <c r="B696" s="2">
        <v>0.1581652827204429</v>
      </c>
      <c r="C696" s="2">
        <v>60.4982206405694</v>
      </c>
      <c r="D696" s="2">
        <v>0.05931198102016608</v>
      </c>
      <c r="E696" s="2">
        <v>0.7809410834321867</v>
      </c>
      <c r="F696" s="2">
        <v>15.391459074733097</v>
      </c>
      <c r="G696" s="2">
        <v>0.29655990510083036</v>
      </c>
      <c r="H696" s="2">
        <v>1.5618821668643734</v>
      </c>
      <c r="I696" s="2">
        <v>0.21747726374060897</v>
      </c>
      <c r="J696" s="2">
        <v>8.165282720442864</v>
      </c>
      <c r="K696" s="2">
        <v>7.374456306840649</v>
      </c>
      <c r="L696" s="2">
        <v>5.249110320284697</v>
      </c>
      <c r="M696" s="2">
        <v>0.16805061289047057</v>
      </c>
      <c r="N696" s="2">
        <v>0.07908264136022145</v>
      </c>
      <c r="O696" s="2">
        <f t="shared" si="143"/>
        <v>100</v>
      </c>
      <c r="AL696" s="1"/>
    </row>
    <row r="697" spans="1:38" ht="12">
      <c r="A697" t="s">
        <v>933</v>
      </c>
      <c r="B697" s="2">
        <v>0.17842981760507534</v>
      </c>
      <c r="C697" s="2">
        <v>60.953608247422686</v>
      </c>
      <c r="D697" s="2">
        <v>0.08921490880253767</v>
      </c>
      <c r="E697" s="2">
        <v>0.8227597145122918</v>
      </c>
      <c r="F697" s="2">
        <v>15.325138778747027</v>
      </c>
      <c r="G697" s="2">
        <v>0.30729579698651865</v>
      </c>
      <c r="H697" s="2">
        <v>1.556304520222046</v>
      </c>
      <c r="I697" s="2">
        <v>0.3568596352101507</v>
      </c>
      <c r="J697" s="2">
        <v>8.02934179222839</v>
      </c>
      <c r="K697" s="2">
        <v>7.295796986518637</v>
      </c>
      <c r="L697" s="2">
        <v>4.956383822363204</v>
      </c>
      <c r="M697" s="2">
        <v>0.02973830293417922</v>
      </c>
      <c r="N697" s="2">
        <v>0.09912767644726408</v>
      </c>
      <c r="O697" s="2">
        <f t="shared" si="143"/>
        <v>100.00000000000003</v>
      </c>
      <c r="AL697" s="1"/>
    </row>
    <row r="698" spans="1:38" ht="12">
      <c r="A698" t="s">
        <v>934</v>
      </c>
      <c r="B698" s="2">
        <v>0.12849658989819118</v>
      </c>
      <c r="C698" s="2">
        <v>60.60096866660077</v>
      </c>
      <c r="D698" s="2">
        <v>0.07907482455273303</v>
      </c>
      <c r="E698" s="2">
        <v>0.8006325985964219</v>
      </c>
      <c r="F698" s="2">
        <v>15.399822081644757</v>
      </c>
      <c r="G698" s="2">
        <v>0.32618365128002375</v>
      </c>
      <c r="H698" s="2">
        <v>1.5518434318473857</v>
      </c>
      <c r="I698" s="2">
        <v>0.34595235741820696</v>
      </c>
      <c r="J698" s="2">
        <v>8.105169516655135</v>
      </c>
      <c r="K698" s="2">
        <v>7.383611742611446</v>
      </c>
      <c r="L698" s="2">
        <v>5.060788771374914</v>
      </c>
      <c r="M698" s="2">
        <v>0.11861223682909953</v>
      </c>
      <c r="N698" s="2">
        <v>0.10872788376000792</v>
      </c>
      <c r="O698" s="2">
        <f t="shared" si="143"/>
        <v>100.00988435306911</v>
      </c>
      <c r="AL698" s="1"/>
    </row>
    <row r="699" spans="1:38" ht="12">
      <c r="A699" t="s">
        <v>935</v>
      </c>
      <c r="B699" s="2">
        <v>0.0890383854372774</v>
      </c>
      <c r="C699" s="2">
        <v>60.397704788286504</v>
      </c>
      <c r="D699" s="2">
        <v>0.07914523149980214</v>
      </c>
      <c r="E699" s="2">
        <v>0.7617728531855956</v>
      </c>
      <c r="F699" s="2">
        <v>15.383854372774042</v>
      </c>
      <c r="G699" s="2">
        <v>0.31658092599920856</v>
      </c>
      <c r="H699" s="2">
        <v>1.5334388603086666</v>
      </c>
      <c r="I699" s="2">
        <v>0.25722200237435694</v>
      </c>
      <c r="J699" s="2">
        <v>8.122279382667195</v>
      </c>
      <c r="K699" s="2">
        <v>7.785912148793035</v>
      </c>
      <c r="L699" s="2">
        <v>4.99604273842501</v>
      </c>
      <c r="M699" s="2">
        <v>0.1879699248120301</v>
      </c>
      <c r="N699" s="2">
        <v>0.0890383854372774</v>
      </c>
      <c r="O699" s="2">
        <f t="shared" si="143"/>
        <v>99.99999999999997</v>
      </c>
      <c r="AL699" s="1"/>
    </row>
    <row r="700" spans="1:38" ht="12">
      <c r="A700" t="s">
        <v>936</v>
      </c>
      <c r="B700" s="2">
        <v>0.11834319526627218</v>
      </c>
      <c r="C700" s="2">
        <v>60.66074950690334</v>
      </c>
      <c r="D700" s="2">
        <v>0.09861932938856016</v>
      </c>
      <c r="E700" s="2">
        <v>0.7790927021696252</v>
      </c>
      <c r="F700" s="2">
        <v>15.473372781065088</v>
      </c>
      <c r="G700" s="2">
        <v>0.3451676528599605</v>
      </c>
      <c r="H700" s="2">
        <v>1.5680473372781065</v>
      </c>
      <c r="I700" s="2">
        <v>0.29585798816568043</v>
      </c>
      <c r="J700" s="2">
        <v>8.293885601577909</v>
      </c>
      <c r="K700" s="2">
        <v>7.071005917159763</v>
      </c>
      <c r="L700" s="2">
        <v>5.0887573964497035</v>
      </c>
      <c r="M700" s="2">
        <v>0.1282051282051282</v>
      </c>
      <c r="N700" s="2">
        <v>0.07889546351084813</v>
      </c>
      <c r="O700" s="2">
        <f t="shared" si="143"/>
        <v>99.99999999999999</v>
      </c>
      <c r="AL700" s="1"/>
    </row>
    <row r="701" spans="1:38" ht="12">
      <c r="A701" t="s">
        <v>937</v>
      </c>
      <c r="B701" s="2">
        <v>0.07868594472312383</v>
      </c>
      <c r="C701" s="2">
        <v>60.47998426281105</v>
      </c>
      <c r="D701" s="2">
        <v>0.10819317399429526</v>
      </c>
      <c r="E701" s="2">
        <v>0.7573522179600669</v>
      </c>
      <c r="F701" s="2">
        <v>15.196223074653288</v>
      </c>
      <c r="G701" s="2">
        <v>0.3245795219828858</v>
      </c>
      <c r="H701" s="2">
        <v>1.6130618668240384</v>
      </c>
      <c r="I701" s="2">
        <v>0.31474377889249533</v>
      </c>
      <c r="J701" s="2">
        <v>8.311202911379954</v>
      </c>
      <c r="K701" s="2">
        <v>7.376807317792859</v>
      </c>
      <c r="L701" s="2">
        <v>4.996557489918363</v>
      </c>
      <c r="M701" s="2">
        <v>0.3344152650732763</v>
      </c>
      <c r="N701" s="2">
        <v>0.0983574309039048</v>
      </c>
      <c r="O701" s="2">
        <f t="shared" si="143"/>
        <v>99.99016425690958</v>
      </c>
      <c r="AL701" s="1"/>
    </row>
    <row r="702" spans="1:38" ht="12">
      <c r="A702" t="s">
        <v>938</v>
      </c>
      <c r="B702" s="2">
        <v>0.0892325996430696</v>
      </c>
      <c r="C702" s="2">
        <v>60.41046995835812</v>
      </c>
      <c r="D702" s="2">
        <v>0.1090620662304184</v>
      </c>
      <c r="E702" s="2">
        <v>0.9220701963117193</v>
      </c>
      <c r="F702" s="2">
        <v>15.348007138607972</v>
      </c>
      <c r="G702" s="2">
        <v>0.31727146539758083</v>
      </c>
      <c r="H702" s="2">
        <v>1.586357326987904</v>
      </c>
      <c r="I702" s="2">
        <v>0.2280388657545112</v>
      </c>
      <c r="J702" s="2">
        <v>8.348205433273845</v>
      </c>
      <c r="K702" s="2">
        <v>7.356732103906405</v>
      </c>
      <c r="L702" s="2">
        <v>5.016855046599246</v>
      </c>
      <c r="M702" s="2">
        <v>0.16855046599246482</v>
      </c>
      <c r="N702" s="2">
        <v>0.0892325996430696</v>
      </c>
      <c r="O702" s="2">
        <f t="shared" si="143"/>
        <v>99.99008526670634</v>
      </c>
      <c r="AL702" s="1"/>
    </row>
    <row r="703" spans="1:38" s="13" customFormat="1" ht="12">
      <c r="A703" s="13" t="s">
        <v>974</v>
      </c>
      <c r="B703" s="34">
        <f>AVERAGE(B693:B702)</f>
        <v>0.12358234878808512</v>
      </c>
      <c r="C703" s="34">
        <f aca="true" t="shared" si="144" ref="C703:N703">AVERAGE(C693:C702)</f>
        <v>60.589413025123214</v>
      </c>
      <c r="D703" s="34">
        <f t="shared" si="144"/>
        <v>0.08400464038735689</v>
      </c>
      <c r="E703" s="34">
        <f t="shared" si="144"/>
        <v>0.8056586138565376</v>
      </c>
      <c r="F703" s="34">
        <f t="shared" si="144"/>
        <v>15.358634007533052</v>
      </c>
      <c r="G703" s="34">
        <f t="shared" si="144"/>
        <v>0.3202420979171482</v>
      </c>
      <c r="H703" s="34">
        <f t="shared" si="144"/>
        <v>1.559764016830856</v>
      </c>
      <c r="I703" s="34">
        <f t="shared" si="144"/>
        <v>0.2846531261961596</v>
      </c>
      <c r="J703" s="34">
        <f t="shared" si="144"/>
        <v>8.243630913795538</v>
      </c>
      <c r="K703" s="34">
        <f t="shared" si="144"/>
        <v>7.321565471504724</v>
      </c>
      <c r="L703" s="34">
        <f t="shared" si="144"/>
        <v>5.050974078547087</v>
      </c>
      <c r="M703" s="34">
        <f t="shared" si="144"/>
        <v>0.16595223832602293</v>
      </c>
      <c r="N703" s="34">
        <f t="shared" si="144"/>
        <v>0.08895997934146474</v>
      </c>
      <c r="O703" s="34"/>
      <c r="AL703" s="58"/>
    </row>
    <row r="704" spans="1:38" s="13" customFormat="1" ht="12">
      <c r="A704" s="13" t="s">
        <v>884</v>
      </c>
      <c r="B704" s="34">
        <f>STDEV(B693:B702)</f>
        <v>0.03146565473375594</v>
      </c>
      <c r="C704" s="34">
        <f aca="true" t="shared" si="145" ref="C704:N704">STDEV(C693:C702)</f>
        <v>0.1637511268244737</v>
      </c>
      <c r="D704" s="34">
        <f t="shared" si="145"/>
        <v>0.020383544634384756</v>
      </c>
      <c r="E704" s="34">
        <f t="shared" si="145"/>
        <v>0.04751340014165632</v>
      </c>
      <c r="F704" s="34">
        <f t="shared" si="145"/>
        <v>0.07882097680420572</v>
      </c>
      <c r="G704" s="34">
        <f t="shared" si="145"/>
        <v>0.015866097697684673</v>
      </c>
      <c r="H704" s="34">
        <f t="shared" si="145"/>
        <v>0.027616536667800583</v>
      </c>
      <c r="I704" s="34">
        <f t="shared" si="145"/>
        <v>0.04849927906937397</v>
      </c>
      <c r="J704" s="34">
        <f t="shared" si="145"/>
        <v>0.12612456609452502</v>
      </c>
      <c r="K704" s="34">
        <f t="shared" si="145"/>
        <v>0.20439139287630553</v>
      </c>
      <c r="L704" s="34">
        <f t="shared" si="145"/>
        <v>0.08024085933712304</v>
      </c>
      <c r="M704" s="34">
        <f t="shared" si="145"/>
        <v>0.07921096693714698</v>
      </c>
      <c r="N704" s="34">
        <f t="shared" si="145"/>
        <v>0.010405112102788633</v>
      </c>
      <c r="O704" s="34"/>
      <c r="AL704" s="58"/>
    </row>
    <row r="705" spans="2:38" s="13" customFormat="1" ht="12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AL705" s="58"/>
    </row>
    <row r="706" spans="1:38" s="13" customFormat="1" ht="12">
      <c r="A706" s="13" t="s">
        <v>976</v>
      </c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AL706" s="58"/>
    </row>
    <row r="707" spans="1:38" s="13" customFormat="1" ht="14.25">
      <c r="A707" s="59" t="s">
        <v>977</v>
      </c>
      <c r="B707" s="62">
        <v>0.17098215550874277</v>
      </c>
      <c r="C707" s="62">
        <v>57.02113188297642</v>
      </c>
      <c r="D707" s="62">
        <v>0.15586771082288706</v>
      </c>
      <c r="E707" s="62">
        <v>0.8568000831294459</v>
      </c>
      <c r="F707" s="62">
        <v>14.251976685969073</v>
      </c>
      <c r="G707" s="63"/>
      <c r="H707" s="62">
        <v>1.749496972387799</v>
      </c>
      <c r="I707" s="62">
        <v>0.374082505974929</v>
      </c>
      <c r="J707" s="62">
        <v>8.460310412907736</v>
      </c>
      <c r="K707" s="62">
        <v>7.0480544875730935</v>
      </c>
      <c r="L707" s="62">
        <v>4.736489103430035</v>
      </c>
      <c r="M707" s="62">
        <v>0.2446650733522894</v>
      </c>
      <c r="N707" s="62">
        <v>0.11619229352251581</v>
      </c>
      <c r="O707" s="64">
        <v>95.18604936755497</v>
      </c>
      <c r="AL707" s="58"/>
    </row>
    <row r="708" spans="1:38" s="13" customFormat="1" ht="14.25">
      <c r="A708" s="59" t="s">
        <v>978</v>
      </c>
      <c r="B708" s="62">
        <v>0.18270760888784107</v>
      </c>
      <c r="C708" s="62">
        <v>58.95954892831181</v>
      </c>
      <c r="D708" s="62">
        <v>0.11689357772931767</v>
      </c>
      <c r="E708" s="62">
        <v>0.887015972181293</v>
      </c>
      <c r="F708" s="62">
        <v>14.280662462427063</v>
      </c>
      <c r="G708" s="65">
        <v>1.9076246046246632</v>
      </c>
      <c r="H708" s="62">
        <v>1.7681381505274942</v>
      </c>
      <c r="I708" s="62">
        <v>0.36443291880316686</v>
      </c>
      <c r="J708" s="62">
        <v>8.575470030058348</v>
      </c>
      <c r="K708" s="62">
        <v>7.177658592169112</v>
      </c>
      <c r="L708" s="62">
        <v>4.783795996149387</v>
      </c>
      <c r="M708" s="62"/>
      <c r="N708" s="62">
        <v>0.11198208286674131</v>
      </c>
      <c r="O708" s="64">
        <v>99.11593092473623</v>
      </c>
      <c r="AL708" s="58"/>
    </row>
    <row r="709" spans="1:38" s="13" customFormat="1" ht="14.25">
      <c r="A709" s="59" t="s">
        <v>979</v>
      </c>
      <c r="B709" s="62">
        <v>0.13135362341402662</v>
      </c>
      <c r="C709" s="62">
        <v>58.97096598427648</v>
      </c>
      <c r="D709" s="62">
        <v>0.1478944500661633</v>
      </c>
      <c r="E709" s="62">
        <v>0.7540670973768195</v>
      </c>
      <c r="F709" s="62">
        <v>14.508250953530007</v>
      </c>
      <c r="G709" s="63"/>
      <c r="H709" s="62">
        <v>1.8554915544485093</v>
      </c>
      <c r="I709" s="62">
        <v>0.2957889001323266</v>
      </c>
      <c r="J709" s="62">
        <v>8.719934615085233</v>
      </c>
      <c r="K709" s="62">
        <v>7.600996341558341</v>
      </c>
      <c r="L709" s="62">
        <v>4.969058924262474</v>
      </c>
      <c r="M709" s="62">
        <v>0.07978516385148283</v>
      </c>
      <c r="N709" s="62">
        <v>0.11481279676188993</v>
      </c>
      <c r="O709" s="64">
        <v>98.14840040476375</v>
      </c>
      <c r="AL709" s="58"/>
    </row>
    <row r="710" spans="1:38" s="13" customFormat="1" ht="14.25">
      <c r="A710" s="59" t="s">
        <v>980</v>
      </c>
      <c r="B710" s="62">
        <v>0.18778528918934537</v>
      </c>
      <c r="C710" s="62">
        <v>59.239999229598816</v>
      </c>
      <c r="D710" s="62">
        <v>0.11074517054756267</v>
      </c>
      <c r="E710" s="62">
        <v>0.7944762234933842</v>
      </c>
      <c r="F710" s="62">
        <v>14.503765335798619</v>
      </c>
      <c r="G710" s="63"/>
      <c r="H710" s="62">
        <v>1.875926888927409</v>
      </c>
      <c r="I710" s="62">
        <v>0.35534754723522277</v>
      </c>
      <c r="J710" s="62">
        <v>8.641012307158954</v>
      </c>
      <c r="K710" s="62">
        <v>7.186880067795305</v>
      </c>
      <c r="L710" s="62">
        <v>4.91612257082876</v>
      </c>
      <c r="M710" s="62">
        <v>0.1974153040195682</v>
      </c>
      <c r="N710" s="62">
        <v>0.1377092120721866</v>
      </c>
      <c r="O710" s="64">
        <v>98.14718514666512</v>
      </c>
      <c r="AL710" s="58"/>
    </row>
    <row r="711" spans="1:38" s="13" customFormat="1" ht="14.25">
      <c r="A711" s="59" t="s">
        <v>981</v>
      </c>
      <c r="B711" s="62">
        <v>0.2021972768110601</v>
      </c>
      <c r="C711" s="62">
        <v>59.72489217805313</v>
      </c>
      <c r="D711" s="62">
        <v>0.15837126607368746</v>
      </c>
      <c r="E711" s="62">
        <v>0.8625755749673795</v>
      </c>
      <c r="F711" s="62">
        <v>14.763389344303116</v>
      </c>
      <c r="G711" s="65">
        <v>0.38945386814347044</v>
      </c>
      <c r="H711" s="62">
        <v>1.810811080012351</v>
      </c>
      <c r="I711" s="62">
        <v>0.3416436746117912</v>
      </c>
      <c r="J711" s="62">
        <v>8.580933693237846</v>
      </c>
      <c r="K711" s="62">
        <v>7.69644511290178</v>
      </c>
      <c r="L711" s="62">
        <v>4.975248264390371</v>
      </c>
      <c r="M711" s="62">
        <v>0.3675408627747841</v>
      </c>
      <c r="N711" s="62">
        <v>0.125501758020658</v>
      </c>
      <c r="O711" s="64">
        <v>99.99900395430144</v>
      </c>
      <c r="AL711" s="58"/>
    </row>
    <row r="712" spans="1:38" s="13" customFormat="1" ht="14.25">
      <c r="A712" s="59" t="s">
        <v>982</v>
      </c>
      <c r="B712" s="62">
        <v>0.11283107011362288</v>
      </c>
      <c r="C712" s="62">
        <v>59.77671325072252</v>
      </c>
      <c r="D712" s="62">
        <v>0.11283107011362288</v>
      </c>
      <c r="E712" s="62">
        <v>0.8868126212439131</v>
      </c>
      <c r="F712" s="62">
        <v>14.866978106813415</v>
      </c>
      <c r="G712" s="65">
        <v>0.3939189991686132</v>
      </c>
      <c r="H712" s="62">
        <v>1.796389405756364</v>
      </c>
      <c r="I712" s="62">
        <v>0.31177006215606323</v>
      </c>
      <c r="J712" s="62">
        <v>8.734510471515103</v>
      </c>
      <c r="K712" s="62">
        <v>7.450809612415377</v>
      </c>
      <c r="L712" s="62">
        <v>4.942792667959935</v>
      </c>
      <c r="M712" s="62">
        <v>0.507739815511303</v>
      </c>
      <c r="N712" s="62">
        <v>0.10491310028108794</v>
      </c>
      <c r="O712" s="64">
        <v>99.99901025377093</v>
      </c>
      <c r="AL712" s="58"/>
    </row>
    <row r="713" spans="1:38" s="13" customFormat="1" ht="14.25">
      <c r="A713" s="59" t="s">
        <v>983</v>
      </c>
      <c r="B713" s="62">
        <v>0.21965465953527777</v>
      </c>
      <c r="C713" s="62">
        <v>59.951932074505294</v>
      </c>
      <c r="D713" s="62">
        <v>0.12903479999606002</v>
      </c>
      <c r="E713" s="62">
        <v>0.8067137495936882</v>
      </c>
      <c r="F713" s="62">
        <v>14.62525733085114</v>
      </c>
      <c r="G713" s="65">
        <v>0.35065945647784247</v>
      </c>
      <c r="H713" s="62">
        <v>1.886272076278282</v>
      </c>
      <c r="I713" s="62">
        <v>0.3309594870127952</v>
      </c>
      <c r="J713" s="62">
        <v>8.842331294386495</v>
      </c>
      <c r="K713" s="62">
        <v>7.632753169232588</v>
      </c>
      <c r="L713" s="62">
        <v>4.943707337253628</v>
      </c>
      <c r="M713" s="62">
        <v>0.15858475419363102</v>
      </c>
      <c r="N713" s="62">
        <v>0.12213981068329345</v>
      </c>
      <c r="O713" s="64">
        <v>100.00000000000001</v>
      </c>
      <c r="AL713" s="58"/>
    </row>
    <row r="714" spans="1:38" s="13" customFormat="1" ht="14.25">
      <c r="A714" s="59" t="s">
        <v>984</v>
      </c>
      <c r="B714" s="62">
        <v>0.195752758334322</v>
      </c>
      <c r="C714" s="62">
        <v>59.96361766915807</v>
      </c>
      <c r="D714" s="62">
        <v>0.09688772887254321</v>
      </c>
      <c r="E714" s="62">
        <v>0.834420848657413</v>
      </c>
      <c r="F714" s="62">
        <v>14.553920987068455</v>
      </c>
      <c r="G714" s="65">
        <v>0.38458496460631947</v>
      </c>
      <c r="H714" s="62">
        <v>1.8576739035868235</v>
      </c>
      <c r="I714" s="62">
        <v>0.33910705105390127</v>
      </c>
      <c r="J714" s="62">
        <v>8.713963696761182</v>
      </c>
      <c r="K714" s="62">
        <v>7.519674140862894</v>
      </c>
      <c r="L714" s="62">
        <v>4.877011903349548</v>
      </c>
      <c r="M714" s="62">
        <v>0.5200300549689565</v>
      </c>
      <c r="N714" s="62">
        <v>0.14236564242496144</v>
      </c>
      <c r="O714" s="64">
        <v>99.9990113497054</v>
      </c>
      <c r="AL714" s="58"/>
    </row>
    <row r="715" spans="1:38" s="13" customFormat="1" ht="14.25">
      <c r="A715" s="59" t="s">
        <v>985</v>
      </c>
      <c r="B715" s="62">
        <v>0.27305974783868775</v>
      </c>
      <c r="C715" s="62">
        <v>59.99329672821191</v>
      </c>
      <c r="D715" s="62">
        <v>0.07491891998462191</v>
      </c>
      <c r="E715" s="62">
        <v>0.8408662993010854</v>
      </c>
      <c r="F715" s="62">
        <v>14.606232071212405</v>
      </c>
      <c r="G715" s="65">
        <v>0.3903670041303984</v>
      </c>
      <c r="H715" s="62">
        <v>2.0543556479993694</v>
      </c>
      <c r="I715" s="62">
        <v>0.296718354149621</v>
      </c>
      <c r="J715" s="62">
        <v>8.559486608243054</v>
      </c>
      <c r="K715" s="62">
        <v>7.706791005786501</v>
      </c>
      <c r="L715" s="62">
        <v>4.8470569679524464</v>
      </c>
      <c r="M715" s="62">
        <v>0.25925889415731</v>
      </c>
      <c r="N715" s="62">
        <v>0.0995633015585107</v>
      </c>
      <c r="O715" s="64">
        <v>100.0019715505259</v>
      </c>
      <c r="AL715" s="58"/>
    </row>
    <row r="716" spans="1:38" s="13" customFormat="1" ht="14.25">
      <c r="A716" s="59" t="s">
        <v>986</v>
      </c>
      <c r="B716" s="62">
        <v>0.07395793272786437</v>
      </c>
      <c r="C716" s="62">
        <v>60.00354998077093</v>
      </c>
      <c r="D716" s="62">
        <v>0.14791586545572874</v>
      </c>
      <c r="E716" s="62">
        <v>0.8303010580914907</v>
      </c>
      <c r="F716" s="62">
        <v>14.670295535899179</v>
      </c>
      <c r="G716" s="65">
        <v>0.38260903864548507</v>
      </c>
      <c r="H716" s="62">
        <v>1.8489483181966095</v>
      </c>
      <c r="I716" s="62">
        <v>0.3747201924878462</v>
      </c>
      <c r="J716" s="62">
        <v>8.854243706179922</v>
      </c>
      <c r="K716" s="62">
        <v>7.598931061345639</v>
      </c>
      <c r="L716" s="62">
        <v>4.831918271553806</v>
      </c>
      <c r="M716" s="62">
        <v>0.24554033665650973</v>
      </c>
      <c r="N716" s="62">
        <v>0.13706870198897533</v>
      </c>
      <c r="O716" s="64">
        <v>99.99999999999997</v>
      </c>
      <c r="AL716" s="58"/>
    </row>
    <row r="717" spans="1:38" s="13" customFormat="1" ht="14.25">
      <c r="A717" s="59" t="s">
        <v>987</v>
      </c>
      <c r="B717" s="62">
        <v>0.21614339857848017</v>
      </c>
      <c r="C717" s="62">
        <v>60.00844467231656</v>
      </c>
      <c r="D717" s="62">
        <v>0.1327019935458576</v>
      </c>
      <c r="E717" s="62">
        <v>0.9057916377637704</v>
      </c>
      <c r="F717" s="62">
        <v>14.704788330267114</v>
      </c>
      <c r="G717" s="65">
        <v>0.39106875370711064</v>
      </c>
      <c r="H717" s="62">
        <v>1.8839661810980086</v>
      </c>
      <c r="I717" s="62">
        <v>0.2915422585477174</v>
      </c>
      <c r="J717" s="62">
        <v>8.861879341717687</v>
      </c>
      <c r="K717" s="62">
        <v>7.317710689547708</v>
      </c>
      <c r="L717" s="62">
        <v>4.9893938936976605</v>
      </c>
      <c r="M717" s="62">
        <v>0.1518030380713977</v>
      </c>
      <c r="N717" s="62">
        <v>0.14476581114093554</v>
      </c>
      <c r="O717" s="64">
        <v>100.00000000000001</v>
      </c>
      <c r="AL717" s="58"/>
    </row>
    <row r="718" spans="1:38" s="13" customFormat="1" ht="14.25">
      <c r="A718" s="59" t="s">
        <v>988</v>
      </c>
      <c r="B718" s="62">
        <v>0.08622418287547623</v>
      </c>
      <c r="C718" s="62">
        <v>60.0090234609986</v>
      </c>
      <c r="D718" s="62">
        <v>0.120312813314618</v>
      </c>
      <c r="E718" s="62">
        <v>0.8030880288750752</v>
      </c>
      <c r="F718" s="62">
        <v>14.875676759574896</v>
      </c>
      <c r="G718" s="65">
        <v>0.3649488670543413</v>
      </c>
      <c r="H718" s="62">
        <v>1.887908562261881</v>
      </c>
      <c r="I718" s="62">
        <v>0.33787848405855225</v>
      </c>
      <c r="J718" s="62">
        <v>8.94024463605374</v>
      </c>
      <c r="K718" s="62">
        <v>7.2057349107679975</v>
      </c>
      <c r="L718" s="62">
        <v>5.029075596551033</v>
      </c>
      <c r="M718" s="62">
        <v>0.21455785041106878</v>
      </c>
      <c r="N718" s="62">
        <v>0.12432324042510527</v>
      </c>
      <c r="O718" s="64">
        <v>99.99899739322238</v>
      </c>
      <c r="AL718" s="58"/>
    </row>
    <row r="719" spans="1:38" s="13" customFormat="1" ht="14.25">
      <c r="A719" s="59" t="s">
        <v>989</v>
      </c>
      <c r="B719" s="62">
        <v>0.19564084666279977</v>
      </c>
      <c r="C719" s="62">
        <v>60.09614911961619</v>
      </c>
      <c r="D719" s="62">
        <v>0.17892780951070128</v>
      </c>
      <c r="E719" s="62">
        <v>0.8503986550920692</v>
      </c>
      <c r="F719" s="62">
        <v>14.599329512274252</v>
      </c>
      <c r="G719" s="65">
        <v>0.3686699371786427</v>
      </c>
      <c r="H719" s="62">
        <v>1.8069742520915877</v>
      </c>
      <c r="I719" s="62">
        <v>0.29002035058053227</v>
      </c>
      <c r="J719" s="62">
        <v>8.709458595908256</v>
      </c>
      <c r="K719" s="62">
        <v>7.563140871240796</v>
      </c>
      <c r="L719" s="62">
        <v>4.871358769920466</v>
      </c>
      <c r="M719" s="62">
        <v>0.3676868173461664</v>
      </c>
      <c r="N719" s="62">
        <v>0.1012613427450672</v>
      </c>
      <c r="O719" s="64">
        <v>99.99901688016752</v>
      </c>
      <c r="AL719" s="58"/>
    </row>
    <row r="720" spans="1:38" s="13" customFormat="1" ht="14.25">
      <c r="A720" s="59" t="s">
        <v>990</v>
      </c>
      <c r="B720" s="62">
        <v>0.144603269206343</v>
      </c>
      <c r="C720" s="62">
        <v>60.11978622165336</v>
      </c>
      <c r="D720" s="62">
        <v>0.08988851869583483</v>
      </c>
      <c r="E720" s="62">
        <v>0.8021573244487</v>
      </c>
      <c r="F720" s="62">
        <v>14.71240559262914</v>
      </c>
      <c r="G720" s="65">
        <v>0.3458753871557123</v>
      </c>
      <c r="H720" s="62">
        <v>1.9423736431230398</v>
      </c>
      <c r="I720" s="62">
        <v>0.33512784687686253</v>
      </c>
      <c r="J720" s="62">
        <v>8.810051881308073</v>
      </c>
      <c r="K720" s="62">
        <v>7.528163440776168</v>
      </c>
      <c r="L720" s="62">
        <v>4.9018554162717765</v>
      </c>
      <c r="M720" s="62">
        <v>0.1787999882754106</v>
      </c>
      <c r="N720" s="62">
        <v>0.08988851869583483</v>
      </c>
      <c r="O720" s="64">
        <v>100.00097704911624</v>
      </c>
      <c r="AL720" s="58"/>
    </row>
    <row r="721" spans="1:38" s="13" customFormat="1" ht="14.25">
      <c r="A721" s="59" t="s">
        <v>991</v>
      </c>
      <c r="B721" s="62">
        <v>0.18702001512076719</v>
      </c>
      <c r="C721" s="62">
        <v>60.14185667104374</v>
      </c>
      <c r="D721" s="62">
        <v>0.1253432016234929</v>
      </c>
      <c r="E721" s="62">
        <v>0.8485535792447575</v>
      </c>
      <c r="F721" s="62">
        <v>14.810393537861607</v>
      </c>
      <c r="G721" s="65">
        <v>0.37801917949942304</v>
      </c>
      <c r="H721" s="62">
        <v>1.7916119533643708</v>
      </c>
      <c r="I721" s="62">
        <v>0.3511599220086746</v>
      </c>
      <c r="J721" s="62">
        <v>8.527316859655405</v>
      </c>
      <c r="K721" s="62">
        <v>7.514623373522742</v>
      </c>
      <c r="L721" s="62">
        <v>4.867494329712308</v>
      </c>
      <c r="M721" s="62">
        <v>0.3332537503481756</v>
      </c>
      <c r="N721" s="62">
        <v>0.12335362699454858</v>
      </c>
      <c r="O721" s="64">
        <v>100</v>
      </c>
      <c r="AL721" s="58"/>
    </row>
    <row r="722" spans="1:38" s="13" customFormat="1" ht="14.25">
      <c r="A722" s="59" t="s">
        <v>992</v>
      </c>
      <c r="B722" s="62">
        <v>0.17274606328696812</v>
      </c>
      <c r="C722" s="62">
        <v>60.20949204669136</v>
      </c>
      <c r="D722" s="62">
        <v>0.13779743776648326</v>
      </c>
      <c r="E722" s="62">
        <v>0.8886936203780442</v>
      </c>
      <c r="F722" s="62">
        <v>14.779274466534194</v>
      </c>
      <c r="G722" s="65">
        <v>0.3914246058294307</v>
      </c>
      <c r="H722" s="62">
        <v>1.845287427481602</v>
      </c>
      <c r="I722" s="62">
        <v>0.3914246058294307</v>
      </c>
      <c r="J722" s="62">
        <v>8.8180374848972</v>
      </c>
      <c r="K722" s="62">
        <v>7.122529881074819</v>
      </c>
      <c r="L722" s="62">
        <v>5.019621156899357</v>
      </c>
      <c r="M722" s="62">
        <v>0.10884000519236721</v>
      </c>
      <c r="N722" s="62">
        <v>0.11682826245419234</v>
      </c>
      <c r="O722" s="64">
        <v>100.00199706431545</v>
      </c>
      <c r="AL722" s="58"/>
    </row>
    <row r="723" spans="1:38" s="13" customFormat="1" ht="14.25">
      <c r="A723" s="59" t="s">
        <v>993</v>
      </c>
      <c r="B723" s="62">
        <v>0.20995597697257026</v>
      </c>
      <c r="C723" s="62">
        <v>60.29703449276765</v>
      </c>
      <c r="D723" s="62">
        <v>0.14416332059406897</v>
      </c>
      <c r="E723" s="62">
        <v>0.9259348846209665</v>
      </c>
      <c r="F723" s="62">
        <v>14.387305887475206</v>
      </c>
      <c r="G723" s="65">
        <v>0.3628271491461468</v>
      </c>
      <c r="H723" s="62">
        <v>1.834454066082918</v>
      </c>
      <c r="I723" s="62">
        <v>0.39378839920661796</v>
      </c>
      <c r="J723" s="62">
        <v>8.61496782932611</v>
      </c>
      <c r="K723" s="62">
        <v>7.484882202118911</v>
      </c>
      <c r="L723" s="62">
        <v>4.944124619031494</v>
      </c>
      <c r="M723" s="62">
        <v>0.27381355522229206</v>
      </c>
      <c r="N723" s="62">
        <v>0.12771515649944368</v>
      </c>
      <c r="O723" s="64">
        <v>100.00096753906438</v>
      </c>
      <c r="AL723" s="58"/>
    </row>
    <row r="724" spans="1:38" s="13" customFormat="1" ht="14.25">
      <c r="A724" s="59" t="s">
        <v>994</v>
      </c>
      <c r="B724" s="62">
        <v>0.11753024377393667</v>
      </c>
      <c r="C724" s="62">
        <v>60.39230784818335</v>
      </c>
      <c r="D724" s="62">
        <v>0.09929279215384304</v>
      </c>
      <c r="E724" s="62">
        <v>0.6950495450769013</v>
      </c>
      <c r="F724" s="62">
        <v>14.626436199315084</v>
      </c>
      <c r="G724" s="65">
        <v>0.3576566901051693</v>
      </c>
      <c r="H724" s="62">
        <v>1.5623416887880202</v>
      </c>
      <c r="I724" s="62">
        <v>0.37285456645524734</v>
      </c>
      <c r="J724" s="62">
        <v>8.90190277411903</v>
      </c>
      <c r="K724" s="62">
        <v>7.534093902612009</v>
      </c>
      <c r="L724" s="62">
        <v>4.769093598654481</v>
      </c>
      <c r="M724" s="62">
        <v>0.39109201807534094</v>
      </c>
      <c r="N724" s="62">
        <v>0.1813613244442643</v>
      </c>
      <c r="O724" s="64">
        <v>100.00101319175667</v>
      </c>
      <c r="AL724" s="58"/>
    </row>
    <row r="725" spans="1:38" s="13" customFormat="1" ht="14.25">
      <c r="A725" s="59" t="s">
        <v>995</v>
      </c>
      <c r="B725" s="62">
        <v>0.2013375287083034</v>
      </c>
      <c r="C725" s="62">
        <v>60.405305597992694</v>
      </c>
      <c r="D725" s="62">
        <v>0.12343305780107043</v>
      </c>
      <c r="E725" s="62">
        <v>0.874148868361679</v>
      </c>
      <c r="F725" s="62">
        <v>14.621758617549753</v>
      </c>
      <c r="G725" s="65">
        <v>0.3045356590010016</v>
      </c>
      <c r="H725" s="62">
        <v>1.8636368235210798</v>
      </c>
      <c r="I725" s="62">
        <v>0.321735347383118</v>
      </c>
      <c r="J725" s="62">
        <v>8.810287437145258</v>
      </c>
      <c r="K725" s="62">
        <v>7.174293548093364</v>
      </c>
      <c r="L725" s="62">
        <v>5.018262022076306</v>
      </c>
      <c r="M725" s="62">
        <v>0.13456226793067513</v>
      </c>
      <c r="N725" s="62">
        <v>0.14670322443569844</v>
      </c>
      <c r="O725" s="64">
        <v>99.99999999999999</v>
      </c>
      <c r="AL725" s="58"/>
    </row>
    <row r="726" spans="1:38" s="13" customFormat="1" ht="14.25">
      <c r="A726" s="59" t="s">
        <v>996</v>
      </c>
      <c r="B726" s="62">
        <v>0.07897314912929604</v>
      </c>
      <c r="C726" s="62">
        <v>60.448447527840536</v>
      </c>
      <c r="D726" s="62">
        <v>0.12995581502289222</v>
      </c>
      <c r="E726" s="62">
        <v>0.8557090589199672</v>
      </c>
      <c r="F726" s="62">
        <v>14.689005738049064</v>
      </c>
      <c r="G726" s="65">
        <v>0.41385928784213366</v>
      </c>
      <c r="H726" s="62">
        <v>1.7913909270847912</v>
      </c>
      <c r="I726" s="62">
        <v>0.2779055121258772</v>
      </c>
      <c r="J726" s="62">
        <v>8.729032129076113</v>
      </c>
      <c r="K726" s="62">
        <v>7.078593278285384</v>
      </c>
      <c r="L726" s="62">
        <v>5.163244496871064</v>
      </c>
      <c r="M726" s="62">
        <v>0.2449167283123738</v>
      </c>
      <c r="N726" s="62">
        <v>0.09796669132494952</v>
      </c>
      <c r="O726" s="64">
        <v>99.99900033988445</v>
      </c>
      <c r="AL726" s="58"/>
    </row>
    <row r="727" spans="1:38" s="13" customFormat="1" ht="14.25">
      <c r="A727" s="59" t="s">
        <v>997</v>
      </c>
      <c r="B727" s="62">
        <v>0.171259842519685</v>
      </c>
      <c r="C727" s="62">
        <v>60.49212598425197</v>
      </c>
      <c r="D727" s="62">
        <v>0.10728346456692914</v>
      </c>
      <c r="E727" s="62">
        <v>0.9301181102362204</v>
      </c>
      <c r="F727" s="62">
        <v>14.748031496062993</v>
      </c>
      <c r="G727" s="65">
        <v>0.36811023622047245</v>
      </c>
      <c r="H727" s="62">
        <v>1.9094488188976377</v>
      </c>
      <c r="I727" s="62">
        <v>0.3139763779527559</v>
      </c>
      <c r="J727" s="62">
        <v>8.280511811023622</v>
      </c>
      <c r="K727" s="62">
        <v>7.247047244094489</v>
      </c>
      <c r="L727" s="62">
        <v>5.066929133858268</v>
      </c>
      <c r="M727" s="62">
        <v>0.2372047244094488</v>
      </c>
      <c r="N727" s="62">
        <v>0.12992125984251968</v>
      </c>
      <c r="O727" s="64">
        <v>100.00196850393702</v>
      </c>
      <c r="AL727" s="58"/>
    </row>
    <row r="728" spans="1:38" s="13" customFormat="1" ht="14.25">
      <c r="A728" s="59" t="s">
        <v>998</v>
      </c>
      <c r="B728" s="62">
        <v>0.1586616189510258</v>
      </c>
      <c r="C728" s="62">
        <v>60.553508128897505</v>
      </c>
      <c r="D728" s="62">
        <v>0.10845224586525813</v>
      </c>
      <c r="E728" s="62">
        <v>0.8435174678408965</v>
      </c>
      <c r="F728" s="62">
        <v>14.779631061526565</v>
      </c>
      <c r="G728" s="65">
        <v>0.3594991112940964</v>
      </c>
      <c r="H728" s="62">
        <v>1.7713866824658828</v>
      </c>
      <c r="I728" s="62">
        <v>0.33238604982778186</v>
      </c>
      <c r="J728" s="62">
        <v>8.670154544450359</v>
      </c>
      <c r="K728" s="62">
        <v>7.058433668397217</v>
      </c>
      <c r="L728" s="62">
        <v>5.155498428446623</v>
      </c>
      <c r="M728" s="62">
        <v>0.07029312232007472</v>
      </c>
      <c r="N728" s="62">
        <v>0.13757368225500338</v>
      </c>
      <c r="O728" s="64">
        <v>99.99899581253828</v>
      </c>
      <c r="AL728" s="58"/>
    </row>
    <row r="729" spans="1:38" s="13" customFormat="1" ht="14.25">
      <c r="A729" s="59" t="s">
        <v>999</v>
      </c>
      <c r="B729" s="62">
        <v>0.2524068439167955</v>
      </c>
      <c r="C729" s="62">
        <v>60.6873846460817</v>
      </c>
      <c r="D729" s="62">
        <v>0.09377961789793983</v>
      </c>
      <c r="E729" s="62">
        <v>0.7582181872599391</v>
      </c>
      <c r="F729" s="62">
        <v>14.650571157779218</v>
      </c>
      <c r="G729" s="65">
        <v>0.3840973711777323</v>
      </c>
      <c r="H729" s="62">
        <v>1.7069885768444155</v>
      </c>
      <c r="I729" s="62">
        <v>0.2903177532797924</v>
      </c>
      <c r="J729" s="62">
        <v>8.43817029979548</v>
      </c>
      <c r="K729" s="62">
        <v>7.5103506759116065</v>
      </c>
      <c r="L729" s="62">
        <v>5.053125155883674</v>
      </c>
      <c r="M729" s="62">
        <v>0.0638499526113633</v>
      </c>
      <c r="N729" s="62">
        <v>0.11173741706988577</v>
      </c>
      <c r="O729" s="64">
        <v>100.00099765550954</v>
      </c>
      <c r="AL729" s="58"/>
    </row>
    <row r="730" spans="1:38" s="13" customFormat="1" ht="14.25">
      <c r="A730" s="60" t="s">
        <v>1043</v>
      </c>
      <c r="B730" s="66">
        <f>AVERAGE(B707:B729)</f>
        <v>0.1714254392201408</v>
      </c>
      <c r="C730" s="66">
        <f aca="true" t="shared" si="146" ref="C730:N730">AVERAGE(C707:C729)</f>
        <v>59.88984844890959</v>
      </c>
      <c r="D730" s="66">
        <f t="shared" si="146"/>
        <v>0.12359533252266021</v>
      </c>
      <c r="E730" s="66">
        <f t="shared" si="146"/>
        <v>0.8406708041806479</v>
      </c>
      <c r="F730" s="66">
        <f t="shared" si="146"/>
        <v>14.63544944220746</v>
      </c>
      <c r="G730" s="66">
        <f t="shared" si="146"/>
        <v>0.44949050855041045</v>
      </c>
      <c r="H730" s="66">
        <f t="shared" si="146"/>
        <v>1.8304901565750542</v>
      </c>
      <c r="I730" s="66">
        <f t="shared" si="146"/>
        <v>0.33411687685872277</v>
      </c>
      <c r="J730" s="66">
        <f t="shared" si="146"/>
        <v>8.68670488956566</v>
      </c>
      <c r="K730" s="66">
        <f t="shared" si="146"/>
        <v>7.389503968612341</v>
      </c>
      <c r="L730" s="66">
        <f t="shared" si="146"/>
        <v>4.942272983695865</v>
      </c>
      <c r="M730" s="66">
        <f t="shared" si="146"/>
        <v>0.2432379126369086</v>
      </c>
      <c r="N730" s="66">
        <f t="shared" si="146"/>
        <v>0.12372383732644651</v>
      </c>
      <c r="O730" s="64">
        <v>99.66053060086196</v>
      </c>
      <c r="AL730" s="58"/>
    </row>
    <row r="731" spans="1:38" s="13" customFormat="1" ht="14.25">
      <c r="A731" s="61" t="s">
        <v>884</v>
      </c>
      <c r="B731" s="62">
        <f>STDEV(B707:B729)</f>
        <v>0.052436321637642454</v>
      </c>
      <c r="C731" s="62">
        <f aca="true" t="shared" si="147" ref="C731:N731">STDEV(C707:C729)</f>
        <v>0.7733985656103569</v>
      </c>
      <c r="D731" s="62">
        <f t="shared" si="147"/>
        <v>0.0250506685891845</v>
      </c>
      <c r="E731" s="62">
        <f t="shared" si="147"/>
        <v>0.05648008814653716</v>
      </c>
      <c r="F731" s="62">
        <f t="shared" si="147"/>
        <v>0.16578697308410784</v>
      </c>
      <c r="G731" s="62">
        <f t="shared" si="147"/>
        <v>0.3439957046098587</v>
      </c>
      <c r="H731" s="62">
        <f t="shared" si="147"/>
        <v>0.0928046441767565</v>
      </c>
      <c r="I731" s="62">
        <f t="shared" si="147"/>
        <v>0.03445847561905886</v>
      </c>
      <c r="J731" s="62">
        <f t="shared" si="147"/>
        <v>0.16492687275686177</v>
      </c>
      <c r="K731" s="62">
        <f t="shared" si="147"/>
        <v>0.2193574675295391</v>
      </c>
      <c r="L731" s="62">
        <f t="shared" si="147"/>
        <v>0.11308444891541664</v>
      </c>
      <c r="M731" s="62">
        <f t="shared" si="147"/>
        <v>0.12909882097429595</v>
      </c>
      <c r="N731" s="62">
        <f t="shared" si="147"/>
        <v>0.02020579838833286</v>
      </c>
      <c r="O731" s="64"/>
      <c r="AL731" s="58"/>
    </row>
    <row r="732" spans="2:38" s="13" customFormat="1" ht="12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AL732" s="58"/>
    </row>
    <row r="733" spans="1:38" s="13" customFormat="1" ht="14.25">
      <c r="A733" s="59" t="s">
        <v>1000</v>
      </c>
      <c r="B733" s="62">
        <v>0.1314560912084132</v>
      </c>
      <c r="C733" s="62">
        <v>61.77576293675365</v>
      </c>
      <c r="D733" s="62">
        <v>0.07739938080495357</v>
      </c>
      <c r="E733" s="62">
        <v>0.6191950464396285</v>
      </c>
      <c r="F733" s="62">
        <v>14.173915180107134</v>
      </c>
      <c r="G733" s="65">
        <v>0.04299965600275198</v>
      </c>
      <c r="H733" s="62">
        <v>2.1806968401395643</v>
      </c>
      <c r="I733" s="62">
        <v>0.36856848002358833</v>
      </c>
      <c r="J733" s="62">
        <v>8.402132782937736</v>
      </c>
      <c r="K733" s="62">
        <v>7.056857830851639</v>
      </c>
      <c r="L733" s="62">
        <v>4.415450390682588</v>
      </c>
      <c r="M733" s="62">
        <v>0.3108260848198929</v>
      </c>
      <c r="N733" s="62" t="s">
        <v>1140</v>
      </c>
      <c r="O733" s="64"/>
      <c r="AL733" s="58"/>
    </row>
    <row r="734" spans="1:38" s="13" customFormat="1" ht="14.25">
      <c r="A734" s="59" t="s">
        <v>1001</v>
      </c>
      <c r="B734" s="62">
        <v>0</v>
      </c>
      <c r="C734" s="62">
        <v>61.84311939461883</v>
      </c>
      <c r="D734" s="62">
        <v>0.12261771300448432</v>
      </c>
      <c r="E734" s="62">
        <v>0.4676989910313902</v>
      </c>
      <c r="F734" s="62">
        <v>14.332258968609866</v>
      </c>
      <c r="G734" s="65">
        <v>0</v>
      </c>
      <c r="H734" s="62">
        <v>0.9564181614349776</v>
      </c>
      <c r="I734" s="62">
        <v>0.24698710762331835</v>
      </c>
      <c r="J734" s="62">
        <v>8.439602017937219</v>
      </c>
      <c r="K734" s="62">
        <v>6.861336883408072</v>
      </c>
      <c r="L734" s="62">
        <v>4.676989910313901</v>
      </c>
      <c r="M734" s="62">
        <v>0.41514854260089684</v>
      </c>
      <c r="N734" s="62" t="s">
        <v>1139</v>
      </c>
      <c r="O734" s="64"/>
      <c r="AL734" s="58"/>
    </row>
    <row r="735" spans="1:38" s="13" customFormat="1" ht="14.25">
      <c r="A735" s="59" t="s">
        <v>1002</v>
      </c>
      <c r="B735" s="62">
        <v>0.09263598417559424</v>
      </c>
      <c r="C735" s="62">
        <v>61.86557973778567</v>
      </c>
      <c r="D735" s="62">
        <v>0.07083928201663088</v>
      </c>
      <c r="E735" s="62">
        <v>0.39887964950902927</v>
      </c>
      <c r="F735" s="62">
        <v>13.289449306319954</v>
      </c>
      <c r="G735" s="65">
        <v>0</v>
      </c>
      <c r="H735" s="62">
        <v>0.8489815490916224</v>
      </c>
      <c r="I735" s="62">
        <v>0.3018843249016424</v>
      </c>
      <c r="J735" s="62">
        <v>8.79060998070992</v>
      </c>
      <c r="K735" s="62">
        <v>9.233083034536874</v>
      </c>
      <c r="L735" s="62">
        <v>4.47813245855902</v>
      </c>
      <c r="M735" s="62">
        <v>0.14167856403326176</v>
      </c>
      <c r="N735" s="62"/>
      <c r="O735" s="64"/>
      <c r="AL735" s="58"/>
    </row>
    <row r="736" spans="1:38" s="13" customFormat="1" ht="14.25">
      <c r="A736" s="59" t="s">
        <v>1003</v>
      </c>
      <c r="B736" s="62">
        <v>0.022105887199686494</v>
      </c>
      <c r="C736" s="62">
        <v>62.10247083530109</v>
      </c>
      <c r="D736" s="62">
        <v>0.0673224746535907</v>
      </c>
      <c r="E736" s="62">
        <v>0.4672380703570101</v>
      </c>
      <c r="F736" s="62">
        <v>14.824006993498859</v>
      </c>
      <c r="G736" s="65">
        <v>0.04622140050843541</v>
      </c>
      <c r="H736" s="62">
        <v>1.857899337828197</v>
      </c>
      <c r="I736" s="62">
        <v>0.37077601712201447</v>
      </c>
      <c r="J736" s="62">
        <v>7.848594768943238</v>
      </c>
      <c r="K736" s="62">
        <v>7.334130485023262</v>
      </c>
      <c r="L736" s="62">
        <v>4.716592477969474</v>
      </c>
      <c r="M736" s="62">
        <v>0.21402518061514655</v>
      </c>
      <c r="N736" s="62"/>
      <c r="O736" s="64"/>
      <c r="AL736" s="58"/>
    </row>
    <row r="737" spans="1:38" s="13" customFormat="1" ht="14.25">
      <c r="A737" s="59" t="s">
        <v>1004</v>
      </c>
      <c r="B737" s="62">
        <v>0.11010600401563071</v>
      </c>
      <c r="C737" s="62">
        <v>62.154839266823544</v>
      </c>
      <c r="D737" s="62">
        <v>0.13601329907813206</v>
      </c>
      <c r="E737" s="62">
        <v>0.5602452557265917</v>
      </c>
      <c r="F737" s="62">
        <v>14.242535460610117</v>
      </c>
      <c r="G737" s="65">
        <v>0.07988082644271248</v>
      </c>
      <c r="H737" s="62">
        <v>2.618795742567845</v>
      </c>
      <c r="I737" s="62">
        <v>0.3195233057708499</v>
      </c>
      <c r="J737" s="62">
        <v>8.366976834560331</v>
      </c>
      <c r="K737" s="62">
        <v>6.45199594119044</v>
      </c>
      <c r="L737" s="62">
        <v>4.6525184049742</v>
      </c>
      <c r="M737" s="62">
        <v>0.07232453204948293</v>
      </c>
      <c r="N737" s="62"/>
      <c r="O737" s="64"/>
      <c r="AL737" s="58"/>
    </row>
    <row r="738" spans="1:38" s="13" customFormat="1" ht="14.25">
      <c r="A738" s="59" t="s">
        <v>1005</v>
      </c>
      <c r="B738" s="62">
        <v>0.03807231283159756</v>
      </c>
      <c r="C738" s="62">
        <v>62.194193358223615</v>
      </c>
      <c r="D738" s="62">
        <v>0.05649439968559638</v>
      </c>
      <c r="E738" s="62">
        <v>0.7909215955983493</v>
      </c>
      <c r="F738" s="62">
        <v>13.977451365690705</v>
      </c>
      <c r="G738" s="65">
        <v>0.0343878954607978</v>
      </c>
      <c r="H738" s="62">
        <v>1.6629003733542935</v>
      </c>
      <c r="I738" s="62">
        <v>0.2947533896639811</v>
      </c>
      <c r="J738" s="62">
        <v>10.097759874238553</v>
      </c>
      <c r="K738" s="62">
        <v>6.014197288268814</v>
      </c>
      <c r="L738" s="62">
        <v>4.636225191589703</v>
      </c>
      <c r="M738" s="62">
        <v>0</v>
      </c>
      <c r="N738" s="62"/>
      <c r="O738" s="64"/>
      <c r="AL738" s="58"/>
    </row>
    <row r="739" spans="1:38" s="13" customFormat="1" ht="14.25">
      <c r="A739" s="59" t="s">
        <v>1006</v>
      </c>
      <c r="B739" s="62">
        <v>0.06734728238409379</v>
      </c>
      <c r="C739" s="62">
        <v>62.37735906815851</v>
      </c>
      <c r="D739" s="62">
        <v>0.13469456476818759</v>
      </c>
      <c r="E739" s="62">
        <v>0.5739825203189812</v>
      </c>
      <c r="F739" s="62">
        <v>13.99292853534967</v>
      </c>
      <c r="G739" s="65">
        <v>0.07806162276338144</v>
      </c>
      <c r="H739" s="62">
        <v>2.0372552921188376</v>
      </c>
      <c r="I739" s="62">
        <v>0.3535732325164925</v>
      </c>
      <c r="J739" s="62">
        <v>8.494941300720923</v>
      </c>
      <c r="K739" s="62">
        <v>6.179113158740606</v>
      </c>
      <c r="L739" s="62">
        <v>4.683697365802887</v>
      </c>
      <c r="M739" s="62">
        <v>0.11173526395542835</v>
      </c>
      <c r="N739" s="62"/>
      <c r="O739" s="64"/>
      <c r="AL739" s="58"/>
    </row>
    <row r="740" spans="1:38" s="13" customFormat="1" ht="14.25">
      <c r="A740" s="59" t="s">
        <v>1007</v>
      </c>
      <c r="B740" s="62">
        <v>0.0348111215918789</v>
      </c>
      <c r="C740" s="62">
        <v>62.66563356241297</v>
      </c>
      <c r="D740" s="62">
        <v>0.10106454655706776</v>
      </c>
      <c r="E740" s="62">
        <v>0.5030768539729595</v>
      </c>
      <c r="F740" s="62">
        <v>14.937339981134617</v>
      </c>
      <c r="G740" s="65">
        <v>0.08085163724565421</v>
      </c>
      <c r="H740" s="62">
        <v>1.6911467457216007</v>
      </c>
      <c r="I740" s="62">
        <v>0.29645600323406546</v>
      </c>
      <c r="J740" s="62">
        <v>7.323810807168845</v>
      </c>
      <c r="K740" s="62">
        <v>6.788168710416385</v>
      </c>
      <c r="L740" s="62">
        <v>4.953285720702509</v>
      </c>
      <c r="M740" s="62">
        <v>0.26276782104837626</v>
      </c>
      <c r="N740" s="62"/>
      <c r="O740" s="64"/>
      <c r="AL740" s="58"/>
    </row>
    <row r="741" spans="1:38" s="13" customFormat="1" ht="14.25">
      <c r="A741" s="59" t="s">
        <v>1008</v>
      </c>
      <c r="B741" s="62">
        <v>0.10859644866507238</v>
      </c>
      <c r="C741" s="62">
        <v>62.76412620293673</v>
      </c>
      <c r="D741" s="62">
        <v>0.07278272623297403</v>
      </c>
      <c r="E741" s="62">
        <v>0.5776406843886829</v>
      </c>
      <c r="F741" s="62">
        <v>14.307004470938898</v>
      </c>
      <c r="G741" s="65">
        <v>0.06816160075786458</v>
      </c>
      <c r="H741" s="62">
        <v>1.3447475132568536</v>
      </c>
      <c r="I741" s="62">
        <v>0.26109358934368465</v>
      </c>
      <c r="J741" s="62">
        <v>7.550919026328861</v>
      </c>
      <c r="K741" s="62">
        <v>7.575179935073188</v>
      </c>
      <c r="L741" s="62">
        <v>4.393535045460322</v>
      </c>
      <c r="M741" s="62">
        <v>0.3847086958028628</v>
      </c>
      <c r="N741" s="62"/>
      <c r="O741" s="64"/>
      <c r="AL741" s="58"/>
    </row>
    <row r="742" spans="1:38" s="13" customFormat="1" ht="14.25">
      <c r="A742" s="59" t="s">
        <v>1009</v>
      </c>
      <c r="B742" s="62">
        <v>0</v>
      </c>
      <c r="C742" s="62">
        <v>62.7933782135877</v>
      </c>
      <c r="D742" s="62">
        <v>0.12862703172243287</v>
      </c>
      <c r="E742" s="62">
        <v>0.6047140971885806</v>
      </c>
      <c r="F742" s="62">
        <v>13.395586589379082</v>
      </c>
      <c r="G742" s="65">
        <v>0.07183068005278719</v>
      </c>
      <c r="H742" s="62">
        <v>1.4716937006164075</v>
      </c>
      <c r="I742" s="62">
        <v>0.33743714815495385</v>
      </c>
      <c r="J742" s="62">
        <v>9.055677129445568</v>
      </c>
      <c r="K742" s="62">
        <v>7.076157225665268</v>
      </c>
      <c r="L742" s="62">
        <v>4.187895695170639</v>
      </c>
      <c r="M742" s="62">
        <v>0.08853548936738886</v>
      </c>
      <c r="N742" s="62"/>
      <c r="O742" s="64"/>
      <c r="AL742" s="58"/>
    </row>
    <row r="743" spans="1:38" s="13" customFormat="1" ht="14.25">
      <c r="A743" s="59" t="s">
        <v>1010</v>
      </c>
      <c r="B743" s="62">
        <v>0.13885031935573452</v>
      </c>
      <c r="C743" s="62">
        <v>62.89745903915579</v>
      </c>
      <c r="D743" s="62">
        <v>0.11975840044432104</v>
      </c>
      <c r="E743" s="62">
        <v>0.5918494862538184</v>
      </c>
      <c r="F743" s="62">
        <v>13.589975006942517</v>
      </c>
      <c r="G743" s="65">
        <v>0</v>
      </c>
      <c r="H743" s="62">
        <v>1.275687309080811</v>
      </c>
      <c r="I743" s="62">
        <v>0.27943626770341573</v>
      </c>
      <c r="J743" s="62">
        <v>8.884684809775061</v>
      </c>
      <c r="K743" s="62">
        <v>5.901138572618717</v>
      </c>
      <c r="L743" s="62">
        <v>5.043737850597057</v>
      </c>
      <c r="M743" s="62">
        <v>0</v>
      </c>
      <c r="N743" s="62"/>
      <c r="O743" s="64"/>
      <c r="AL743" s="58"/>
    </row>
    <row r="744" spans="1:38" s="13" customFormat="1" ht="14.25">
      <c r="A744" s="59" t="s">
        <v>1011</v>
      </c>
      <c r="B744" s="62">
        <v>0.20557595916198923</v>
      </c>
      <c r="C744" s="62">
        <v>62.90624350356872</v>
      </c>
      <c r="D744" s="62">
        <v>0.11087242741320769</v>
      </c>
      <c r="E744" s="62">
        <v>0.5381932414016123</v>
      </c>
      <c r="F744" s="62">
        <v>13.937588062735315</v>
      </c>
      <c r="G744" s="65">
        <v>0.00923936895110064</v>
      </c>
      <c r="H744" s="62">
        <v>1.6977340447647427</v>
      </c>
      <c r="I744" s="62">
        <v>0.38574365370845176</v>
      </c>
      <c r="J744" s="62">
        <v>8.204559628577368</v>
      </c>
      <c r="K744" s="62">
        <v>5.899337075277758</v>
      </c>
      <c r="L744" s="62">
        <v>4.291686877786248</v>
      </c>
      <c r="M744" s="62">
        <v>0</v>
      </c>
      <c r="N744" s="62"/>
      <c r="O744" s="64"/>
      <c r="AL744" s="58"/>
    </row>
    <row r="745" spans="1:38" s="13" customFormat="1" ht="14.25">
      <c r="A745" s="59" t="s">
        <v>1012</v>
      </c>
      <c r="B745" s="62">
        <v>0.15020293375091878</v>
      </c>
      <c r="C745" s="62">
        <v>63.070851043431006</v>
      </c>
      <c r="D745" s="62">
        <v>0.10865744143683488</v>
      </c>
      <c r="E745" s="62">
        <v>0.5592662426895911</v>
      </c>
      <c r="F745" s="62">
        <v>13.964079128183823</v>
      </c>
      <c r="G745" s="65">
        <v>0.08149308107762615</v>
      </c>
      <c r="H745" s="62">
        <v>1.4397110990380622</v>
      </c>
      <c r="I745" s="62">
        <v>0.24767505033396184</v>
      </c>
      <c r="J745" s="62">
        <v>8.50404269598287</v>
      </c>
      <c r="K745" s="62">
        <v>6.444345019334634</v>
      </c>
      <c r="L745" s="62">
        <v>4.7409798344571925</v>
      </c>
      <c r="M745" s="62">
        <v>0</v>
      </c>
      <c r="N745" s="62"/>
      <c r="O745" s="64"/>
      <c r="AL745" s="58"/>
    </row>
    <row r="746" spans="1:38" s="13" customFormat="1" ht="14.25">
      <c r="A746" s="59" t="s">
        <v>1013</v>
      </c>
      <c r="B746" s="62">
        <v>0.26626943487570987</v>
      </c>
      <c r="C746" s="62">
        <v>63.441020389163015</v>
      </c>
      <c r="D746" s="62">
        <v>0.1470998975886789</v>
      </c>
      <c r="E746" s="62">
        <v>0.39847314030350994</v>
      </c>
      <c r="F746" s="62">
        <v>14.486546876454707</v>
      </c>
      <c r="G746" s="65">
        <v>0.02048226422120845</v>
      </c>
      <c r="H746" s="62">
        <v>1.417000279303603</v>
      </c>
      <c r="I746" s="62">
        <v>0.21599478633274372</v>
      </c>
      <c r="J746" s="62">
        <v>6.941625546969557</v>
      </c>
      <c r="K746" s="62">
        <v>5.991993296713527</v>
      </c>
      <c r="L746" s="62">
        <v>5.267665952890792</v>
      </c>
      <c r="M746" s="62">
        <v>0.11358346522670143</v>
      </c>
      <c r="N746" s="62"/>
      <c r="O746" s="64"/>
      <c r="AL746" s="58"/>
    </row>
    <row r="747" spans="1:38" s="13" customFormat="1" ht="14.25">
      <c r="A747" s="59" t="s">
        <v>1014</v>
      </c>
      <c r="B747" s="62">
        <v>0.04990180612343453</v>
      </c>
      <c r="C747" s="62">
        <v>63.50246289559254</v>
      </c>
      <c r="D747" s="62">
        <v>0.14487621132610026</v>
      </c>
      <c r="E747" s="62">
        <v>0.40887286307588294</v>
      </c>
      <c r="F747" s="62">
        <v>14.917420559544123</v>
      </c>
      <c r="G747" s="65">
        <v>0.059560220211841215</v>
      </c>
      <c r="H747" s="62">
        <v>1.0688644924503397</v>
      </c>
      <c r="I747" s="62">
        <v>0.24950903061717267</v>
      </c>
      <c r="J747" s="62">
        <v>7.440198319435948</v>
      </c>
      <c r="K747" s="62">
        <v>6.002704355944754</v>
      </c>
      <c r="L747" s="62">
        <v>5.201055986606999</v>
      </c>
      <c r="M747" s="62">
        <v>0.22697273107755703</v>
      </c>
      <c r="N747" s="62"/>
      <c r="O747" s="64"/>
      <c r="AL747" s="58"/>
    </row>
    <row r="748" spans="1:38" s="13" customFormat="1" ht="14.25">
      <c r="A748" s="60" t="s">
        <v>1042</v>
      </c>
      <c r="B748" s="66">
        <v>0.10152144035575382</v>
      </c>
      <c r="C748" s="66">
        <v>62.535683745206896</v>
      </c>
      <c r="D748" s="66">
        <v>0.10499309978697452</v>
      </c>
      <c r="E748" s="66">
        <v>0.5457504858318171</v>
      </c>
      <c r="F748" s="66">
        <v>14.146290670243706</v>
      </c>
      <c r="G748" s="67">
        <v>0.04587539485111896</v>
      </c>
      <c r="H748" s="66">
        <v>1.6226297984761977</v>
      </c>
      <c r="I748" s="66">
        <v>0.31044159698118706</v>
      </c>
      <c r="J748" s="66">
        <v>8.263088855910361</v>
      </c>
      <c r="K748" s="66">
        <v>6.711590884895113</v>
      </c>
      <c r="L748" s="66">
        <v>4.638095728594505</v>
      </c>
      <c r="M748" s="66">
        <v>0.16576717974606206</v>
      </c>
      <c r="N748" s="66"/>
      <c r="O748" s="64"/>
      <c r="AL748" s="58"/>
    </row>
    <row r="749" spans="1:38" s="13" customFormat="1" ht="14.25">
      <c r="A749" s="61" t="s">
        <v>1041</v>
      </c>
      <c r="B749" s="68">
        <v>0.07264880195182943</v>
      </c>
      <c r="C749" s="68">
        <v>0.5383609489726411</v>
      </c>
      <c r="D749" s="68">
        <v>0.02963760348564857</v>
      </c>
      <c r="E749" s="68">
        <v>0.09330606300674264</v>
      </c>
      <c r="F749" s="68">
        <v>0.45311192049762056</v>
      </c>
      <c r="G749" s="69">
        <v>0.031060889822122125</v>
      </c>
      <c r="H749" s="68">
        <v>0.45670063289862756</v>
      </c>
      <c r="I749" s="68">
        <v>0.05437331812341335</v>
      </c>
      <c r="J749" s="68">
        <v>0.7227934110510535</v>
      </c>
      <c r="K749" s="68">
        <v>0.8441163857473614</v>
      </c>
      <c r="L749" s="68">
        <v>0.30612557329446893</v>
      </c>
      <c r="M749" s="68">
        <v>0.14469554984923916</v>
      </c>
      <c r="N749" s="68"/>
      <c r="O749" s="64"/>
      <c r="AL749" s="58"/>
    </row>
    <row r="750" spans="2:38" s="13" customFormat="1" ht="12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AL750" s="58"/>
    </row>
    <row r="751" spans="1:38" s="13" customFormat="1" ht="14.25">
      <c r="A751" s="62" t="s">
        <v>1015</v>
      </c>
      <c r="B751" s="62">
        <v>0.27988129856982635</v>
      </c>
      <c r="C751" s="62">
        <v>58.026737596395286</v>
      </c>
      <c r="D751" s="62">
        <v>0.0029774606230832594</v>
      </c>
      <c r="E751" s="62">
        <v>1.1542622348819436</v>
      </c>
      <c r="F751" s="62">
        <v>17.710928272973586</v>
      </c>
      <c r="G751" s="65">
        <v>0.9319451750250601</v>
      </c>
      <c r="H751" s="62">
        <v>4.798674037535853</v>
      </c>
      <c r="I751" s="62">
        <v>0.1171134511746082</v>
      </c>
      <c r="J751" s="62">
        <v>7.047649294838076</v>
      </c>
      <c r="K751" s="62">
        <v>6.2357950316107065</v>
      </c>
      <c r="L751" s="62">
        <v>3.348650714094306</v>
      </c>
      <c r="M751" s="62">
        <v>0.25308415296207704</v>
      </c>
      <c r="N751" s="62">
        <v>0.09230127931558105</v>
      </c>
      <c r="O751" s="64">
        <v>99.99999999999999</v>
      </c>
      <c r="AL751" s="58"/>
    </row>
    <row r="752" spans="1:38" s="13" customFormat="1" ht="14.25">
      <c r="A752" s="62" t="s">
        <v>1016</v>
      </c>
      <c r="B752" s="62">
        <v>0.449709334</v>
      </c>
      <c r="C752" s="62">
        <v>58.07432668</v>
      </c>
      <c r="D752" s="62">
        <v>0.03888839</v>
      </c>
      <c r="E752" s="62">
        <v>1.07690927</v>
      </c>
      <c r="F752" s="62">
        <v>16.19352458</v>
      </c>
      <c r="G752" s="65">
        <v>0.992152522</v>
      </c>
      <c r="H752" s="62">
        <v>3.43813256</v>
      </c>
      <c r="I752" s="62">
        <v>0.32905561</v>
      </c>
      <c r="J752" s="62">
        <v>8.028956894</v>
      </c>
      <c r="K752" s="62">
        <v>5.99978063</v>
      </c>
      <c r="L752" s="62">
        <v>5.012613798</v>
      </c>
      <c r="M752" s="62">
        <v>0.253273106</v>
      </c>
      <c r="N752" s="62">
        <v>0.113673756</v>
      </c>
      <c r="O752" s="64">
        <v>100.00099712999999</v>
      </c>
      <c r="AL752" s="58"/>
    </row>
    <row r="753" spans="1:38" s="13" customFormat="1" ht="14.25">
      <c r="A753" s="62" t="s">
        <v>1017</v>
      </c>
      <c r="B753" s="62">
        <v>0.5381418043814381</v>
      </c>
      <c r="C753" s="62">
        <v>58.145418766691435</v>
      </c>
      <c r="D753" s="62">
        <v>0</v>
      </c>
      <c r="E753" s="62">
        <v>1.2037910885323588</v>
      </c>
      <c r="F753" s="62">
        <v>16.08803036083613</v>
      </c>
      <c r="G753" s="65">
        <v>1.1586112728660065</v>
      </c>
      <c r="H753" s="62">
        <v>4.113371217445433</v>
      </c>
      <c r="I753" s="62">
        <v>0.23794702917612096</v>
      </c>
      <c r="J753" s="62">
        <v>8.060079114877212</v>
      </c>
      <c r="K753" s="62">
        <v>5.683620810827091</v>
      </c>
      <c r="L753" s="62">
        <v>4.33425031625871</v>
      </c>
      <c r="M753" s="62">
        <v>0.3403546113531857</v>
      </c>
      <c r="N753" s="62">
        <v>0.09537961085118772</v>
      </c>
      <c r="O753" s="64">
        <v>99.99899600409631</v>
      </c>
      <c r="AL753" s="58"/>
    </row>
    <row r="754" spans="1:38" s="13" customFormat="1" ht="14.25">
      <c r="A754" s="59" t="s">
        <v>1018</v>
      </c>
      <c r="B754" s="62">
        <v>0.36526581571042205</v>
      </c>
      <c r="C754" s="62">
        <v>58.23295176694844</v>
      </c>
      <c r="D754" s="62">
        <v>0.09181545094360336</v>
      </c>
      <c r="E754" s="62">
        <v>1.1756369696909212</v>
      </c>
      <c r="F754" s="62">
        <v>16.22039700202593</v>
      </c>
      <c r="G754" s="65">
        <v>1.1985908324268222</v>
      </c>
      <c r="H754" s="62">
        <v>3.9899801399187638</v>
      </c>
      <c r="I754" s="62">
        <v>0.211574734783086</v>
      </c>
      <c r="J754" s="62">
        <v>8.737437750122256</v>
      </c>
      <c r="K754" s="62">
        <v>5.484975199848305</v>
      </c>
      <c r="L754" s="62">
        <v>4.058841728126466</v>
      </c>
      <c r="M754" s="62">
        <v>0.14570712867137053</v>
      </c>
      <c r="N754" s="62">
        <v>0.0878234748156206</v>
      </c>
      <c r="O754" s="64">
        <v>100.000997994032</v>
      </c>
      <c r="AL754" s="58"/>
    </row>
    <row r="755" spans="1:38" s="13" customFormat="1" ht="14.25">
      <c r="A755" s="62" t="s">
        <v>1019</v>
      </c>
      <c r="B755" s="62">
        <v>0.308672907</v>
      </c>
      <c r="C755" s="62">
        <v>58.33917941</v>
      </c>
      <c r="D755" s="62">
        <v>0.066144194</v>
      </c>
      <c r="E755" s="62">
        <v>1.150508108</v>
      </c>
      <c r="F755" s="62">
        <v>16.47391313</v>
      </c>
      <c r="G755" s="65">
        <v>1.149505923</v>
      </c>
      <c r="H755" s="62">
        <v>4.22521096</v>
      </c>
      <c r="I755" s="62">
        <v>0.216471909</v>
      </c>
      <c r="J755" s="62">
        <v>8.329157563</v>
      </c>
      <c r="K755" s="62">
        <v>5.647311138</v>
      </c>
      <c r="L755" s="62">
        <v>3.720109839</v>
      </c>
      <c r="M755" s="62">
        <v>0.259565854</v>
      </c>
      <c r="N755" s="62">
        <v>0.114249063</v>
      </c>
      <c r="O755" s="64">
        <v>99.99999999800002</v>
      </c>
      <c r="AL755" s="58"/>
    </row>
    <row r="756" spans="1:38" s="13" customFormat="1" ht="14.25">
      <c r="A756" s="62" t="s">
        <v>1020</v>
      </c>
      <c r="B756" s="62">
        <v>1.1485986471133904</v>
      </c>
      <c r="C756" s="62">
        <v>58.38258132432799</v>
      </c>
      <c r="D756" s="62">
        <v>0.05002970513742535</v>
      </c>
      <c r="E756" s="62">
        <v>1.0881460867390014</v>
      </c>
      <c r="F756" s="62">
        <v>15.884431381132547</v>
      </c>
      <c r="G756" s="65">
        <v>0.8953232648551744</v>
      </c>
      <c r="H756" s="62">
        <v>4.48599689398914</v>
      </c>
      <c r="I756" s="62">
        <v>0.1949073929312196</v>
      </c>
      <c r="J756" s="62">
        <v>7.603472895364956</v>
      </c>
      <c r="K756" s="62">
        <v>5.630426399007744</v>
      </c>
      <c r="L756" s="62">
        <v>4.3129774970555435</v>
      </c>
      <c r="M756" s="62">
        <v>0.16259654169663237</v>
      </c>
      <c r="N756" s="62">
        <v>0.16259654169663237</v>
      </c>
      <c r="O756" s="64">
        <v>100.00208457104739</v>
      </c>
      <c r="AL756" s="58"/>
    </row>
    <row r="757" spans="1:38" s="13" customFormat="1" ht="14.25">
      <c r="A757" s="62" t="s">
        <v>1021</v>
      </c>
      <c r="B757" s="62">
        <v>0.403209708970418</v>
      </c>
      <c r="C757" s="62">
        <v>58.41350952133818</v>
      </c>
      <c r="D757" s="62">
        <v>0.03692762186115214</v>
      </c>
      <c r="E757" s="62">
        <v>1.3214100363287957</v>
      </c>
      <c r="F757" s="62">
        <v>15.783065192223242</v>
      </c>
      <c r="G757" s="65">
        <v>1.0728971216415826</v>
      </c>
      <c r="H757" s="62">
        <v>3.0120962912691125</v>
      </c>
      <c r="I757" s="62">
        <v>0.2435226955167871</v>
      </c>
      <c r="J757" s="62">
        <v>8.804742704299573</v>
      </c>
      <c r="K757" s="62">
        <v>5.932372549802388</v>
      </c>
      <c r="L757" s="62">
        <v>4.5331150944149465</v>
      </c>
      <c r="M757" s="62">
        <v>0.3343446844185397</v>
      </c>
      <c r="N757" s="62">
        <v>0.10978482174937124</v>
      </c>
      <c r="O757" s="64">
        <v>100.00099804383409</v>
      </c>
      <c r="AL757" s="58"/>
    </row>
    <row r="758" spans="1:38" s="13" customFormat="1" ht="14.25">
      <c r="A758" s="62" t="s">
        <v>1022</v>
      </c>
      <c r="B758" s="62">
        <v>0.3345474701084805</v>
      </c>
      <c r="C758" s="62">
        <v>58.4656346504078</v>
      </c>
      <c r="D758" s="62">
        <v>0.06928497901654923</v>
      </c>
      <c r="E758" s="62">
        <v>1.113508591337398</v>
      </c>
      <c r="F758" s="62">
        <v>15.944453242537021</v>
      </c>
      <c r="G758" s="65">
        <v>1.0095811228125744</v>
      </c>
      <c r="H758" s="62">
        <v>3.57510491725394</v>
      </c>
      <c r="I758" s="62">
        <v>0.2642727056774092</v>
      </c>
      <c r="J758" s="62">
        <v>7.988558080608125</v>
      </c>
      <c r="K758" s="62">
        <v>5.92485549132948</v>
      </c>
      <c r="L758" s="62">
        <v>4.663868873228284</v>
      </c>
      <c r="M758" s="62">
        <v>0.55724918837596</v>
      </c>
      <c r="N758" s="62">
        <v>0.09007047272151399</v>
      </c>
      <c r="O758" s="64">
        <v>100.00098978541455</v>
      </c>
      <c r="AL758" s="58"/>
    </row>
    <row r="759" spans="1:38" s="13" customFormat="1" ht="14.25">
      <c r="A759" s="62" t="s">
        <v>1023</v>
      </c>
      <c r="B759" s="62">
        <v>0.39302973791333295</v>
      </c>
      <c r="C759" s="62">
        <v>58.545388918967696</v>
      </c>
      <c r="D759" s="62">
        <v>0.05213659788646253</v>
      </c>
      <c r="E759" s="62">
        <v>1.0266899276103392</v>
      </c>
      <c r="F759" s="62">
        <v>16.560388217128878</v>
      </c>
      <c r="G759" s="65">
        <v>0.9675349415468527</v>
      </c>
      <c r="H759" s="62">
        <v>4.05261785879003</v>
      </c>
      <c r="I759" s="62">
        <v>0.22158054101746574</v>
      </c>
      <c r="J759" s="62">
        <v>7.404399526760111</v>
      </c>
      <c r="K759" s="62">
        <v>5.808217529928412</v>
      </c>
      <c r="L759" s="62">
        <v>4.157893681445387</v>
      </c>
      <c r="M759" s="62">
        <v>0.7409412661172271</v>
      </c>
      <c r="N759" s="62">
        <v>0.06918125488780605</v>
      </c>
      <c r="O759" s="64">
        <v>100.00000000000001</v>
      </c>
      <c r="AL759" s="58"/>
    </row>
    <row r="760" spans="1:38" s="13" customFormat="1" ht="14.25">
      <c r="A760" s="62" t="s">
        <v>1024</v>
      </c>
      <c r="B760" s="62">
        <v>0.47348679</v>
      </c>
      <c r="C760" s="62">
        <v>58.57503023</v>
      </c>
      <c r="D760" s="62">
        <v>0.046118843</v>
      </c>
      <c r="E760" s="62">
        <v>1.27902925</v>
      </c>
      <c r="F760" s="62">
        <v>16.0329596</v>
      </c>
      <c r="G760" s="65">
        <v>1.144772173</v>
      </c>
      <c r="H760" s="62">
        <v>3.883206592</v>
      </c>
      <c r="I760" s="62">
        <v>0.2449423</v>
      </c>
      <c r="J760" s="62">
        <v>8.815873081</v>
      </c>
      <c r="K760" s="62">
        <v>5.056674934</v>
      </c>
      <c r="L760" s="62">
        <v>4.29827618</v>
      </c>
      <c r="M760" s="62">
        <v>0.057392338</v>
      </c>
      <c r="N760" s="62">
        <v>0.092237686</v>
      </c>
      <c r="O760" s="64">
        <v>99.99999999700002</v>
      </c>
      <c r="AL760" s="58"/>
    </row>
    <row r="761" spans="1:38" s="13" customFormat="1" ht="14.25">
      <c r="A761" s="62" t="s">
        <v>1025</v>
      </c>
      <c r="B761" s="62">
        <v>0.3256193738548554</v>
      </c>
      <c r="C761" s="62">
        <v>58.592567513741734</v>
      </c>
      <c r="D761" s="62">
        <v>0.047797339281446666</v>
      </c>
      <c r="E761" s="62">
        <v>1.1600812554767785</v>
      </c>
      <c r="F761" s="62">
        <v>15.899585756392895</v>
      </c>
      <c r="G761" s="65">
        <v>0.8673225523779176</v>
      </c>
      <c r="H761" s="62">
        <v>3.021190153748108</v>
      </c>
      <c r="I761" s="62">
        <v>0.17426113279694094</v>
      </c>
      <c r="J761" s="62">
        <v>8.013024774954195</v>
      </c>
      <c r="K761" s="62">
        <v>6.023460527363977</v>
      </c>
      <c r="L761" s="62">
        <v>5.177049310921692</v>
      </c>
      <c r="M761" s="62">
        <v>0.588504739902812</v>
      </c>
      <c r="N761" s="62">
        <v>0.10953556918664861</v>
      </c>
      <c r="O761" s="64">
        <v>100</v>
      </c>
      <c r="AL761" s="58"/>
    </row>
    <row r="762" spans="1:38" s="13" customFormat="1" ht="14.25">
      <c r="A762" s="62" t="s">
        <v>1026</v>
      </c>
      <c r="B762" s="62">
        <v>0.42825908170019855</v>
      </c>
      <c r="C762" s="62">
        <v>58.63839688684733</v>
      </c>
      <c r="D762" s="62">
        <v>0.07020640683609813</v>
      </c>
      <c r="E762" s="62">
        <v>1.1644234048101418</v>
      </c>
      <c r="F762" s="62">
        <v>16.97189737829218</v>
      </c>
      <c r="G762" s="65">
        <v>0.9808837983671995</v>
      </c>
      <c r="H762" s="62">
        <v>4.196337231460494</v>
      </c>
      <c r="I762" s="62">
        <v>0.1755160170902453</v>
      </c>
      <c r="J762" s="62">
        <v>7.638457063767476</v>
      </c>
      <c r="K762" s="62">
        <v>5.718813311134736</v>
      </c>
      <c r="L762" s="62">
        <v>3.855334683970874</v>
      </c>
      <c r="M762" s="62">
        <v>0.08424768820331775</v>
      </c>
      <c r="N762" s="62">
        <v>0.07722704751970794</v>
      </c>
      <c r="O762" s="64">
        <v>100.00000000000001</v>
      </c>
      <c r="AL762" s="58"/>
    </row>
    <row r="763" spans="1:38" s="13" customFormat="1" ht="14.25">
      <c r="A763" s="62" t="s">
        <v>1027</v>
      </c>
      <c r="B763" s="62">
        <v>0.38491299775798093</v>
      </c>
      <c r="C763" s="62">
        <v>58.733953691395</v>
      </c>
      <c r="D763" s="62">
        <v>0.03868970853752901</v>
      </c>
      <c r="E763" s="62">
        <v>1.0366857800440465</v>
      </c>
      <c r="F763" s="62">
        <v>15.977857582190829</v>
      </c>
      <c r="G763" s="65">
        <v>1.193428701811472</v>
      </c>
      <c r="H763" s="62">
        <v>3.37592508085157</v>
      </c>
      <c r="I763" s="62">
        <v>0.28372452927521274</v>
      </c>
      <c r="J763" s="62">
        <v>8.195273903295568</v>
      </c>
      <c r="K763" s="62">
        <v>5.860002777722664</v>
      </c>
      <c r="L763" s="62">
        <v>4.4830459713100925</v>
      </c>
      <c r="M763" s="62">
        <v>0.3184460625781234</v>
      </c>
      <c r="N763" s="62">
        <v>0.11706116942124162</v>
      </c>
      <c r="O763" s="64">
        <v>99.99900795619135</v>
      </c>
      <c r="AL763" s="58"/>
    </row>
    <row r="764" spans="1:38" s="13" customFormat="1" ht="14.25">
      <c r="A764" s="59" t="s">
        <v>1028</v>
      </c>
      <c r="B764" s="62">
        <v>0.5179013735645125</v>
      </c>
      <c r="C764" s="62">
        <v>58.73881803852532</v>
      </c>
      <c r="D764" s="62">
        <v>0.03991729954350986</v>
      </c>
      <c r="E764" s="62">
        <v>1.080837649178113</v>
      </c>
      <c r="F764" s="62">
        <v>16.152177028105875</v>
      </c>
      <c r="G764" s="65">
        <v>1.069578923665841</v>
      </c>
      <c r="H764" s="62">
        <v>4.096129045464781</v>
      </c>
      <c r="I764" s="62">
        <v>0.18013960819635216</v>
      </c>
      <c r="J764" s="62">
        <v>7.998812716218707</v>
      </c>
      <c r="K764" s="62">
        <v>5.55566928005568</v>
      </c>
      <c r="L764" s="62">
        <v>4.261939366645514</v>
      </c>
      <c r="M764" s="62">
        <v>0.21493930523428384</v>
      </c>
      <c r="N764" s="62">
        <v>0.09211684510040737</v>
      </c>
      <c r="O764" s="64">
        <v>99.99897647949891</v>
      </c>
      <c r="AL764" s="58"/>
    </row>
    <row r="765" spans="1:38" s="13" customFormat="1" ht="14.25">
      <c r="A765" s="59" t="s">
        <v>1029</v>
      </c>
      <c r="B765" s="62">
        <v>0.4026898891115035</v>
      </c>
      <c r="C765" s="62">
        <v>58.79074011624447</v>
      </c>
      <c r="D765" s="62">
        <v>0.041657574735672775</v>
      </c>
      <c r="E765" s="62">
        <v>1.1485588462835492</v>
      </c>
      <c r="F765" s="62">
        <v>16.030231497093887</v>
      </c>
      <c r="G765" s="65">
        <v>0.9571323719029576</v>
      </c>
      <c r="H765" s="62">
        <v>3.412945587272619</v>
      </c>
      <c r="I765" s="62">
        <v>0.24498621332645654</v>
      </c>
      <c r="J765" s="62">
        <v>7.573743825752316</v>
      </c>
      <c r="K765" s="62">
        <v>5.985796750709171</v>
      </c>
      <c r="L765" s="62">
        <v>5.06437087143679</v>
      </c>
      <c r="M765" s="62">
        <v>0.23705143718632837</v>
      </c>
      <c r="N765" s="62">
        <v>0.10910317192676201</v>
      </c>
      <c r="O765" s="64">
        <v>99.99900815298248</v>
      </c>
      <c r="AL765" s="58"/>
    </row>
    <row r="766" spans="1:38" s="13" customFormat="1" ht="14.25">
      <c r="A766" s="59" t="s">
        <v>1030</v>
      </c>
      <c r="B766" s="62">
        <v>0.38638712979596757</v>
      </c>
      <c r="C766" s="62">
        <v>58.9355787276322</v>
      </c>
      <c r="D766" s="62">
        <v>0.01405044108348973</v>
      </c>
      <c r="E766" s="62">
        <v>1.1059704338575487</v>
      </c>
      <c r="F766" s="62">
        <v>16.153992834275048</v>
      </c>
      <c r="G766" s="65">
        <v>0.9524191848736966</v>
      </c>
      <c r="H766" s="62">
        <v>3.5888840938970907</v>
      </c>
      <c r="I766" s="62">
        <v>0.20573860157967103</v>
      </c>
      <c r="J766" s="62">
        <v>8.3258899449022</v>
      </c>
      <c r="K766" s="62">
        <v>6.075812165674773</v>
      </c>
      <c r="L766" s="62">
        <v>3.9100370329482845</v>
      </c>
      <c r="M766" s="62">
        <v>0.24186830722293032</v>
      </c>
      <c r="N766" s="62">
        <v>0.10236749932256801</v>
      </c>
      <c r="O766" s="64">
        <v>99.99899639706547</v>
      </c>
      <c r="AL766" s="58"/>
    </row>
    <row r="767" spans="1:38" s="13" customFormat="1" ht="14.25">
      <c r="A767" s="62" t="s">
        <v>1031</v>
      </c>
      <c r="B767" s="62">
        <v>0.341033331</v>
      </c>
      <c r="C767" s="62">
        <v>58.98572675</v>
      </c>
      <c r="D767" s="62">
        <v>0.03811549</v>
      </c>
      <c r="E767" s="62">
        <v>1.258814207</v>
      </c>
      <c r="F767" s="62">
        <v>16.36057253</v>
      </c>
      <c r="G767" s="65">
        <v>1.003039209</v>
      </c>
      <c r="H767" s="62">
        <v>3.68917821</v>
      </c>
      <c r="I767" s="62">
        <v>0.198601763</v>
      </c>
      <c r="J767" s="62">
        <v>8.135651023</v>
      </c>
      <c r="K767" s="62">
        <v>5.91993741</v>
      </c>
      <c r="L767" s="62">
        <v>3.786473013</v>
      </c>
      <c r="M767" s="62">
        <v>0.214650391</v>
      </c>
      <c r="N767" s="62">
        <v>0.070212745</v>
      </c>
      <c r="O767" s="64">
        <v>100.002006072</v>
      </c>
      <c r="AL767" s="58"/>
    </row>
    <row r="768" spans="1:38" s="13" customFormat="1" ht="14.25">
      <c r="A768" s="62" t="s">
        <v>1032</v>
      </c>
      <c r="B768" s="62">
        <v>0.346963815193998</v>
      </c>
      <c r="C768" s="62">
        <v>59.12263410905726</v>
      </c>
      <c r="D768" s="62">
        <v>0.03620491984633022</v>
      </c>
      <c r="E768" s="62">
        <v>0.9624474525816119</v>
      </c>
      <c r="F768" s="62">
        <v>16.32741315847698</v>
      </c>
      <c r="G768" s="65">
        <v>0.8528270008246676</v>
      </c>
      <c r="H768" s="62">
        <v>3.2514029406440454</v>
      </c>
      <c r="I768" s="62">
        <v>0.2122010579882133</v>
      </c>
      <c r="J768" s="62">
        <v>7.4732988716133315</v>
      </c>
      <c r="K768" s="62">
        <v>5.621819498360722</v>
      </c>
      <c r="L768" s="62">
        <v>4.675463121266367</v>
      </c>
      <c r="M768" s="62">
        <v>0</v>
      </c>
      <c r="N768" s="62">
        <v>0.08146106965424302</v>
      </c>
      <c r="O768" s="64">
        <v>100</v>
      </c>
      <c r="AL768" s="58"/>
    </row>
    <row r="769" spans="1:38" s="13" customFormat="1" ht="14.25">
      <c r="A769" s="62" t="s">
        <v>1033</v>
      </c>
      <c r="B769" s="62">
        <v>0.32712929283386083</v>
      </c>
      <c r="C769" s="62">
        <v>59.20567811422363</v>
      </c>
      <c r="D769" s="62">
        <v>0.06022958099107184</v>
      </c>
      <c r="E769" s="62">
        <v>0.9117105201001464</v>
      </c>
      <c r="F769" s="62">
        <v>15.89470452076149</v>
      </c>
      <c r="G769" s="65">
        <v>0.8066039964098446</v>
      </c>
      <c r="H769" s="62">
        <v>3.4567055600170056</v>
      </c>
      <c r="I769" s="62">
        <v>0.13581180027398554</v>
      </c>
      <c r="J769" s="62">
        <v>7.673957201568331</v>
      </c>
      <c r="K769" s="62">
        <v>5.994614766876092</v>
      </c>
      <c r="L769" s="62">
        <v>4.850252728045727</v>
      </c>
      <c r="M769" s="62">
        <v>0.4723888705182106</v>
      </c>
      <c r="N769" s="62">
        <v>0.2113940195568992</v>
      </c>
      <c r="O769" s="64">
        <v>100.0011809721763</v>
      </c>
      <c r="AL769" s="58"/>
    </row>
    <row r="770" spans="1:38" s="13" customFormat="1" ht="14.25">
      <c r="A770" s="62" t="s">
        <v>1034</v>
      </c>
      <c r="B770" s="62">
        <v>0.290721649</v>
      </c>
      <c r="C770" s="62">
        <v>59.22680412</v>
      </c>
      <c r="D770" s="62">
        <v>0.054639175</v>
      </c>
      <c r="E770" s="62">
        <v>1.028865979</v>
      </c>
      <c r="F770" s="62">
        <v>16.35051546</v>
      </c>
      <c r="G770" s="65">
        <v>1.051546392</v>
      </c>
      <c r="H770" s="62">
        <v>3.504123711</v>
      </c>
      <c r="I770" s="62">
        <v>0.227835052</v>
      </c>
      <c r="J770" s="62">
        <v>8.412371134</v>
      </c>
      <c r="K770" s="62">
        <v>4.897938144</v>
      </c>
      <c r="L770" s="62">
        <v>4.539175258</v>
      </c>
      <c r="M770" s="62">
        <v>0.292783505</v>
      </c>
      <c r="N770" s="62">
        <v>0.122680412</v>
      </c>
      <c r="O770" s="64">
        <v>99.999999991</v>
      </c>
      <c r="AL770" s="58"/>
    </row>
    <row r="771" spans="1:38" s="13" customFormat="1" ht="14.25">
      <c r="A771" s="59" t="s">
        <v>1035</v>
      </c>
      <c r="B771" s="62">
        <v>0.3377122008583519</v>
      </c>
      <c r="C771" s="62">
        <v>59.48458685535667</v>
      </c>
      <c r="D771" s="62">
        <v>0.05628536680972532</v>
      </c>
      <c r="E771" s="62">
        <v>1.0141416984109435</v>
      </c>
      <c r="F771" s="62">
        <v>16.198124491170233</v>
      </c>
      <c r="G771" s="65">
        <v>0.8151327229051292</v>
      </c>
      <c r="H771" s="62">
        <v>3.2454544540821972</v>
      </c>
      <c r="I771" s="62">
        <v>0.22916185058245309</v>
      </c>
      <c r="J771" s="62">
        <v>8.07795523303147</v>
      </c>
      <c r="K771" s="62">
        <v>5.772265385504509</v>
      </c>
      <c r="L771" s="62">
        <v>4.606354215874484</v>
      </c>
      <c r="M771" s="62">
        <v>0.05125988763028555</v>
      </c>
      <c r="N771" s="62">
        <v>0.11257073361945064</v>
      </c>
      <c r="O771" s="64">
        <v>100.00100509583591</v>
      </c>
      <c r="AL771" s="58"/>
    </row>
    <row r="772" spans="1:38" s="13" customFormat="1" ht="14.25">
      <c r="A772" s="62" t="s">
        <v>1036</v>
      </c>
      <c r="B772" s="62">
        <v>0.3227194492254733</v>
      </c>
      <c r="C772" s="62">
        <v>59.512539955741325</v>
      </c>
      <c r="D772" s="62">
        <v>0.06761740840914679</v>
      </c>
      <c r="E772" s="62">
        <v>1.0378247684616013</v>
      </c>
      <c r="F772" s="62">
        <v>16.467912466191297</v>
      </c>
      <c r="G772" s="65">
        <v>0.8984919268912384</v>
      </c>
      <c r="H772" s="62">
        <v>3.821408081304811</v>
      </c>
      <c r="I772" s="62">
        <v>0.21104827473157936</v>
      </c>
      <c r="J772" s="62">
        <v>6.825260224571756</v>
      </c>
      <c r="K772" s="62">
        <v>6.016924842226047</v>
      </c>
      <c r="L772" s="62">
        <v>4.193303827555118</v>
      </c>
      <c r="M772" s="62">
        <v>0.5491353167773133</v>
      </c>
      <c r="N772" s="62">
        <v>0.07478895172526841</v>
      </c>
      <c r="O772" s="64">
        <v>99.99897549381197</v>
      </c>
      <c r="AL772" s="58"/>
    </row>
    <row r="773" spans="1:38" s="13" customFormat="1" ht="14.25">
      <c r="A773" s="62" t="s">
        <v>1037</v>
      </c>
      <c r="B773" s="62">
        <v>0.22937593925492367</v>
      </c>
      <c r="C773" s="62">
        <v>59.760341691054336</v>
      </c>
      <c r="D773" s="62">
        <v>0.03658150755358696</v>
      </c>
      <c r="E773" s="62">
        <v>0.903662105512932</v>
      </c>
      <c r="F773" s="62">
        <v>16.263940520446095</v>
      </c>
      <c r="G773" s="65">
        <v>0.8393972949458197</v>
      </c>
      <c r="H773" s="62">
        <v>3.2241161116823536</v>
      </c>
      <c r="I773" s="62">
        <v>0.20564739381475913</v>
      </c>
      <c r="J773" s="62">
        <v>6.971248912441666</v>
      </c>
      <c r="K773" s="62">
        <v>5.769002610139998</v>
      </c>
      <c r="L773" s="62">
        <v>4.78426797437317</v>
      </c>
      <c r="M773" s="62">
        <v>0.9026734161195918</v>
      </c>
      <c r="N773" s="62">
        <v>0.11172190144744126</v>
      </c>
      <c r="O773" s="64">
        <v>100.00197737878666</v>
      </c>
      <c r="AL773" s="58"/>
    </row>
    <row r="774" spans="1:38" s="13" customFormat="1" ht="14.25">
      <c r="A774" s="62" t="s">
        <v>1038</v>
      </c>
      <c r="B774" s="62">
        <v>0.8352372350034536</v>
      </c>
      <c r="C774" s="62">
        <v>59.82466393921683</v>
      </c>
      <c r="D774" s="62">
        <v>0.06907178152064183</v>
      </c>
      <c r="E774" s="62">
        <v>1.1954731417034163</v>
      </c>
      <c r="F774" s="62">
        <v>15.730301259231709</v>
      </c>
      <c r="G774" s="65">
        <v>0.9595664417406089</v>
      </c>
      <c r="H774" s="62">
        <v>3.8871473354231973</v>
      </c>
      <c r="I774" s="62">
        <v>0.19233834546517187</v>
      </c>
      <c r="J774" s="62">
        <v>7.133521066893364</v>
      </c>
      <c r="K774" s="62">
        <v>5.168694543329259</v>
      </c>
      <c r="L774" s="62">
        <v>4.650124860528133</v>
      </c>
      <c r="M774" s="62">
        <v>0.27416184049731684</v>
      </c>
      <c r="N774" s="62">
        <v>0.08076085223951968</v>
      </c>
      <c r="O774" s="64">
        <v>100.00106264279262</v>
      </c>
      <c r="AL774" s="58"/>
    </row>
    <row r="775" spans="1:38" s="13" customFormat="1" ht="14.25">
      <c r="A775" s="59" t="s">
        <v>1039</v>
      </c>
      <c r="B775" s="62">
        <v>0.3556735504529518</v>
      </c>
      <c r="C775" s="62">
        <v>60.973187686196624</v>
      </c>
      <c r="D775" s="62">
        <v>0.06079889751332509</v>
      </c>
      <c r="E775" s="62">
        <v>1.0052084388869749</v>
      </c>
      <c r="F775" s="62">
        <v>16.540340068500093</v>
      </c>
      <c r="G775" s="65">
        <v>0.7964655574245587</v>
      </c>
      <c r="H775" s="62">
        <v>3.273007316134001</v>
      </c>
      <c r="I775" s="62">
        <v>0.1499706138662019</v>
      </c>
      <c r="J775" s="62">
        <v>7.540076606610866</v>
      </c>
      <c r="K775" s="62">
        <v>3.9509150234075756</v>
      </c>
      <c r="L775" s="62">
        <v>4.9378837930405535</v>
      </c>
      <c r="M775" s="62">
        <v>0.3121010072350688</v>
      </c>
      <c r="N775" s="62">
        <v>0.10437144073120806</v>
      </c>
      <c r="O775" s="64">
        <v>100</v>
      </c>
      <c r="AL775" s="58"/>
    </row>
    <row r="776" spans="1:38" s="13" customFormat="1" ht="14.25">
      <c r="A776" s="59" t="s">
        <v>1040</v>
      </c>
      <c r="B776" s="34">
        <f>AVERAGE(B751:B775)</f>
        <v>0.42107519289501366</v>
      </c>
      <c r="C776" s="34">
        <f aca="true" t="shared" si="148" ref="C776:N776">AVERAGE(C751:C775)</f>
        <v>58.869079082412384</v>
      </c>
      <c r="D776" s="34">
        <f t="shared" si="148"/>
        <v>0.047447445605194004</v>
      </c>
      <c r="E776" s="34">
        <f t="shared" si="148"/>
        <v>1.1041838897771425</v>
      </c>
      <c r="F776" s="34">
        <f t="shared" si="148"/>
        <v>16.248466301199443</v>
      </c>
      <c r="G776" s="34">
        <f t="shared" si="148"/>
        <v>0.9825900169726011</v>
      </c>
      <c r="H776" s="34">
        <f t="shared" si="148"/>
        <v>3.704733855247381</v>
      </c>
      <c r="I776" s="34">
        <f t="shared" si="148"/>
        <v>0.21233482493055755</v>
      </c>
      <c r="J776" s="34">
        <f t="shared" si="148"/>
        <v>7.872354776299663</v>
      </c>
      <c r="K776" s="34">
        <f t="shared" si="148"/>
        <v>5.669427870034374</v>
      </c>
      <c r="L776" s="34">
        <f t="shared" si="148"/>
        <v>4.408626950021618</v>
      </c>
      <c r="M776" s="34">
        <f t="shared" si="148"/>
        <v>0.314348825868023</v>
      </c>
      <c r="N776" s="34">
        <f t="shared" si="148"/>
        <v>0.10418685557956316</v>
      </c>
      <c r="O776" s="34"/>
      <c r="AL776" s="58"/>
    </row>
    <row r="777" spans="1:38" s="13" customFormat="1" ht="12">
      <c r="A777" s="23" t="s">
        <v>1041</v>
      </c>
      <c r="B777" s="34">
        <f>STDEV(B751:B775)</f>
        <v>0.19139003708391222</v>
      </c>
      <c r="C777" s="34">
        <f aca="true" t="shared" si="149" ref="C777:N777">STDEV(C751:C775)</f>
        <v>0.6699134162789651</v>
      </c>
      <c r="D777" s="34">
        <f t="shared" si="149"/>
        <v>0.02113053618876623</v>
      </c>
      <c r="E777" s="34">
        <f t="shared" si="149"/>
        <v>0.1072239858409137</v>
      </c>
      <c r="F777" s="34">
        <f t="shared" si="149"/>
        <v>0.41570970833479864</v>
      </c>
      <c r="G777" s="34">
        <f t="shared" si="149"/>
        <v>0.12278499728459734</v>
      </c>
      <c r="H777" s="34">
        <f t="shared" si="149"/>
        <v>0.460901221151546</v>
      </c>
      <c r="I777" s="34">
        <f t="shared" si="149"/>
        <v>0.045386490060184886</v>
      </c>
      <c r="J777" s="34">
        <f t="shared" si="149"/>
        <v>0.5559312498623685</v>
      </c>
      <c r="K777" s="34">
        <f t="shared" si="149"/>
        <v>0.48083070584943843</v>
      </c>
      <c r="L777" s="34">
        <f t="shared" si="149"/>
        <v>0.4606486566573924</v>
      </c>
      <c r="M777" s="34">
        <f t="shared" si="149"/>
        <v>0.21655988500881085</v>
      </c>
      <c r="N777" s="34">
        <f t="shared" si="149"/>
        <v>0.03015852349328097</v>
      </c>
      <c r="O777" s="34"/>
      <c r="AL777" s="58"/>
    </row>
    <row r="778" spans="2:38" s="13" customFormat="1" ht="12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AL778" s="58"/>
    </row>
    <row r="779" spans="1:38" s="13" customFormat="1" ht="14.25">
      <c r="A779" s="70" t="s">
        <v>1044</v>
      </c>
      <c r="B779" s="71">
        <v>0.06356025073423048</v>
      </c>
      <c r="C779" s="71">
        <v>59.82882566957437</v>
      </c>
      <c r="D779" s="71">
        <v>0.09314864331740676</v>
      </c>
      <c r="E779" s="71">
        <v>0.5654670582562574</v>
      </c>
      <c r="F779" s="71">
        <v>12.333976241616623</v>
      </c>
      <c r="G779" s="72">
        <v>0.01753386227151186</v>
      </c>
      <c r="H779" s="71">
        <v>1.1386051812563014</v>
      </c>
      <c r="I779" s="71">
        <v>0.3934160347170473</v>
      </c>
      <c r="J779" s="71">
        <v>9.731293560689082</v>
      </c>
      <c r="K779" s="71">
        <v>10.667163459431027</v>
      </c>
      <c r="L779" s="71">
        <v>4.021829658528032</v>
      </c>
      <c r="M779" s="71">
        <v>0.7331346162275896</v>
      </c>
      <c r="N779" s="71">
        <v>0.4142374961644676</v>
      </c>
      <c r="O779" s="73">
        <v>100</v>
      </c>
      <c r="AL779" s="58"/>
    </row>
    <row r="780" spans="1:38" s="13" customFormat="1" ht="14.25">
      <c r="A780" s="70" t="s">
        <v>1045</v>
      </c>
      <c r="B780" s="71">
        <v>0.16024937436888087</v>
      </c>
      <c r="C780" s="71">
        <v>60.889274267901826</v>
      </c>
      <c r="D780" s="71">
        <v>0.16134697282346225</v>
      </c>
      <c r="E780" s="71">
        <v>0.6201431268384773</v>
      </c>
      <c r="F780" s="71">
        <v>12.495060806954383</v>
      </c>
      <c r="G780" s="72">
        <v>0.03841594591034816</v>
      </c>
      <c r="H780" s="71">
        <v>1.5135882688677174</v>
      </c>
      <c r="I780" s="71">
        <v>0.34135311937480795</v>
      </c>
      <c r="J780" s="71">
        <v>10.20217763533389</v>
      </c>
      <c r="K780" s="71">
        <v>8.342845853273039</v>
      </c>
      <c r="L780" s="71">
        <v>4.69881898406287</v>
      </c>
      <c r="M780" s="71">
        <v>0.163542169732625</v>
      </c>
      <c r="N780" s="71">
        <v>0.37208587610308647</v>
      </c>
      <c r="O780" s="73">
        <v>100</v>
      </c>
      <c r="AL780" s="58"/>
    </row>
    <row r="781" spans="1:38" s="13" customFormat="1" ht="14.25">
      <c r="A781" s="70" t="s">
        <v>1046</v>
      </c>
      <c r="B781" s="71">
        <v>0.06780368226151359</v>
      </c>
      <c r="C781" s="71">
        <v>60.913785010170564</v>
      </c>
      <c r="D781" s="71">
        <v>0.09701142231262713</v>
      </c>
      <c r="E781" s="71">
        <v>0.42455536431440044</v>
      </c>
      <c r="F781" s="71">
        <v>13.866374589266156</v>
      </c>
      <c r="G781" s="72">
        <v>0.027121472904605436</v>
      </c>
      <c r="H781" s="71">
        <v>1.2486308871851042</v>
      </c>
      <c r="I781" s="71">
        <v>0.2868617326448652</v>
      </c>
      <c r="J781" s="71">
        <v>8.72268293955041</v>
      </c>
      <c r="K781" s="71">
        <v>8.99807020288948</v>
      </c>
      <c r="L781" s="71">
        <v>4.861002451363897</v>
      </c>
      <c r="M781" s="71">
        <v>0.24617952328795703</v>
      </c>
      <c r="N781" s="71">
        <v>0.2399207218484327</v>
      </c>
      <c r="O781" s="73">
        <v>100</v>
      </c>
      <c r="AL781" s="58"/>
    </row>
    <row r="782" spans="1:38" s="13" customFormat="1" ht="14.25">
      <c r="A782" s="70" t="s">
        <v>1047</v>
      </c>
      <c r="B782" s="71">
        <v>0.10286446032895635</v>
      </c>
      <c r="C782" s="71">
        <v>61.37859369587807</v>
      </c>
      <c r="D782" s="71">
        <v>0.10076518562836541</v>
      </c>
      <c r="E782" s="71">
        <v>0.4230038521690756</v>
      </c>
      <c r="F782" s="71">
        <v>14.122870548225588</v>
      </c>
      <c r="G782" s="72">
        <v>0.024141659056795876</v>
      </c>
      <c r="H782" s="71">
        <v>1.2637633697557493</v>
      </c>
      <c r="I782" s="71">
        <v>0.29704737013361876</v>
      </c>
      <c r="J782" s="71">
        <v>7.867031940464569</v>
      </c>
      <c r="K782" s="71">
        <v>8.911421104008566</v>
      </c>
      <c r="L782" s="71">
        <v>4.856672019817153</v>
      </c>
      <c r="M782" s="71">
        <v>0.42825203892055297</v>
      </c>
      <c r="N782" s="71">
        <v>0.22357275561293571</v>
      </c>
      <c r="O782" s="73">
        <v>100</v>
      </c>
      <c r="AL782" s="58"/>
    </row>
    <row r="783" spans="1:38" s="13" customFormat="1" ht="14.25">
      <c r="A783" s="70" t="s">
        <v>1048</v>
      </c>
      <c r="B783" s="71">
        <v>0.034286426730945056</v>
      </c>
      <c r="C783" s="71">
        <v>61.42153603191755</v>
      </c>
      <c r="D783" s="71">
        <v>0.07376776660294239</v>
      </c>
      <c r="E783" s="71">
        <v>0.498711661541019</v>
      </c>
      <c r="F783" s="71">
        <v>12.96130828692544</v>
      </c>
      <c r="G783" s="72">
        <v>0</v>
      </c>
      <c r="H783" s="71">
        <v>1.381846895519907</v>
      </c>
      <c r="I783" s="71">
        <v>0.39793034660460475</v>
      </c>
      <c r="J783" s="71">
        <v>9.63448591139556</v>
      </c>
      <c r="K783" s="71">
        <v>8.389784722799435</v>
      </c>
      <c r="L783" s="71">
        <v>4.706591305793367</v>
      </c>
      <c r="M783" s="71">
        <v>0.22753719557808993</v>
      </c>
      <c r="N783" s="71">
        <v>0.27325243121935006</v>
      </c>
      <c r="O783" s="73">
        <v>100</v>
      </c>
      <c r="AL783" s="58"/>
    </row>
    <row r="784" spans="1:38" s="13" customFormat="1" ht="14.25">
      <c r="A784" s="70" t="s">
        <v>1049</v>
      </c>
      <c r="B784" s="71">
        <v>0.08246550721573188</v>
      </c>
      <c r="C784" s="71">
        <v>61.89142041549929</v>
      </c>
      <c r="D784" s="71">
        <v>0.07083575619812868</v>
      </c>
      <c r="E784" s="71">
        <v>0.5455410477348418</v>
      </c>
      <c r="F784" s="71">
        <v>13.716762700216737</v>
      </c>
      <c r="G784" s="72">
        <v>0.004229000370037533</v>
      </c>
      <c r="H784" s="71">
        <v>1.294074113231485</v>
      </c>
      <c r="I784" s="71">
        <v>0.2600835227573082</v>
      </c>
      <c r="J784" s="71">
        <v>8.57218375006608</v>
      </c>
      <c r="K784" s="71">
        <v>8.337474229528997</v>
      </c>
      <c r="L784" s="71">
        <v>4.642385156208702</v>
      </c>
      <c r="M784" s="71">
        <v>0.3129460273827774</v>
      </c>
      <c r="N784" s="71">
        <v>0.2706560236824021</v>
      </c>
      <c r="O784" s="73">
        <v>100</v>
      </c>
      <c r="AL784" s="58"/>
    </row>
    <row r="785" spans="1:38" s="13" customFormat="1" ht="14.25">
      <c r="A785" s="70" t="s">
        <v>1050</v>
      </c>
      <c r="B785" s="71">
        <v>0.11280732087884282</v>
      </c>
      <c r="C785" s="71">
        <v>61.89853666765066</v>
      </c>
      <c r="D785" s="71">
        <v>0.17922658457386245</v>
      </c>
      <c r="E785" s="71">
        <v>0.490237422510859</v>
      </c>
      <c r="F785" s="71">
        <v>13.89427740058196</v>
      </c>
      <c r="G785" s="72">
        <v>0.03795386496858263</v>
      </c>
      <c r="H785" s="71">
        <v>1.9535697718551004</v>
      </c>
      <c r="I785" s="71">
        <v>0.24564584826888206</v>
      </c>
      <c r="J785" s="71">
        <v>7.84485303420065</v>
      </c>
      <c r="K785" s="71">
        <v>8.019862522666891</v>
      </c>
      <c r="L785" s="71">
        <v>4.7842955340952225</v>
      </c>
      <c r="M785" s="71">
        <v>0.2814911651836545</v>
      </c>
      <c r="N785" s="71">
        <v>0.25724286256483786</v>
      </c>
      <c r="O785" s="73">
        <v>100</v>
      </c>
      <c r="AL785" s="58"/>
    </row>
    <row r="786" spans="1:38" s="13" customFormat="1" ht="14.25">
      <c r="A786" s="70" t="s">
        <v>1051</v>
      </c>
      <c r="B786" s="71">
        <v>0.06896771250013263</v>
      </c>
      <c r="C786" s="71">
        <v>62.05396458242702</v>
      </c>
      <c r="D786" s="71">
        <v>0.14324063365412162</v>
      </c>
      <c r="E786" s="71">
        <v>0.5220325315394655</v>
      </c>
      <c r="F786" s="71">
        <v>13.514488524833682</v>
      </c>
      <c r="G786" s="72">
        <v>0.013793542500026526</v>
      </c>
      <c r="H786" s="71">
        <v>1.4143686271181046</v>
      </c>
      <c r="I786" s="71">
        <v>0.2175135548081106</v>
      </c>
      <c r="J786" s="71">
        <v>8.36206988020839</v>
      </c>
      <c r="K786" s="71">
        <v>8.245355289823548</v>
      </c>
      <c r="L786" s="71">
        <v>4.899890712701731</v>
      </c>
      <c r="M786" s="71">
        <v>0.20584209576962662</v>
      </c>
      <c r="N786" s="71">
        <v>0.3395333538468068</v>
      </c>
      <c r="O786" s="73">
        <v>100</v>
      </c>
      <c r="AL786" s="58"/>
    </row>
    <row r="787" spans="1:38" s="13" customFormat="1" ht="14.25">
      <c r="A787" s="70" t="s">
        <v>1052</v>
      </c>
      <c r="B787" s="71">
        <v>0.09673937394350421</v>
      </c>
      <c r="C787" s="71">
        <v>62.06594570375349</v>
      </c>
      <c r="D787" s="71">
        <v>0.09470275554469358</v>
      </c>
      <c r="E787" s="71">
        <v>0.49082503411335815</v>
      </c>
      <c r="F787" s="71">
        <v>13.214598480682675</v>
      </c>
      <c r="G787" s="72">
        <v>0.024439420785727382</v>
      </c>
      <c r="H787" s="71">
        <v>1.414431477973972</v>
      </c>
      <c r="I787" s="71">
        <v>0.3126209242174294</v>
      </c>
      <c r="J787" s="71">
        <v>8.837905541638664</v>
      </c>
      <c r="K787" s="71">
        <v>8.271725626769312</v>
      </c>
      <c r="L787" s="71">
        <v>4.677094152868577</v>
      </c>
      <c r="M787" s="71">
        <v>0.23421111586322071</v>
      </c>
      <c r="N787" s="71">
        <v>0.26374208264597465</v>
      </c>
      <c r="O787" s="73">
        <v>100</v>
      </c>
      <c r="AL787" s="58"/>
    </row>
    <row r="788" spans="1:38" s="13" customFormat="1" ht="14.25">
      <c r="A788" s="70" t="s">
        <v>1053</v>
      </c>
      <c r="B788" s="71">
        <v>0.06619758912651212</v>
      </c>
      <c r="C788" s="71">
        <v>62.10935414642479</v>
      </c>
      <c r="D788" s="71">
        <v>0.10677030504276151</v>
      </c>
      <c r="E788" s="71">
        <v>0.5626795075753531</v>
      </c>
      <c r="F788" s="71">
        <v>13.658057421070053</v>
      </c>
      <c r="G788" s="72">
        <v>0.024557170159835145</v>
      </c>
      <c r="H788" s="71">
        <v>1.4734302095901086</v>
      </c>
      <c r="I788" s="71">
        <v>0.2701288717581866</v>
      </c>
      <c r="J788" s="71">
        <v>8.904643440566309</v>
      </c>
      <c r="K788" s="71">
        <v>7.04150161757012</v>
      </c>
      <c r="L788" s="71">
        <v>5.484790570046657</v>
      </c>
      <c r="M788" s="71">
        <v>0.0565882616726636</v>
      </c>
      <c r="N788" s="71">
        <v>0.2402331863462134</v>
      </c>
      <c r="O788" s="73">
        <v>100</v>
      </c>
      <c r="AL788" s="58"/>
    </row>
    <row r="789" spans="1:38" s="13" customFormat="1" ht="14.25">
      <c r="A789" s="70" t="s">
        <v>1054</v>
      </c>
      <c r="B789" s="71">
        <v>0.12232166520560232</v>
      </c>
      <c r="C789" s="71">
        <v>62.15877352143687</v>
      </c>
      <c r="D789" s="71">
        <v>0.07543169354345476</v>
      </c>
      <c r="E789" s="71">
        <v>0.5290412020142301</v>
      </c>
      <c r="F789" s="71">
        <v>13.656194572995453</v>
      </c>
      <c r="G789" s="72">
        <v>0.019367596990887033</v>
      </c>
      <c r="H789" s="71">
        <v>1.2476809850971438</v>
      </c>
      <c r="I789" s="71">
        <v>0.3088622046441459</v>
      </c>
      <c r="J789" s="71">
        <v>8.102790972661108</v>
      </c>
      <c r="K789" s="71">
        <v>8.530916800880716</v>
      </c>
      <c r="L789" s="71">
        <v>4.777680373488818</v>
      </c>
      <c r="M789" s="71">
        <v>0.19673401153901043</v>
      </c>
      <c r="N789" s="71">
        <v>0.2731850522925119</v>
      </c>
      <c r="O789" s="73">
        <v>100</v>
      </c>
      <c r="AL789" s="58"/>
    </row>
    <row r="790" spans="1:38" s="13" customFormat="1" ht="14.25">
      <c r="A790" s="70" t="s">
        <v>1055</v>
      </c>
      <c r="B790" s="71">
        <v>0.030623020063357972</v>
      </c>
      <c r="C790" s="71">
        <v>62.16895459345301</v>
      </c>
      <c r="D790" s="71">
        <v>0.09714889123548046</v>
      </c>
      <c r="E790" s="71">
        <v>0.5512143611404435</v>
      </c>
      <c r="F790" s="71">
        <v>13.601900739176346</v>
      </c>
      <c r="G790" s="72">
        <v>0.01583949313621964</v>
      </c>
      <c r="H790" s="71">
        <v>1.334741288278775</v>
      </c>
      <c r="I790" s="71">
        <v>0.30517423442449837</v>
      </c>
      <c r="J790" s="71">
        <v>8.592397043294616</v>
      </c>
      <c r="K790" s="71">
        <v>8.143611404435056</v>
      </c>
      <c r="L790" s="71">
        <v>4.729672650475185</v>
      </c>
      <c r="M790" s="71">
        <v>0.1932418162618796</v>
      </c>
      <c r="N790" s="71">
        <v>0.2365364308342133</v>
      </c>
      <c r="O790" s="73">
        <v>100</v>
      </c>
      <c r="AL790" s="58"/>
    </row>
    <row r="791" spans="1:38" s="13" customFormat="1" ht="14.25">
      <c r="A791" s="70" t="s">
        <v>1056</v>
      </c>
      <c r="B791" s="71">
        <v>0.16498664140419597</v>
      </c>
      <c r="C791" s="71">
        <v>62.189319509936446</v>
      </c>
      <c r="D791" s="71">
        <v>0.12028058373338159</v>
      </c>
      <c r="E791" s="71">
        <v>0.5226351027707111</v>
      </c>
      <c r="F791" s="71">
        <v>13.652378468711083</v>
      </c>
      <c r="G791" s="72">
        <v>0.036190618114468796</v>
      </c>
      <c r="H791" s="71">
        <v>1.3975965171852214</v>
      </c>
      <c r="I791" s="71">
        <v>0.28739608502666397</v>
      </c>
      <c r="J791" s="71">
        <v>8.20036829276081</v>
      </c>
      <c r="K791" s="71">
        <v>7.840590971505209</v>
      </c>
      <c r="L791" s="71">
        <v>4.938954942680447</v>
      </c>
      <c r="M791" s="71">
        <v>0.33210214269747834</v>
      </c>
      <c r="N791" s="71">
        <v>0.31507126358478715</v>
      </c>
      <c r="O791" s="73">
        <v>100</v>
      </c>
      <c r="AL791" s="58"/>
    </row>
    <row r="792" spans="1:38" s="13" customFormat="1" ht="14.25">
      <c r="A792" s="70" t="s">
        <v>1057</v>
      </c>
      <c r="B792" s="71">
        <v>0.1511941250282846</v>
      </c>
      <c r="C792" s="71">
        <v>62.23643881266327</v>
      </c>
      <c r="D792" s="71">
        <v>0.05039804167609488</v>
      </c>
      <c r="E792" s="71">
        <v>0.5955197169481414</v>
      </c>
      <c r="F792" s="71">
        <v>13.833748174356653</v>
      </c>
      <c r="G792" s="72">
        <v>0.026741818032213604</v>
      </c>
      <c r="H792" s="71">
        <v>1.3216629296690185</v>
      </c>
      <c r="I792" s="71">
        <v>0.24581901960380967</v>
      </c>
      <c r="J792" s="71">
        <v>8.156254499825149</v>
      </c>
      <c r="K792" s="71">
        <v>8.263221771954004</v>
      </c>
      <c r="L792" s="71">
        <v>4.727130602925143</v>
      </c>
      <c r="M792" s="71">
        <v>0.1573653138049493</v>
      </c>
      <c r="N792" s="71">
        <v>0.2334766420504803</v>
      </c>
      <c r="O792" s="73">
        <v>100</v>
      </c>
      <c r="AL792" s="58"/>
    </row>
    <row r="793" spans="1:38" s="13" customFormat="1" ht="14.25">
      <c r="A793" s="70" t="s">
        <v>1058</v>
      </c>
      <c r="B793" s="71">
        <v>0.08658664617449374</v>
      </c>
      <c r="C793" s="71">
        <v>62.251469267152274</v>
      </c>
      <c r="D793" s="71">
        <v>0.08117498078858788</v>
      </c>
      <c r="E793" s="71">
        <v>0.47947355319125906</v>
      </c>
      <c r="F793" s="71">
        <v>13.542151461690821</v>
      </c>
      <c r="G793" s="72">
        <v>0.027058326929529294</v>
      </c>
      <c r="H793" s="71">
        <v>1.2576710356845215</v>
      </c>
      <c r="I793" s="71">
        <v>0.2424426092885825</v>
      </c>
      <c r="J793" s="71">
        <v>8.82209691210373</v>
      </c>
      <c r="K793" s="71">
        <v>7.7072938426071245</v>
      </c>
      <c r="L793" s="71">
        <v>4.934356498868962</v>
      </c>
      <c r="M793" s="71">
        <v>0.27383026852683645</v>
      </c>
      <c r="N793" s="71">
        <v>0.2954769300704599</v>
      </c>
      <c r="O793" s="73">
        <v>100</v>
      </c>
      <c r="AL793" s="58"/>
    </row>
    <row r="794" spans="1:38" s="13" customFormat="1" ht="14.25">
      <c r="A794" s="70" t="s">
        <v>1059</v>
      </c>
      <c r="B794" s="71">
        <v>0.11194275554775127</v>
      </c>
      <c r="C794" s="71">
        <v>62.298338418314714</v>
      </c>
      <c r="D794" s="71">
        <v>0.22498298909106873</v>
      </c>
      <c r="E794" s="71">
        <v>0.4433811102087404</v>
      </c>
      <c r="F794" s="71">
        <v>13.689940516692642</v>
      </c>
      <c r="G794" s="72">
        <v>0.03182686187141948</v>
      </c>
      <c r="H794" s="71">
        <v>1.3663601044799054</v>
      </c>
      <c r="I794" s="71">
        <v>0.24583507100682636</v>
      </c>
      <c r="J794" s="71">
        <v>8.402291534054743</v>
      </c>
      <c r="K794" s="71">
        <v>7.798678636493339</v>
      </c>
      <c r="L794" s="71">
        <v>4.876094734300577</v>
      </c>
      <c r="M794" s="71">
        <v>0.1360872714502074</v>
      </c>
      <c r="N794" s="71">
        <v>0.3731425184925043</v>
      </c>
      <c r="O794" s="73">
        <v>100</v>
      </c>
      <c r="AL794" s="58"/>
    </row>
    <row r="795" spans="1:38" s="13" customFormat="1" ht="14.25">
      <c r="A795" s="70" t="s">
        <v>1060</v>
      </c>
      <c r="B795" s="71">
        <v>0.1101368238234422</v>
      </c>
      <c r="C795" s="71">
        <v>62.3670945058669</v>
      </c>
      <c r="D795" s="71">
        <v>0.09213368915999491</v>
      </c>
      <c r="E795" s="71">
        <v>0.4945566992841107</v>
      </c>
      <c r="F795" s="71">
        <v>13.706739526411656</v>
      </c>
      <c r="G795" s="72">
        <v>0.016944126742068032</v>
      </c>
      <c r="H795" s="71">
        <v>1.2792815690261363</v>
      </c>
      <c r="I795" s="71">
        <v>0.30075824967170756</v>
      </c>
      <c r="J795" s="71">
        <v>8.396873808616089</v>
      </c>
      <c r="K795" s="71">
        <v>8.018807980683695</v>
      </c>
      <c r="L795" s="71">
        <v>4.6564578303045705</v>
      </c>
      <c r="M795" s="71">
        <v>0.20968356843309188</v>
      </c>
      <c r="N795" s="71">
        <v>0.3505316219765324</v>
      </c>
      <c r="O795" s="73">
        <v>100</v>
      </c>
      <c r="AL795" s="58"/>
    </row>
    <row r="796" spans="1:38" s="13" customFormat="1" ht="14.25">
      <c r="A796" s="70" t="s">
        <v>1061</v>
      </c>
      <c r="B796" s="71">
        <v>0.05068843165854618</v>
      </c>
      <c r="C796" s="71">
        <v>62.370563469157645</v>
      </c>
      <c r="D796" s="71">
        <v>0.04861951608064633</v>
      </c>
      <c r="E796" s="71">
        <v>0.49033299196226293</v>
      </c>
      <c r="F796" s="71">
        <v>13.674497512129017</v>
      </c>
      <c r="G796" s="72">
        <v>0.034137107035347426</v>
      </c>
      <c r="H796" s="71">
        <v>1.2527283824183555</v>
      </c>
      <c r="I796" s="71">
        <v>0.2937860120617778</v>
      </c>
      <c r="J796" s="71">
        <v>8.411176281951816</v>
      </c>
      <c r="K796" s="71">
        <v>8.156699665870134</v>
      </c>
      <c r="L796" s="71">
        <v>4.790574020627089</v>
      </c>
      <c r="M796" s="71">
        <v>0.17275445075463697</v>
      </c>
      <c r="N796" s="71">
        <v>0.25447661608168076</v>
      </c>
      <c r="O796" s="73">
        <v>100</v>
      </c>
      <c r="AL796" s="58"/>
    </row>
    <row r="797" spans="1:38" s="13" customFormat="1" ht="14.25">
      <c r="A797" s="70" t="s">
        <v>1062</v>
      </c>
      <c r="B797" s="71">
        <v>0.12463343108504397</v>
      </c>
      <c r="C797" s="71">
        <v>62.39980449657868</v>
      </c>
      <c r="D797" s="71">
        <v>0.11974584555229716</v>
      </c>
      <c r="E797" s="71">
        <v>0.42155425219941345</v>
      </c>
      <c r="F797" s="71">
        <v>13.630254154447702</v>
      </c>
      <c r="G797" s="72">
        <v>0.030547409579667645</v>
      </c>
      <c r="H797" s="71">
        <v>1.228005865102639</v>
      </c>
      <c r="I797" s="71">
        <v>0.26637341153470184</v>
      </c>
      <c r="J797" s="71">
        <v>8.258797653958945</v>
      </c>
      <c r="K797" s="71">
        <v>8.179374389051809</v>
      </c>
      <c r="L797" s="71">
        <v>4.789833822091887</v>
      </c>
      <c r="M797" s="71">
        <v>0.17839687194525902</v>
      </c>
      <c r="N797" s="71">
        <v>0.37390029325513197</v>
      </c>
      <c r="O797" s="73">
        <v>100</v>
      </c>
      <c r="AL797" s="58"/>
    </row>
    <row r="798" spans="1:38" s="13" customFormat="1" ht="14.25">
      <c r="A798" s="70" t="s">
        <v>1063</v>
      </c>
      <c r="B798" s="71">
        <v>0.0614295382372846</v>
      </c>
      <c r="C798" s="71">
        <v>62.41032849185277</v>
      </c>
      <c r="D798" s="71">
        <v>0.12806496954552551</v>
      </c>
      <c r="E798" s="71">
        <v>0.5091363423395283</v>
      </c>
      <c r="F798" s="71">
        <v>13.843510854287052</v>
      </c>
      <c r="G798" s="72">
        <v>0.02290592951220782</v>
      </c>
      <c r="H798" s="71">
        <v>1.2546202301004739</v>
      </c>
      <c r="I798" s="71">
        <v>0.24467697433494714</v>
      </c>
      <c r="J798" s="71">
        <v>8.041022437399135</v>
      </c>
      <c r="K798" s="71">
        <v>7.924410432609713</v>
      </c>
      <c r="L798" s="71">
        <v>4.978916133062627</v>
      </c>
      <c r="M798" s="71">
        <v>0.34567129991149986</v>
      </c>
      <c r="N798" s="71">
        <v>0.23634754542141706</v>
      </c>
      <c r="O798" s="73">
        <v>100</v>
      </c>
      <c r="AL798" s="58"/>
    </row>
    <row r="799" spans="1:38" s="13" customFormat="1" ht="14.25">
      <c r="A799" s="70" t="s">
        <v>1064</v>
      </c>
      <c r="B799" s="71">
        <v>0.06823186428061906</v>
      </c>
      <c r="C799" s="71">
        <v>62.424919103888186</v>
      </c>
      <c r="D799" s="71">
        <v>0.11475358992649569</v>
      </c>
      <c r="E799" s="71">
        <v>0.5479225464958803</v>
      </c>
      <c r="F799" s="71">
        <v>13.838662655460098</v>
      </c>
      <c r="G799" s="72">
        <v>0.03411593214030953</v>
      </c>
      <c r="H799" s="71">
        <v>1.1961252571617613</v>
      </c>
      <c r="I799" s="71">
        <v>0.18505308645804255</v>
      </c>
      <c r="J799" s="71">
        <v>7.741215147473871</v>
      </c>
      <c r="K799" s="71">
        <v>8.530016851202845</v>
      </c>
      <c r="L799" s="71">
        <v>4.890984089569829</v>
      </c>
      <c r="M799" s="71">
        <v>0.2357100766057749</v>
      </c>
      <c r="N799" s="71">
        <v>0.19435743158721788</v>
      </c>
      <c r="O799" s="73">
        <v>100</v>
      </c>
      <c r="AL799" s="58"/>
    </row>
    <row r="800" spans="1:38" s="13" customFormat="1" ht="14.25">
      <c r="A800" s="70" t="s">
        <v>1065</v>
      </c>
      <c r="B800" s="71">
        <v>0.07149349919825147</v>
      </c>
      <c r="C800" s="71">
        <v>62.443443535455664</v>
      </c>
      <c r="D800" s="71">
        <v>0.038810756707622227</v>
      </c>
      <c r="E800" s="71">
        <v>0.4544943877603129</v>
      </c>
      <c r="F800" s="71">
        <v>13.719602496144457</v>
      </c>
      <c r="G800" s="72">
        <v>0.024512056867971935</v>
      </c>
      <c r="H800" s="71">
        <v>1.2061974650447858</v>
      </c>
      <c r="I800" s="71">
        <v>0.26146193992503397</v>
      </c>
      <c r="J800" s="71">
        <v>8.389251463063395</v>
      </c>
      <c r="K800" s="71">
        <v>8.056296023940108</v>
      </c>
      <c r="L800" s="71">
        <v>4.91773140913687</v>
      </c>
      <c r="M800" s="71">
        <v>0.1674990552644749</v>
      </c>
      <c r="N800" s="71">
        <v>0.24818457578821584</v>
      </c>
      <c r="O800" s="73">
        <v>100</v>
      </c>
      <c r="AL800" s="58"/>
    </row>
    <row r="801" spans="1:38" s="13" customFormat="1" ht="14.25">
      <c r="A801" s="70" t="s">
        <v>1066</v>
      </c>
      <c r="B801" s="71">
        <v>0.13691961297389402</v>
      </c>
      <c r="C801" s="71">
        <v>62.48909714192986</v>
      </c>
      <c r="D801" s="71">
        <v>0.08519442585042294</v>
      </c>
      <c r="E801" s="71">
        <v>0.490882167995294</v>
      </c>
      <c r="F801" s="71">
        <v>14.00434085884095</v>
      </c>
      <c r="G801" s="72">
        <v>0</v>
      </c>
      <c r="H801" s="71">
        <v>1.1257834844520174</v>
      </c>
      <c r="I801" s="71">
        <v>0.23124201302257655</v>
      </c>
      <c r="J801" s="71">
        <v>8.125925475161768</v>
      </c>
      <c r="K801" s="71">
        <v>8.217205217144365</v>
      </c>
      <c r="L801" s="71">
        <v>4.7069920282358675</v>
      </c>
      <c r="M801" s="71">
        <v>0.13691961297389402</v>
      </c>
      <c r="N801" s="71">
        <v>0.24746952270837136</v>
      </c>
      <c r="O801" s="73">
        <v>100</v>
      </c>
      <c r="AL801" s="58"/>
    </row>
    <row r="802" spans="1:38" s="13" customFormat="1" ht="14.25">
      <c r="A802" s="70" t="s">
        <v>1067</v>
      </c>
      <c r="B802" s="71">
        <v>0.046912016513029814</v>
      </c>
      <c r="C802" s="71">
        <v>62.49501559824549</v>
      </c>
      <c r="D802" s="71">
        <v>0.05512161940281002</v>
      </c>
      <c r="E802" s="71">
        <v>0.5488705932024488</v>
      </c>
      <c r="F802" s="71">
        <v>13.259681467407875</v>
      </c>
      <c r="G802" s="72">
        <v>0.039875214036075336</v>
      </c>
      <c r="H802" s="71">
        <v>1.2091572256233432</v>
      </c>
      <c r="I802" s="71">
        <v>0.2932001032064363</v>
      </c>
      <c r="J802" s="71">
        <v>8.753782281331363</v>
      </c>
      <c r="K802" s="71">
        <v>7.557525860249102</v>
      </c>
      <c r="L802" s="71">
        <v>5.057115380104614</v>
      </c>
      <c r="M802" s="71">
        <v>0.2826448994910046</v>
      </c>
      <c r="N802" s="71">
        <v>0.40109774118640484</v>
      </c>
      <c r="O802" s="73">
        <v>100</v>
      </c>
      <c r="AL802" s="58"/>
    </row>
    <row r="803" spans="1:38" s="13" customFormat="1" ht="14.25">
      <c r="A803" s="70" t="s">
        <v>1068</v>
      </c>
      <c r="B803" s="71">
        <v>0.03340621963070943</v>
      </c>
      <c r="C803" s="71">
        <v>62.51214771622935</v>
      </c>
      <c r="D803" s="71">
        <v>0.07693553611920959</v>
      </c>
      <c r="E803" s="71">
        <v>0.4889455782312925</v>
      </c>
      <c r="F803" s="71">
        <v>13.88888888888889</v>
      </c>
      <c r="G803" s="72">
        <v>0.01822157434402332</v>
      </c>
      <c r="H803" s="71">
        <v>1.2917071590540978</v>
      </c>
      <c r="I803" s="71">
        <v>0.2632005183025591</v>
      </c>
      <c r="J803" s="71">
        <v>8.4558228053126</v>
      </c>
      <c r="K803" s="71">
        <v>7.822116942014901</v>
      </c>
      <c r="L803" s="71">
        <v>4.740646258503401</v>
      </c>
      <c r="M803" s="71">
        <v>0.17715419501133786</v>
      </c>
      <c r="N803" s="71">
        <v>0.2328312277291869</v>
      </c>
      <c r="O803" s="73">
        <v>100</v>
      </c>
      <c r="AL803" s="58"/>
    </row>
    <row r="804" spans="1:38" s="13" customFormat="1" ht="14.25">
      <c r="A804" s="70" t="s">
        <v>1069</v>
      </c>
      <c r="B804" s="71">
        <v>0.10686753613264025</v>
      </c>
      <c r="C804" s="71">
        <v>62.5361845176954</v>
      </c>
      <c r="D804" s="71">
        <v>0.12346831844450669</v>
      </c>
      <c r="E804" s="71">
        <v>0.4637843558377689</v>
      </c>
      <c r="F804" s="71">
        <v>14.22375779458607</v>
      </c>
      <c r="G804" s="72">
        <v>0.019713428995341405</v>
      </c>
      <c r="H804" s="71">
        <v>1.8976769280252332</v>
      </c>
      <c r="I804" s="71">
        <v>0.26042477251740487</v>
      </c>
      <c r="J804" s="71">
        <v>7.842832093462404</v>
      </c>
      <c r="K804" s="71">
        <v>7.489027920440751</v>
      </c>
      <c r="L804" s="71">
        <v>4.678307965262864</v>
      </c>
      <c r="M804" s="71">
        <v>0.05602764030254926</v>
      </c>
      <c r="N804" s="71">
        <v>0.3008891794025793</v>
      </c>
      <c r="O804" s="73">
        <v>100</v>
      </c>
      <c r="AL804" s="58"/>
    </row>
    <row r="805" spans="1:38" s="13" customFormat="1" ht="14.25">
      <c r="A805" s="70" t="s">
        <v>1070</v>
      </c>
      <c r="B805" s="71">
        <v>0.05792476338280617</v>
      </c>
      <c r="C805" s="71">
        <v>62.7740497060045</v>
      </c>
      <c r="D805" s="71">
        <v>0.10710616625500011</v>
      </c>
      <c r="E805" s="71">
        <v>0.553017552296225</v>
      </c>
      <c r="F805" s="71">
        <v>13.638549476491288</v>
      </c>
      <c r="G805" s="72">
        <v>0.019672561148877568</v>
      </c>
      <c r="H805" s="71">
        <v>1.2546722332728582</v>
      </c>
      <c r="I805" s="71">
        <v>0.2961813372969901</v>
      </c>
      <c r="J805" s="71">
        <v>8.595816301995672</v>
      </c>
      <c r="K805" s="71">
        <v>7.463551115871385</v>
      </c>
      <c r="L805" s="71">
        <v>4.835078362368576</v>
      </c>
      <c r="M805" s="71">
        <v>0.17814597040372468</v>
      </c>
      <c r="N805" s="71">
        <v>0.22623445321209207</v>
      </c>
      <c r="O805" s="73">
        <v>100</v>
      </c>
      <c r="AL805" s="58"/>
    </row>
    <row r="806" spans="1:38" s="13" customFormat="1" ht="14.25">
      <c r="A806" s="70" t="s">
        <v>1071</v>
      </c>
      <c r="B806" s="71">
        <v>0.07682261657832067</v>
      </c>
      <c r="C806" s="71">
        <v>62.80248905277715</v>
      </c>
      <c r="D806" s="71">
        <v>0.09218713989398479</v>
      </c>
      <c r="E806" s="71">
        <v>0.534465918194888</v>
      </c>
      <c r="F806" s="71">
        <v>15.13186053402693</v>
      </c>
      <c r="G806" s="72">
        <v>0.13937817579209605</v>
      </c>
      <c r="H806" s="71">
        <v>1.1808733634039006</v>
      </c>
      <c r="I806" s="71">
        <v>0.24363744114838837</v>
      </c>
      <c r="J806" s="71">
        <v>7.005125165991726</v>
      </c>
      <c r="K806" s="71">
        <v>7.446306478341509</v>
      </c>
      <c r="L806" s="71">
        <v>5.140530515040771</v>
      </c>
      <c r="M806" s="71">
        <v>0</v>
      </c>
      <c r="N806" s="71">
        <v>0.20522613285922803</v>
      </c>
      <c r="O806" s="73">
        <v>100</v>
      </c>
      <c r="AL806" s="58"/>
    </row>
    <row r="807" spans="1:38" s="13" customFormat="1" ht="14.25">
      <c r="A807" s="70" t="s">
        <v>1072</v>
      </c>
      <c r="B807" s="71">
        <v>0.06266786034019696</v>
      </c>
      <c r="C807" s="71">
        <v>62.908584502138666</v>
      </c>
      <c r="D807" s="71">
        <v>0.05272058092111807</v>
      </c>
      <c r="E807" s="71">
        <v>0.46652740475479954</v>
      </c>
      <c r="F807" s="71">
        <v>14.043569083855564</v>
      </c>
      <c r="G807" s="72">
        <v>0.0019894558838157764</v>
      </c>
      <c r="H807" s="71">
        <v>1.087237640505322</v>
      </c>
      <c r="I807" s="71">
        <v>0.3033920222819059</v>
      </c>
      <c r="J807" s="71">
        <v>7.999602108823237</v>
      </c>
      <c r="K807" s="71">
        <v>7.944892072018303</v>
      </c>
      <c r="L807" s="71">
        <v>4.6095692828011545</v>
      </c>
      <c r="M807" s="71">
        <v>0.2586292648960509</v>
      </c>
      <c r="N807" s="71">
        <v>0.2606187207798667</v>
      </c>
      <c r="O807" s="73">
        <v>100</v>
      </c>
      <c r="AL807" s="58"/>
    </row>
    <row r="808" spans="1:38" s="13" customFormat="1" ht="14.25">
      <c r="A808" s="70" t="s">
        <v>1073</v>
      </c>
      <c r="B808" s="71">
        <v>0.1051630026541139</v>
      </c>
      <c r="C808" s="71">
        <v>62.918774099854765</v>
      </c>
      <c r="D808" s="71">
        <v>0.08262807351394662</v>
      </c>
      <c r="E808" s="71">
        <v>0.5420902398718013</v>
      </c>
      <c r="F808" s="71">
        <v>13.593570033552005</v>
      </c>
      <c r="G808" s="72">
        <v>0.01001552406229656</v>
      </c>
      <c r="H808" s="71">
        <v>1.2243978166157543</v>
      </c>
      <c r="I808" s="71">
        <v>0.3292603535479994</v>
      </c>
      <c r="J808" s="71">
        <v>8.145124943662676</v>
      </c>
      <c r="K808" s="71">
        <v>7.76328308878762</v>
      </c>
      <c r="L808" s="71">
        <v>4.718563773849467</v>
      </c>
      <c r="M808" s="71">
        <v>0.16901196855125444</v>
      </c>
      <c r="N808" s="71">
        <v>0.3981170814762882</v>
      </c>
      <c r="O808" s="73">
        <v>100</v>
      </c>
      <c r="AL808" s="58"/>
    </row>
    <row r="809" spans="1:38" s="13" customFormat="1" ht="14.25">
      <c r="A809" s="70" t="s">
        <v>1074</v>
      </c>
      <c r="B809" s="71">
        <v>0.08356749642226657</v>
      </c>
      <c r="C809" s="71">
        <v>62.92423561855617</v>
      </c>
      <c r="D809" s="71">
        <v>0.08565668383282324</v>
      </c>
      <c r="E809" s="71">
        <v>0.5912400371875358</v>
      </c>
      <c r="F809" s="71">
        <v>14.12917445759472</v>
      </c>
      <c r="G809" s="72">
        <v>0.0292486237477933</v>
      </c>
      <c r="H809" s="71">
        <v>1.595094587960013</v>
      </c>
      <c r="I809" s="71">
        <v>0.22249845922428474</v>
      </c>
      <c r="J809" s="71">
        <v>7.4322842130553335</v>
      </c>
      <c r="K809" s="71">
        <v>7.787446072849965</v>
      </c>
      <c r="L809" s="71">
        <v>4.748722984195298</v>
      </c>
      <c r="M809" s="71">
        <v>0.2047403662345531</v>
      </c>
      <c r="N809" s="71">
        <v>0.16713499284453315</v>
      </c>
      <c r="O809" s="73">
        <v>100</v>
      </c>
      <c r="AL809" s="58"/>
    </row>
    <row r="810" spans="1:38" s="13" customFormat="1" ht="14.25">
      <c r="A810" s="70" t="s">
        <v>1075</v>
      </c>
      <c r="B810" s="71">
        <v>0.0698332577827328</v>
      </c>
      <c r="C810" s="71">
        <v>62.95529446357032</v>
      </c>
      <c r="D810" s="71">
        <v>0.06125724366906386</v>
      </c>
      <c r="E810" s="71">
        <v>0.5439643237812871</v>
      </c>
      <c r="F810" s="71">
        <v>13.738774610097643</v>
      </c>
      <c r="G810" s="72">
        <v>0.003675434620143832</v>
      </c>
      <c r="H810" s="71">
        <v>1.2937529862906287</v>
      </c>
      <c r="I810" s="71">
        <v>0.22787694644891757</v>
      </c>
      <c r="J810" s="71">
        <v>8.272178185070384</v>
      </c>
      <c r="K810" s="71">
        <v>7.502787204586942</v>
      </c>
      <c r="L810" s="71">
        <v>4.753562108719356</v>
      </c>
      <c r="M810" s="71">
        <v>0.18499687588057284</v>
      </c>
      <c r="N810" s="71">
        <v>0.3920463594820087</v>
      </c>
      <c r="O810" s="73">
        <v>100</v>
      </c>
      <c r="AL810" s="58"/>
    </row>
    <row r="811" spans="1:38" s="13" customFormat="1" ht="14.25">
      <c r="A811" s="70" t="s">
        <v>1076</v>
      </c>
      <c r="B811" s="71">
        <v>0.03735567127009282</v>
      </c>
      <c r="C811" s="71">
        <v>62.96241793072221</v>
      </c>
      <c r="D811" s="71">
        <v>0.10187910346388951</v>
      </c>
      <c r="E811" s="71">
        <v>0.4720398460493548</v>
      </c>
      <c r="F811" s="71">
        <v>13.663119764546073</v>
      </c>
      <c r="G811" s="72">
        <v>0.03282771111614218</v>
      </c>
      <c r="H811" s="71">
        <v>1.2248132216436496</v>
      </c>
      <c r="I811" s="71">
        <v>0.2331899479284582</v>
      </c>
      <c r="J811" s="71">
        <v>8.435589766810052</v>
      </c>
      <c r="K811" s="71">
        <v>7.723568032601314</v>
      </c>
      <c r="L811" s="71">
        <v>4.683042789223454</v>
      </c>
      <c r="M811" s="71">
        <v>0.1607425854652479</v>
      </c>
      <c r="N811" s="71">
        <v>0.270545619198551</v>
      </c>
      <c r="O811" s="73">
        <v>100</v>
      </c>
      <c r="AL811" s="58"/>
    </row>
    <row r="812" spans="1:38" s="13" customFormat="1" ht="14.25">
      <c r="A812" s="70" t="s">
        <v>1077</v>
      </c>
      <c r="B812" s="71">
        <v>0.08524273639454037</v>
      </c>
      <c r="C812" s="71">
        <v>62.96459858887326</v>
      </c>
      <c r="D812" s="71">
        <v>0.08626975731495651</v>
      </c>
      <c r="E812" s="71">
        <v>0.45702430958518625</v>
      </c>
      <c r="F812" s="71">
        <v>14.255050375376147</v>
      </c>
      <c r="G812" s="72">
        <v>0.02978360669206832</v>
      </c>
      <c r="H812" s="71">
        <v>1.1625876819110803</v>
      </c>
      <c r="I812" s="71">
        <v>0.19205291211781983</v>
      </c>
      <c r="J812" s="71">
        <v>7.480820384311228</v>
      </c>
      <c r="K812" s="71">
        <v>7.942979798498495</v>
      </c>
      <c r="L812" s="71">
        <v>4.954348920087502</v>
      </c>
      <c r="M812" s="71">
        <v>0.18691780751573908</v>
      </c>
      <c r="N812" s="71">
        <v>0.20335014224239747</v>
      </c>
      <c r="O812" s="73">
        <v>100</v>
      </c>
      <c r="AL812" s="58"/>
    </row>
    <row r="813" spans="1:38" s="13" customFormat="1" ht="14.25">
      <c r="A813" s="70" t="s">
        <v>1078</v>
      </c>
      <c r="B813" s="71">
        <v>0.05410717637835272</v>
      </c>
      <c r="C813" s="71">
        <v>63.0878634290699</v>
      </c>
      <c r="D813" s="71">
        <v>0.09496361568445577</v>
      </c>
      <c r="E813" s="71">
        <v>0.4405870076523007</v>
      </c>
      <c r="F813" s="71">
        <v>13.89339782025375</v>
      </c>
      <c r="G813" s="72">
        <v>0.023188789876436876</v>
      </c>
      <c r="H813" s="71">
        <v>1.2610284780424241</v>
      </c>
      <c r="I813" s="71">
        <v>0.266118969534347</v>
      </c>
      <c r="J813" s="71">
        <v>8.185642826382217</v>
      </c>
      <c r="K813" s="71">
        <v>7.389494373957885</v>
      </c>
      <c r="L813" s="71">
        <v>4.795662592065017</v>
      </c>
      <c r="M813" s="71">
        <v>0.1821976347434326</v>
      </c>
      <c r="N813" s="71">
        <v>0.32574728635947037</v>
      </c>
      <c r="O813" s="73">
        <v>100</v>
      </c>
      <c r="AL813" s="58"/>
    </row>
    <row r="814" spans="1:38" s="13" customFormat="1" ht="14.25">
      <c r="A814" s="70" t="s">
        <v>1079</v>
      </c>
      <c r="B814" s="71">
        <v>0.0661403883080862</v>
      </c>
      <c r="C814" s="71">
        <v>63.41263068060593</v>
      </c>
      <c r="D814" s="71">
        <v>0.05760614465542992</v>
      </c>
      <c r="E814" s="71">
        <v>0.4725837422658417</v>
      </c>
      <c r="F814" s="71">
        <v>14.355664604224453</v>
      </c>
      <c r="G814" s="72">
        <v>0.0074674631960742486</v>
      </c>
      <c r="H814" s="71">
        <v>1.1211862598677191</v>
      </c>
      <c r="I814" s="71">
        <v>0.22402389588222746</v>
      </c>
      <c r="J814" s="71">
        <v>7.197567740558994</v>
      </c>
      <c r="K814" s="71">
        <v>7.813100064006829</v>
      </c>
      <c r="L814" s="71">
        <v>5.003200341369747</v>
      </c>
      <c r="M814" s="71">
        <v>0.10774482611478559</v>
      </c>
      <c r="N814" s="71">
        <v>0.16001706848730532</v>
      </c>
      <c r="O814" s="73">
        <v>100</v>
      </c>
      <c r="AL814" s="58"/>
    </row>
    <row r="815" spans="1:38" s="13" customFormat="1" ht="14.25">
      <c r="A815" s="70" t="s">
        <v>1080</v>
      </c>
      <c r="B815" s="71">
        <v>0.0722465440272596</v>
      </c>
      <c r="C815" s="71">
        <v>64.13444327028833</v>
      </c>
      <c r="D815" s="71">
        <v>0.172529060363605</v>
      </c>
      <c r="E815" s="71">
        <v>0.36985917315447825</v>
      </c>
      <c r="F815" s="71">
        <v>15.040220837197266</v>
      </c>
      <c r="G815" s="72">
        <v>0</v>
      </c>
      <c r="H815" s="71">
        <v>0.8378442493907567</v>
      </c>
      <c r="I815" s="71">
        <v>0.2005650326726908</v>
      </c>
      <c r="J815" s="71">
        <v>6.559339213698808</v>
      </c>
      <c r="K815" s="71">
        <v>7.2408290021350465</v>
      </c>
      <c r="L815" s="71">
        <v>5.109016800017254</v>
      </c>
      <c r="M815" s="71">
        <v>0</v>
      </c>
      <c r="N815" s="71">
        <v>0.2631068170544976</v>
      </c>
      <c r="O815" s="73">
        <v>100</v>
      </c>
      <c r="AL815" s="58"/>
    </row>
    <row r="816" spans="1:38" s="13" customFormat="1" ht="14.25">
      <c r="A816" s="70" t="s">
        <v>1081</v>
      </c>
      <c r="B816" s="71">
        <v>0.035323207347227124</v>
      </c>
      <c r="C816" s="71">
        <v>64.2764629695043</v>
      </c>
      <c r="D816" s="71">
        <v>0.059942412468021795</v>
      </c>
      <c r="E816" s="71">
        <v>0.27830405788724405</v>
      </c>
      <c r="F816" s="71">
        <v>16.18</v>
      </c>
      <c r="G816" s="72">
        <v>0.0021408004452864926</v>
      </c>
      <c r="H816" s="71">
        <v>1.063977821307387</v>
      </c>
      <c r="I816" s="71">
        <v>0.09419521959260567</v>
      </c>
      <c r="J816" s="71">
        <v>4.66</v>
      </c>
      <c r="K816" s="71">
        <v>8.263489718805861</v>
      </c>
      <c r="L816" s="71">
        <v>4.793252196996456</v>
      </c>
      <c r="M816" s="71">
        <v>0.11988482493604359</v>
      </c>
      <c r="N816" s="71">
        <v>0.16484163428705992</v>
      </c>
      <c r="O816" s="73">
        <v>100</v>
      </c>
      <c r="AL816" s="58"/>
    </row>
    <row r="817" spans="1:38" s="13" customFormat="1" ht="14.25">
      <c r="A817" s="74" t="s">
        <v>1082</v>
      </c>
      <c r="B817" s="34">
        <f>AVERAGE(B779:B816)</f>
        <v>0.08265026962979981</v>
      </c>
      <c r="C817" s="34">
        <f aca="true" t="shared" si="150" ref="C817:N817">AVERAGE(C779:C816)</f>
        <v>62.376972979026824</v>
      </c>
      <c r="D817" s="34">
        <f t="shared" si="150"/>
        <v>0.09757440669979651</v>
      </c>
      <c r="E817" s="34">
        <f t="shared" si="150"/>
        <v>0.49728013633831286</v>
      </c>
      <c r="F817" s="34">
        <f t="shared" si="150"/>
        <v>13.821236229995156</v>
      </c>
      <c r="G817" s="34">
        <f t="shared" si="150"/>
        <v>0.023936094206217163</v>
      </c>
      <c r="H817" s="34">
        <f t="shared" si="150"/>
        <v>1.2965992518149596</v>
      </c>
      <c r="I817" s="34">
        <f t="shared" si="150"/>
        <v>0.26556053073661084</v>
      </c>
      <c r="J817" s="34">
        <f t="shared" si="150"/>
        <v>8.193192557550145</v>
      </c>
      <c r="K817" s="34">
        <f t="shared" si="150"/>
        <v>8.045861220060644</v>
      </c>
      <c r="L817" s="34">
        <f t="shared" si="150"/>
        <v>4.814983419785764</v>
      </c>
      <c r="M817" s="34">
        <f t="shared" si="150"/>
        <v>0.20775154814036959</v>
      </c>
      <c r="N817" s="34">
        <f t="shared" si="150"/>
        <v>0.2762746760731447</v>
      </c>
      <c r="O817" s="34"/>
      <c r="AL817" s="58"/>
    </row>
    <row r="818" spans="1:38" s="23" customFormat="1" ht="12">
      <c r="A818" s="23" t="s">
        <v>1041</v>
      </c>
      <c r="B818" s="24">
        <f>STDEV(B779:B816)</f>
        <v>0.03538139307805886</v>
      </c>
      <c r="C818" s="24">
        <f aca="true" t="shared" si="151" ref="C818:N818">STDEV(C779:C816)</f>
        <v>0.8096079307229617</v>
      </c>
      <c r="D818" s="24">
        <f t="shared" si="151"/>
        <v>0.039320696566642</v>
      </c>
      <c r="E818" s="24">
        <f t="shared" si="151"/>
        <v>0.06539602356115834</v>
      </c>
      <c r="F818" s="24">
        <f t="shared" si="151"/>
        <v>0.6495887983628605</v>
      </c>
      <c r="G818" s="24">
        <f t="shared" si="151"/>
        <v>0.022607106728827434</v>
      </c>
      <c r="H818" s="24">
        <f t="shared" si="151"/>
        <v>0.20084364358498374</v>
      </c>
      <c r="I818" s="24">
        <f t="shared" si="151"/>
        <v>0.055545587618719354</v>
      </c>
      <c r="J818" s="24">
        <f t="shared" si="151"/>
        <v>0.9074488909646783</v>
      </c>
      <c r="K818" s="24">
        <f t="shared" si="151"/>
        <v>0.6103182890788518</v>
      </c>
      <c r="L818" s="24">
        <f t="shared" si="151"/>
        <v>0.2145509611573098</v>
      </c>
      <c r="M818" s="24">
        <f t="shared" si="151"/>
        <v>0.12382346833018286</v>
      </c>
      <c r="N818" s="24">
        <f t="shared" si="151"/>
        <v>0.06940487325864333</v>
      </c>
      <c r="O818" s="24"/>
      <c r="AL818" s="75"/>
    </row>
    <row r="819" spans="2:38" s="13" customFormat="1" ht="12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AL819" s="58"/>
    </row>
    <row r="820" spans="1:38" s="13" customFormat="1" ht="14.25">
      <c r="A820" s="59" t="s">
        <v>1083</v>
      </c>
      <c r="B820" s="62">
        <v>0.09597226092071452</v>
      </c>
      <c r="C820" s="62">
        <v>59.85470006088563</v>
      </c>
      <c r="D820" s="62">
        <v>0.11970733620218156</v>
      </c>
      <c r="E820" s="62">
        <v>0.5314592943458923</v>
      </c>
      <c r="F820" s="62">
        <v>12.76121482307049</v>
      </c>
      <c r="G820" s="65">
        <v>0.03508663302477735</v>
      </c>
      <c r="H820" s="62">
        <v>1.4230725570931757</v>
      </c>
      <c r="I820" s="62">
        <v>0.5046283396798861</v>
      </c>
      <c r="J820" s="62">
        <v>10.739605584966409</v>
      </c>
      <c r="K820" s="62">
        <v>9.275254636079378</v>
      </c>
      <c r="L820" s="62">
        <v>4.17943716912789</v>
      </c>
      <c r="M820" s="62">
        <v>0.20123215999504657</v>
      </c>
      <c r="N820" s="62">
        <v>0.2765652250188333</v>
      </c>
      <c r="O820" s="64">
        <v>100</v>
      </c>
      <c r="AL820" s="58"/>
    </row>
    <row r="821" spans="1:38" s="13" customFormat="1" ht="14.25">
      <c r="A821" s="59" t="s">
        <v>1084</v>
      </c>
      <c r="B821" s="62">
        <v>0.11992271647160717</v>
      </c>
      <c r="C821" s="62">
        <v>60.85522663172621</v>
      </c>
      <c r="D821" s="62">
        <v>0.12325390304026293</v>
      </c>
      <c r="E821" s="62">
        <v>0.5551977614426259</v>
      </c>
      <c r="F821" s="62">
        <v>13.409136334362298</v>
      </c>
      <c r="G821" s="65">
        <v>0.0322014701636723</v>
      </c>
      <c r="H821" s="62">
        <v>1.25807812742899</v>
      </c>
      <c r="I821" s="62">
        <v>0.4374958360167892</v>
      </c>
      <c r="J821" s="62">
        <v>9.482777765440048</v>
      </c>
      <c r="K821" s="62">
        <v>8.844300339781029</v>
      </c>
      <c r="L821" s="62">
        <v>4.401607852717138</v>
      </c>
      <c r="M821" s="62">
        <v>0.22874147771436182</v>
      </c>
      <c r="N821" s="62">
        <v>0.25205978369495213</v>
      </c>
      <c r="O821" s="64">
        <v>100</v>
      </c>
      <c r="AL821" s="58"/>
    </row>
    <row r="822" spans="1:38" s="13" customFormat="1" ht="14.25">
      <c r="A822" s="59" t="s">
        <v>1085</v>
      </c>
      <c r="B822" s="62">
        <v>0.04584550066276648</v>
      </c>
      <c r="C822" s="62">
        <v>61.16786429731804</v>
      </c>
      <c r="D822" s="62">
        <v>0.04584550066276648</v>
      </c>
      <c r="E822" s="62">
        <v>0.40762629937111927</v>
      </c>
      <c r="F822" s="62">
        <v>14.35063834876466</v>
      </c>
      <c r="G822" s="65">
        <v>0.04684214198152227</v>
      </c>
      <c r="H822" s="62">
        <v>1.2049393543757538</v>
      </c>
      <c r="I822" s="62">
        <v>0.30397560222051684</v>
      </c>
      <c r="J822" s="62">
        <v>8.169468889841234</v>
      </c>
      <c r="K822" s="62">
        <v>8.968775227483382</v>
      </c>
      <c r="L822" s="62">
        <v>4.826733906734305</v>
      </c>
      <c r="M822" s="62">
        <v>0.27806292793286624</v>
      </c>
      <c r="N822" s="62">
        <v>0.1833820026510659</v>
      </c>
      <c r="O822" s="64">
        <v>100</v>
      </c>
      <c r="AL822" s="58"/>
    </row>
    <row r="823" spans="1:38" s="13" customFormat="1" ht="14.25">
      <c r="A823" s="59" t="s">
        <v>1086</v>
      </c>
      <c r="B823" s="62">
        <v>0.08196381142098273</v>
      </c>
      <c r="C823" s="62">
        <v>61.19169156706508</v>
      </c>
      <c r="D823" s="62">
        <v>0.08818891102257637</v>
      </c>
      <c r="E823" s="62">
        <v>0.4596198539176627</v>
      </c>
      <c r="F823" s="62">
        <v>13.943185590969456</v>
      </c>
      <c r="G823" s="65">
        <v>0.04253818061088977</v>
      </c>
      <c r="H823" s="62">
        <v>1.1962566401062418</v>
      </c>
      <c r="I823" s="62">
        <v>0.3745434926958831</v>
      </c>
      <c r="J823" s="62">
        <v>8.634213147410359</v>
      </c>
      <c r="K823" s="62">
        <v>8.454722775564408</v>
      </c>
      <c r="L823" s="62">
        <v>4.981117197875166</v>
      </c>
      <c r="M823" s="62">
        <v>0.3517181274900399</v>
      </c>
      <c r="N823" s="62">
        <v>0.2002407038512616</v>
      </c>
      <c r="O823" s="64">
        <v>100</v>
      </c>
      <c r="AL823" s="58"/>
    </row>
    <row r="824" spans="1:38" s="13" customFormat="1" ht="14.25">
      <c r="A824" s="59" t="s">
        <v>1087</v>
      </c>
      <c r="B824" s="62">
        <v>0.033799354739591336</v>
      </c>
      <c r="C824" s="62">
        <v>61.214728324883495</v>
      </c>
      <c r="D824" s="62">
        <v>0.10959184718594767</v>
      </c>
      <c r="E824" s="62">
        <v>0.4373431658728939</v>
      </c>
      <c r="F824" s="62">
        <v>14.07179802324986</v>
      </c>
      <c r="G824" s="65">
        <v>0.0727198238336662</v>
      </c>
      <c r="H824" s="62">
        <v>1.2178009934961849</v>
      </c>
      <c r="I824" s="62">
        <v>0.32877554155784294</v>
      </c>
      <c r="J824" s="62">
        <v>8.527679623085984</v>
      </c>
      <c r="K824" s="62">
        <v>8.77759000358478</v>
      </c>
      <c r="L824" s="62">
        <v>4.64689916525836</v>
      </c>
      <c r="M824" s="62">
        <v>0.32877554155784294</v>
      </c>
      <c r="N824" s="62">
        <v>0.2304501459517591</v>
      </c>
      <c r="O824" s="64">
        <v>100</v>
      </c>
      <c r="AL824" s="58"/>
    </row>
    <row r="825" spans="1:38" s="13" customFormat="1" ht="14.25">
      <c r="A825" s="59" t="s">
        <v>1088</v>
      </c>
      <c r="B825" s="62">
        <v>0.11136421159200201</v>
      </c>
      <c r="C825" s="62">
        <v>61.230068337129836</v>
      </c>
      <c r="D825" s="62">
        <v>0.02531004808909137</v>
      </c>
      <c r="E825" s="62">
        <v>0.4181219944317894</v>
      </c>
      <c r="F825" s="62">
        <v>13.61781827385472</v>
      </c>
      <c r="G825" s="65">
        <v>0.008099215388509237</v>
      </c>
      <c r="H825" s="62">
        <v>1.2584155909896229</v>
      </c>
      <c r="I825" s="62">
        <v>0.3796507213363705</v>
      </c>
      <c r="J825" s="62">
        <v>8.919260946595799</v>
      </c>
      <c r="K825" s="62">
        <v>8.741078208048595</v>
      </c>
      <c r="L825" s="62">
        <v>4.710706150341685</v>
      </c>
      <c r="M825" s="62">
        <v>0.3614274867122247</v>
      </c>
      <c r="N825" s="62">
        <v>0.21969121741331307</v>
      </c>
      <c r="O825" s="64">
        <v>100</v>
      </c>
      <c r="AL825" s="58"/>
    </row>
    <row r="826" spans="1:38" s="13" customFormat="1" ht="14.25">
      <c r="A826" s="59" t="s">
        <v>1089</v>
      </c>
      <c r="B826" s="62"/>
      <c r="C826" s="62">
        <v>61.23327863145855</v>
      </c>
      <c r="D826" s="62">
        <v>0.09547963598388781</v>
      </c>
      <c r="E826" s="62">
        <v>0.3978318165995326</v>
      </c>
      <c r="F826" s="62">
        <v>14.081257148540455</v>
      </c>
      <c r="G826" s="65">
        <v>0.043761499825948576</v>
      </c>
      <c r="H826" s="62">
        <v>1.0532597344472623</v>
      </c>
      <c r="I826" s="62">
        <v>0.32522751007011785</v>
      </c>
      <c r="J826" s="62">
        <v>8.036202695310557</v>
      </c>
      <c r="K826" s="62">
        <v>9.163061315828733</v>
      </c>
      <c r="L826" s="62">
        <v>4.903277139589238</v>
      </c>
      <c r="M826" s="62">
        <v>0.48833855487592615</v>
      </c>
      <c r="N826" s="62">
        <v>0.17902431746978964</v>
      </c>
      <c r="O826" s="64">
        <v>100</v>
      </c>
      <c r="AL826" s="58"/>
    </row>
    <row r="827" spans="1:38" s="13" customFormat="1" ht="14.25">
      <c r="A827" s="59" t="s">
        <v>1090</v>
      </c>
      <c r="B827" s="62">
        <v>0.06604415814019651</v>
      </c>
      <c r="C827" s="62">
        <v>61.25443257907518</v>
      </c>
      <c r="D827" s="62">
        <v>0.08230118168239872</v>
      </c>
      <c r="E827" s="62">
        <v>0.3678151576423252</v>
      </c>
      <c r="F827" s="62">
        <v>14.193397616313923</v>
      </c>
      <c r="G827" s="65">
        <v>0.036578302969954984</v>
      </c>
      <c r="H827" s="62">
        <v>1.0424816346437171</v>
      </c>
      <c r="I827" s="62">
        <v>0.27230514433188713</v>
      </c>
      <c r="J827" s="62">
        <v>8.086853148274214</v>
      </c>
      <c r="K827" s="62">
        <v>8.962700291610359</v>
      </c>
      <c r="L827" s="62">
        <v>4.949247604629188</v>
      </c>
      <c r="M827" s="62">
        <v>0.45113240329611154</v>
      </c>
      <c r="N827" s="62">
        <v>0.23572684136193214</v>
      </c>
      <c r="O827" s="64">
        <v>100</v>
      </c>
      <c r="AL827" s="58"/>
    </row>
    <row r="828" spans="1:38" s="13" customFormat="1" ht="14.25">
      <c r="A828" s="59" t="s">
        <v>1091</v>
      </c>
      <c r="B828" s="62">
        <v>0.1000598397080607</v>
      </c>
      <c r="C828" s="62">
        <v>61.30627139760053</v>
      </c>
      <c r="D828" s="62">
        <v>0.05297285631603214</v>
      </c>
      <c r="E828" s="62">
        <v>0.42280187170758987</v>
      </c>
      <c r="F828" s="62">
        <v>14.575383317474177</v>
      </c>
      <c r="G828" s="65">
        <v>0.05101089867469761</v>
      </c>
      <c r="H828" s="62">
        <v>1.0908484485819954</v>
      </c>
      <c r="I828" s="62">
        <v>0.2609403662974917</v>
      </c>
      <c r="J828" s="62">
        <v>7.904727336936795</v>
      </c>
      <c r="K828" s="62">
        <v>8.96026054797477</v>
      </c>
      <c r="L828" s="62">
        <v>4.865654950509619</v>
      </c>
      <c r="M828" s="62">
        <v>0.24524470516681546</v>
      </c>
      <c r="N828" s="62">
        <v>0.16578542069276728</v>
      </c>
      <c r="O828" s="64">
        <v>100</v>
      </c>
      <c r="AL828" s="58"/>
    </row>
    <row r="829" spans="1:38" s="13" customFormat="1" ht="14.25">
      <c r="A829" s="59" t="s">
        <v>1092</v>
      </c>
      <c r="B829" s="62">
        <v>0.07746012332467003</v>
      </c>
      <c r="C829" s="62">
        <v>61.38205167405596</v>
      </c>
      <c r="D829" s="62">
        <v>0.05401824389746726</v>
      </c>
      <c r="E829" s="62">
        <v>0.40055037456046483</v>
      </c>
      <c r="F829" s="62">
        <v>14.424909544921777</v>
      </c>
      <c r="G829" s="65">
        <v>0.05707588034449371</v>
      </c>
      <c r="H829" s="62">
        <v>1.17107475921113</v>
      </c>
      <c r="I829" s="62">
        <v>0.2945523110635479</v>
      </c>
      <c r="J829" s="62">
        <v>8.21281149671304</v>
      </c>
      <c r="K829" s="62">
        <v>8.623553992763593</v>
      </c>
      <c r="L829" s="62">
        <v>4.911583346073485</v>
      </c>
      <c r="M829" s="62">
        <v>0.20282321765275443</v>
      </c>
      <c r="N829" s="62">
        <v>0.188554247566631</v>
      </c>
      <c r="O829" s="64">
        <v>100</v>
      </c>
      <c r="AL829" s="58"/>
    </row>
    <row r="830" spans="1:38" s="13" customFormat="1" ht="14.25">
      <c r="A830" s="59" t="s">
        <v>1093</v>
      </c>
      <c r="B830" s="62">
        <v>0.031025997646303632</v>
      </c>
      <c r="C830" s="62">
        <v>61.39616989408366</v>
      </c>
      <c r="D830" s="62">
        <v>0.07489033914625014</v>
      </c>
      <c r="E830" s="62">
        <v>0.45362148282871506</v>
      </c>
      <c r="F830" s="62">
        <v>14.006633144324383</v>
      </c>
      <c r="G830" s="65">
        <v>0.049213651438964376</v>
      </c>
      <c r="H830" s="62">
        <v>1.1222852252059485</v>
      </c>
      <c r="I830" s="62">
        <v>0.298491494597197</v>
      </c>
      <c r="J830" s="62">
        <v>8.310687921258157</v>
      </c>
      <c r="K830" s="62">
        <v>8.814592917513641</v>
      </c>
      <c r="L830" s="62">
        <v>4.922435005884241</v>
      </c>
      <c r="M830" s="62">
        <v>0.3337969401947149</v>
      </c>
      <c r="N830" s="62">
        <v>0.18722584786562532</v>
      </c>
      <c r="O830" s="64">
        <v>100</v>
      </c>
      <c r="AL830" s="58"/>
    </row>
    <row r="831" spans="1:38" s="13" customFormat="1" ht="14.25">
      <c r="A831" s="59" t="s">
        <v>1094</v>
      </c>
      <c r="B831" s="62"/>
      <c r="C831" s="62">
        <v>61.40352612937057</v>
      </c>
      <c r="D831" s="62">
        <v>0.08211805212022875</v>
      </c>
      <c r="E831" s="62">
        <v>0.4699527079169717</v>
      </c>
      <c r="F831" s="62">
        <v>14.388467855234776</v>
      </c>
      <c r="G831" s="65">
        <v>0.07024556265706314</v>
      </c>
      <c r="H831" s="62">
        <v>1.1051308941963314</v>
      </c>
      <c r="I831" s="62">
        <v>0.33539782733442824</v>
      </c>
      <c r="J831" s="62">
        <v>8.131665908146505</v>
      </c>
      <c r="K831" s="62">
        <v>8.79652531808378</v>
      </c>
      <c r="L831" s="62">
        <v>4.758889526485545</v>
      </c>
      <c r="M831" s="62">
        <v>0.2879078694817658</v>
      </c>
      <c r="N831" s="62">
        <v>0.17116172309397074</v>
      </c>
      <c r="O831" s="64">
        <v>100</v>
      </c>
      <c r="AL831" s="58"/>
    </row>
    <row r="832" spans="1:38" s="13" customFormat="1" ht="14.25">
      <c r="A832" s="59" t="s">
        <v>1095</v>
      </c>
      <c r="B832" s="62">
        <v>0.059781064102941026</v>
      </c>
      <c r="C832" s="62">
        <v>61.45591391526769</v>
      </c>
      <c r="D832" s="62">
        <v>0.05194092454845696</v>
      </c>
      <c r="E832" s="62">
        <v>0.5056890012642226</v>
      </c>
      <c r="F832" s="62">
        <v>13.970148668646301</v>
      </c>
      <c r="G832" s="65">
        <v>0.0450808024382834</v>
      </c>
      <c r="H832" s="62">
        <v>1.0250982467487921</v>
      </c>
      <c r="I832" s="62">
        <v>0.31654563451229434</v>
      </c>
      <c r="J832" s="62">
        <v>8.043003165456346</v>
      </c>
      <c r="K832" s="62">
        <v>9.138662668195494</v>
      </c>
      <c r="L832" s="62">
        <v>4.928507727437548</v>
      </c>
      <c r="M832" s="62">
        <v>0.27832495418418446</v>
      </c>
      <c r="N832" s="62">
        <v>0.18228324464175463</v>
      </c>
      <c r="O832" s="64">
        <v>100</v>
      </c>
      <c r="AL832" s="58"/>
    </row>
    <row r="833" spans="1:38" s="13" customFormat="1" ht="14.25">
      <c r="A833" s="59" t="s">
        <v>1096</v>
      </c>
      <c r="B833" s="62">
        <v>0.05959184470951418</v>
      </c>
      <c r="C833" s="62">
        <v>61.48510692340005</v>
      </c>
      <c r="D833" s="62">
        <v>0.085968562859627</v>
      </c>
      <c r="E833" s="62">
        <v>0.4122583355313932</v>
      </c>
      <c r="F833" s="62">
        <v>14.361634574992918</v>
      </c>
      <c r="G833" s="65">
        <v>0.03809970399460743</v>
      </c>
      <c r="H833" s="62">
        <v>1.1058683313306565</v>
      </c>
      <c r="I833" s="62">
        <v>0.375135547023827</v>
      </c>
      <c r="J833" s="62">
        <v>8.323319949591161</v>
      </c>
      <c r="K833" s="62">
        <v>8.6916170882057</v>
      </c>
      <c r="L833" s="62">
        <v>4.7712552387092995</v>
      </c>
      <c r="M833" s="62">
        <v>0.07815323896329729</v>
      </c>
      <c r="N833" s="62">
        <v>0.21003682971386145</v>
      </c>
      <c r="O833" s="64">
        <v>100</v>
      </c>
      <c r="AL833" s="58"/>
    </row>
    <row r="834" spans="1:38" s="13" customFormat="1" ht="14.25">
      <c r="A834" s="59" t="s">
        <v>1097</v>
      </c>
      <c r="B834" s="62">
        <v>0.05818582715746922</v>
      </c>
      <c r="C834" s="62">
        <v>61.56060513260243</v>
      </c>
      <c r="D834" s="62">
        <v>0.07758110287662562</v>
      </c>
      <c r="E834" s="62">
        <v>0.46038259733365994</v>
      </c>
      <c r="F834" s="62">
        <v>14.228986749964271</v>
      </c>
      <c r="G834" s="65">
        <v>0.03572813948265654</v>
      </c>
      <c r="H834" s="62">
        <v>1.0350952410118208</v>
      </c>
      <c r="I834" s="62">
        <v>0.3113452154917213</v>
      </c>
      <c r="J834" s="62">
        <v>7.894898021681876</v>
      </c>
      <c r="K834" s="62">
        <v>8.782997488822195</v>
      </c>
      <c r="L834" s="62">
        <v>4.997856311631041</v>
      </c>
      <c r="M834" s="62">
        <v>0.3613646107674404</v>
      </c>
      <c r="N834" s="62">
        <v>0.19497356117678283</v>
      </c>
      <c r="O834" s="64">
        <v>100</v>
      </c>
      <c r="AL834" s="58"/>
    </row>
    <row r="835" spans="1:38" s="13" customFormat="1" ht="14.25">
      <c r="A835" s="59" t="s">
        <v>1098</v>
      </c>
      <c r="B835" s="62">
        <v>0.02792487175244084</v>
      </c>
      <c r="C835" s="62">
        <v>61.56089690551051</v>
      </c>
      <c r="D835" s="62">
        <v>0.04240443488333609</v>
      </c>
      <c r="E835" s="62">
        <v>0.4654145292073473</v>
      </c>
      <c r="F835" s="62">
        <v>14.477494621876549</v>
      </c>
      <c r="G835" s="65">
        <v>0.06826079761707762</v>
      </c>
      <c r="H835" s="62">
        <v>1.1604335594903195</v>
      </c>
      <c r="I835" s="62">
        <v>0.32579017044514313</v>
      </c>
      <c r="J835" s="62">
        <v>8.209912295217608</v>
      </c>
      <c r="K835" s="62">
        <v>8.586380936620882</v>
      </c>
      <c r="L835" s="62">
        <v>4.598295548568592</v>
      </c>
      <c r="M835" s="62">
        <v>0.27924871752440844</v>
      </c>
      <c r="N835" s="62">
        <v>0.19857686579513484</v>
      </c>
      <c r="O835" s="64">
        <v>100</v>
      </c>
      <c r="AL835" s="58"/>
    </row>
    <row r="836" spans="1:38" s="13" customFormat="1" ht="14.25">
      <c r="A836" s="59" t="s">
        <v>1099</v>
      </c>
      <c r="B836" s="62">
        <v>0.057539141758275035</v>
      </c>
      <c r="C836" s="62">
        <v>61.614326236839176</v>
      </c>
      <c r="D836" s="62">
        <v>0.04744455548489345</v>
      </c>
      <c r="E836" s="62">
        <v>0.4209442476000121</v>
      </c>
      <c r="F836" s="62">
        <v>14.633112261893947</v>
      </c>
      <c r="G836" s="65">
        <v>0.0656148107769803</v>
      </c>
      <c r="H836" s="62">
        <v>1.0387329275309651</v>
      </c>
      <c r="I836" s="62">
        <v>0.3260551366302252</v>
      </c>
      <c r="J836" s="62">
        <v>8.039328508121095</v>
      </c>
      <c r="K836" s="62">
        <v>8.601596963548449</v>
      </c>
      <c r="L836" s="62">
        <v>4.843382493968484</v>
      </c>
      <c r="M836" s="62">
        <v>0.13022016292662245</v>
      </c>
      <c r="N836" s="62">
        <v>0.18271201154820668</v>
      </c>
      <c r="O836" s="64">
        <v>100</v>
      </c>
      <c r="AL836" s="58"/>
    </row>
    <row r="837" spans="1:38" s="13" customFormat="1" ht="14.25">
      <c r="A837" s="59" t="s">
        <v>1100</v>
      </c>
      <c r="B837" s="62">
        <v>0.0631094643838684</v>
      </c>
      <c r="C837" s="62">
        <v>61.67219722725514</v>
      </c>
      <c r="D837" s="62">
        <v>0.062091569797031815</v>
      </c>
      <c r="E837" s="62">
        <v>0.4590704586633008</v>
      </c>
      <c r="F837" s="62">
        <v>14.302436839640887</v>
      </c>
      <c r="G837" s="65">
        <v>0.04580525640764642</v>
      </c>
      <c r="H837" s="62">
        <v>1.1257914130412656</v>
      </c>
      <c r="I837" s="62">
        <v>0.29722521935628343</v>
      </c>
      <c r="J837" s="62">
        <v>7.902933572199262</v>
      </c>
      <c r="K837" s="62">
        <v>8.794609230268113</v>
      </c>
      <c r="L837" s="62">
        <v>4.757639298874209</v>
      </c>
      <c r="M837" s="62">
        <v>0.34404837035076646</v>
      </c>
      <c r="N837" s="62">
        <v>0.17609576352272957</v>
      </c>
      <c r="O837" s="64">
        <v>100</v>
      </c>
      <c r="AL837" s="58"/>
    </row>
    <row r="838" spans="1:38" s="13" customFormat="1" ht="14.25">
      <c r="A838" s="59" t="s">
        <v>1101</v>
      </c>
      <c r="B838" s="62">
        <v>0.052237334910309484</v>
      </c>
      <c r="C838" s="62">
        <v>61.73565937315198</v>
      </c>
      <c r="D838" s="62">
        <v>0.042381233983835996</v>
      </c>
      <c r="E838" s="62">
        <v>0.48984821604573237</v>
      </c>
      <c r="F838" s="62">
        <v>14.30908732505421</v>
      </c>
      <c r="G838" s="65">
        <v>0.04829489453972009</v>
      </c>
      <c r="H838" s="62">
        <v>1.0900847624679677</v>
      </c>
      <c r="I838" s="62">
        <v>0.2946974177015573</v>
      </c>
      <c r="J838" s="62">
        <v>8.020894933964124</v>
      </c>
      <c r="K838" s="62">
        <v>8.703922728168736</v>
      </c>
      <c r="L838" s="62">
        <v>4.771338458505816</v>
      </c>
      <c r="M838" s="62">
        <v>0.2385176424206584</v>
      </c>
      <c r="N838" s="62">
        <v>0.20500689927064855</v>
      </c>
      <c r="O838" s="64">
        <v>100</v>
      </c>
      <c r="AL838" s="58"/>
    </row>
    <row r="839" spans="1:38" s="13" customFormat="1" ht="14.25">
      <c r="A839" s="59" t="s">
        <v>1102</v>
      </c>
      <c r="B839" s="62">
        <v>0.07154301145695831</v>
      </c>
      <c r="C839" s="62">
        <v>61.77789421710784</v>
      </c>
      <c r="D839" s="62">
        <v>0.07960419584647474</v>
      </c>
      <c r="E839" s="62">
        <v>0.42724277264437077</v>
      </c>
      <c r="F839" s="62">
        <v>14.558499007466672</v>
      </c>
      <c r="G839" s="65">
        <v>0.045344162191029914</v>
      </c>
      <c r="H839" s="62">
        <v>1.088259892584718</v>
      </c>
      <c r="I839" s="62">
        <v>0.2982638224121079</v>
      </c>
      <c r="J839" s="62">
        <v>8.188148043651312</v>
      </c>
      <c r="K839" s="62">
        <v>8.348364083392951</v>
      </c>
      <c r="L839" s="62">
        <v>4.725869348354007</v>
      </c>
      <c r="M839" s="62">
        <v>0.2176519785169436</v>
      </c>
      <c r="N839" s="62">
        <v>0.1723078163259137</v>
      </c>
      <c r="O839" s="64">
        <v>100</v>
      </c>
      <c r="AL839" s="58"/>
    </row>
    <row r="840" spans="1:38" s="13" customFormat="1" ht="14.25">
      <c r="A840" s="59" t="s">
        <v>1103</v>
      </c>
      <c r="B840" s="62">
        <v>0.06168095777382301</v>
      </c>
      <c r="C840" s="62">
        <v>61.79926387315968</v>
      </c>
      <c r="D840" s="62">
        <v>0.08594887558647468</v>
      </c>
      <c r="E840" s="62">
        <v>0.4530011325028313</v>
      </c>
      <c r="F840" s="62">
        <v>14.3160491829801</v>
      </c>
      <c r="G840" s="65">
        <v>0.05763630480504773</v>
      </c>
      <c r="H840" s="62">
        <v>1.142614463679016</v>
      </c>
      <c r="I840" s="62">
        <v>0.3286280537129914</v>
      </c>
      <c r="J840" s="62">
        <v>8.106495712667853</v>
      </c>
      <c r="K840" s="62">
        <v>8.660613169390066</v>
      </c>
      <c r="L840" s="62">
        <v>4.687752790810549</v>
      </c>
      <c r="M840" s="62">
        <v>0.13549587445397185</v>
      </c>
      <c r="N840" s="62">
        <v>0.16481960847759264</v>
      </c>
      <c r="O840" s="64">
        <v>100</v>
      </c>
      <c r="AL840" s="58"/>
    </row>
    <row r="841" spans="1:38" s="13" customFormat="1" ht="14.25">
      <c r="A841" s="59" t="s">
        <v>1104</v>
      </c>
      <c r="B841" s="62">
        <v>0.004815158117754691</v>
      </c>
      <c r="C841" s="62">
        <v>61.818203705264175</v>
      </c>
      <c r="D841" s="62">
        <v>0.06981979270744304</v>
      </c>
      <c r="E841" s="62">
        <v>0.3623406483610406</v>
      </c>
      <c r="F841" s="62">
        <v>13.821911377014843</v>
      </c>
      <c r="G841" s="65">
        <v>0.030094738235966825</v>
      </c>
      <c r="H841" s="62">
        <v>1.1941592132031635</v>
      </c>
      <c r="I841" s="62">
        <v>0.3731747541259886</v>
      </c>
      <c r="J841" s="62">
        <v>8.784052196313997</v>
      </c>
      <c r="K841" s="62">
        <v>8.362725861010462</v>
      </c>
      <c r="L841" s="62">
        <v>4.658665478927664</v>
      </c>
      <c r="M841" s="62">
        <v>0.21788590482839978</v>
      </c>
      <c r="N841" s="62">
        <v>0.3009473823596682</v>
      </c>
      <c r="O841" s="64">
        <v>100</v>
      </c>
      <c r="AL841" s="58"/>
    </row>
    <row r="842" spans="1:38" s="13" customFormat="1" ht="14.25">
      <c r="A842" s="59" t="s">
        <v>1105</v>
      </c>
      <c r="B842" s="62">
        <v>0.04540821989687289</v>
      </c>
      <c r="C842" s="62">
        <v>61.84296828488108</v>
      </c>
      <c r="D842" s="62">
        <v>0.028254003491387573</v>
      </c>
      <c r="E842" s="62">
        <v>0.4238100523708136</v>
      </c>
      <c r="F842" s="62">
        <v>14.11691103016115</v>
      </c>
      <c r="G842" s="65">
        <v>0.046417291450136726</v>
      </c>
      <c r="H842" s="62">
        <v>1.1220875672293924</v>
      </c>
      <c r="I842" s="62">
        <v>0.29061260733998645</v>
      </c>
      <c r="J842" s="62">
        <v>8.17347958143712</v>
      </c>
      <c r="K842" s="62">
        <v>8.811212803099867</v>
      </c>
      <c r="L842" s="62">
        <v>4.785017305577139</v>
      </c>
      <c r="M842" s="62">
        <v>0.10292529843291187</v>
      </c>
      <c r="N842" s="62">
        <v>0.21089595463214295</v>
      </c>
      <c r="O842" s="64">
        <v>100</v>
      </c>
      <c r="AL842" s="58"/>
    </row>
    <row r="843" spans="1:38" s="13" customFormat="1" ht="14.25">
      <c r="A843" s="59" t="s">
        <v>1106</v>
      </c>
      <c r="B843" s="62">
        <v>0.05404909289305418</v>
      </c>
      <c r="C843" s="62">
        <v>61.86479568423092</v>
      </c>
      <c r="D843" s="62">
        <v>0.05710847550964216</v>
      </c>
      <c r="E843" s="62">
        <v>0.4538084214605493</v>
      </c>
      <c r="F843" s="62">
        <v>14.31893043983724</v>
      </c>
      <c r="G843" s="65">
        <v>0.06832621177046473</v>
      </c>
      <c r="H843" s="62">
        <v>1.1452288928094312</v>
      </c>
      <c r="I843" s="62">
        <v>0.33143311679703036</v>
      </c>
      <c r="J843" s="62">
        <v>8.13387858330189</v>
      </c>
      <c r="K843" s="62">
        <v>8.516301410375387</v>
      </c>
      <c r="L843" s="62">
        <v>4.703290875901243</v>
      </c>
      <c r="M843" s="62">
        <v>0.12543468728010687</v>
      </c>
      <c r="N843" s="62">
        <v>0.22843390203856864</v>
      </c>
      <c r="O843" s="64">
        <v>100</v>
      </c>
      <c r="AL843" s="58"/>
    </row>
    <row r="844" spans="1:38" s="13" customFormat="1" ht="14.25">
      <c r="A844" s="59" t="s">
        <v>1107</v>
      </c>
      <c r="B844" s="62"/>
      <c r="C844" s="62">
        <v>61.932465293809834</v>
      </c>
      <c r="D844" s="62">
        <v>0.05438072664963421</v>
      </c>
      <c r="E844" s="62">
        <v>0.40118611547182975</v>
      </c>
      <c r="F844" s="62">
        <v>14.338042909471483</v>
      </c>
      <c r="G844" s="65">
        <v>0.05540677809585373</v>
      </c>
      <c r="H844" s="62">
        <v>1.0681195555145133</v>
      </c>
      <c r="I844" s="62">
        <v>0.31602384543561013</v>
      </c>
      <c r="J844" s="62">
        <v>7.97036763423318</v>
      </c>
      <c r="K844" s="62">
        <v>8.529565672422816</v>
      </c>
      <c r="L844" s="62">
        <v>4.851171237725859</v>
      </c>
      <c r="M844" s="62">
        <v>0.26985153035573206</v>
      </c>
      <c r="N844" s="62">
        <v>0.21341870081365877</v>
      </c>
      <c r="O844" s="64">
        <v>100</v>
      </c>
      <c r="AL844" s="58"/>
    </row>
    <row r="845" spans="1:38" s="13" customFormat="1" ht="14.25">
      <c r="A845" s="59" t="s">
        <v>1108</v>
      </c>
      <c r="B845" s="62">
        <v>0.027398650362778425</v>
      </c>
      <c r="C845" s="62">
        <v>61.97270282612004</v>
      </c>
      <c r="D845" s="62">
        <v>0.08219595108833529</v>
      </c>
      <c r="E845" s="62">
        <v>0.4657770561672332</v>
      </c>
      <c r="F845" s="62">
        <v>14.01491704297529</v>
      </c>
      <c r="G845" s="65">
        <v>0.05073824141255264</v>
      </c>
      <c r="H845" s="62">
        <v>1.0847836014003753</v>
      </c>
      <c r="I845" s="62">
        <v>0.28819321122329894</v>
      </c>
      <c r="J845" s="62">
        <v>8.300776295093613</v>
      </c>
      <c r="K845" s="62">
        <v>8.323101121315135</v>
      </c>
      <c r="L845" s="62">
        <v>4.908417474250342</v>
      </c>
      <c r="M845" s="62">
        <v>0.2861636815667969</v>
      </c>
      <c r="N845" s="62">
        <v>0.1958496118524532</v>
      </c>
      <c r="O845" s="64">
        <v>100</v>
      </c>
      <c r="AL845" s="58"/>
    </row>
    <row r="846" spans="1:38" s="13" customFormat="1" ht="14.25">
      <c r="A846" s="59" t="s">
        <v>1109</v>
      </c>
      <c r="B846" s="62">
        <v>0.06998681407850696</v>
      </c>
      <c r="C846" s="62">
        <v>61.99918855867735</v>
      </c>
      <c r="D846" s="62">
        <v>0.07505832234506542</v>
      </c>
      <c r="E846" s="62">
        <v>0.48382188862967845</v>
      </c>
      <c r="F846" s="62">
        <v>13.71741555938736</v>
      </c>
      <c r="G846" s="65">
        <v>0.06897251242519525</v>
      </c>
      <c r="H846" s="62">
        <v>0.8154985292626028</v>
      </c>
      <c r="I846" s="62">
        <v>0.33167664063292424</v>
      </c>
      <c r="J846" s="62">
        <v>8.33045947864895</v>
      </c>
      <c r="K846" s="62">
        <v>8.898468404503499</v>
      </c>
      <c r="L846" s="62">
        <v>4.85951922101633</v>
      </c>
      <c r="M846" s="62">
        <v>0.16837407444974137</v>
      </c>
      <c r="N846" s="62">
        <v>0.18155999594279337</v>
      </c>
      <c r="O846" s="64">
        <v>100</v>
      </c>
      <c r="AL846" s="58"/>
    </row>
    <row r="847" spans="1:38" s="13" customFormat="1" ht="14.25">
      <c r="A847" s="59" t="s">
        <v>1110</v>
      </c>
      <c r="B847" s="62">
        <v>0.04042241422868981</v>
      </c>
      <c r="C847" s="62">
        <v>62.023141832145924</v>
      </c>
      <c r="D847" s="62">
        <v>0.03739073316153807</v>
      </c>
      <c r="E847" s="62">
        <v>0.43555151331413267</v>
      </c>
      <c r="F847" s="62">
        <v>14.708705977464504</v>
      </c>
      <c r="G847" s="65">
        <v>0.0333484917386691</v>
      </c>
      <c r="H847" s="62">
        <v>1.0469405285230662</v>
      </c>
      <c r="I847" s="62">
        <v>0.2880097013794149</v>
      </c>
      <c r="J847" s="62">
        <v>7.503410641200546</v>
      </c>
      <c r="K847" s="62">
        <v>8.542266686877873</v>
      </c>
      <c r="L847" s="62">
        <v>4.7759082411197005</v>
      </c>
      <c r="M847" s="62">
        <v>0.40220302157546367</v>
      </c>
      <c r="N847" s="62">
        <v>0.16371077762619374</v>
      </c>
      <c r="O847" s="64">
        <v>100</v>
      </c>
      <c r="AL847" s="58"/>
    </row>
    <row r="848" spans="1:38" s="13" customFormat="1" ht="14.25">
      <c r="A848" s="59" t="s">
        <v>1111</v>
      </c>
      <c r="B848" s="62">
        <v>0.06155088037939559</v>
      </c>
      <c r="C848" s="62">
        <v>62.29150900560012</v>
      </c>
      <c r="D848" s="62">
        <v>0.07567731194187982</v>
      </c>
      <c r="E848" s="62">
        <v>0.4308561626557691</v>
      </c>
      <c r="F848" s="62">
        <v>14.504818122193633</v>
      </c>
      <c r="G848" s="65">
        <v>0.0585237879017204</v>
      </c>
      <c r="H848" s="62">
        <v>1.0796629837041523</v>
      </c>
      <c r="I848" s="62">
        <v>0.3652691589728066</v>
      </c>
      <c r="J848" s="62">
        <v>7.774582513495787</v>
      </c>
      <c r="K848" s="62">
        <v>8.407244841329902</v>
      </c>
      <c r="L848" s="62">
        <v>4.68694818626709</v>
      </c>
      <c r="M848" s="62">
        <v>0.059532818727612125</v>
      </c>
      <c r="N848" s="62">
        <v>0.20382422683012966</v>
      </c>
      <c r="O848" s="64">
        <v>100</v>
      </c>
      <c r="AL848" s="58"/>
    </row>
    <row r="849" spans="1:38" s="13" customFormat="1" ht="14.25">
      <c r="A849" s="59" t="s">
        <v>1112</v>
      </c>
      <c r="B849" s="62">
        <v>0.04562460078474313</v>
      </c>
      <c r="C849" s="62">
        <v>62.457036834261025</v>
      </c>
      <c r="D849" s="62">
        <v>0.07806876134278269</v>
      </c>
      <c r="E849" s="62">
        <v>0.4248157273068305</v>
      </c>
      <c r="F849" s="62">
        <v>14.54613661019355</v>
      </c>
      <c r="G849" s="65">
        <v>0.04258296073242693</v>
      </c>
      <c r="H849" s="62">
        <v>1.0635601382932343</v>
      </c>
      <c r="I849" s="62">
        <v>0.27171984467358135</v>
      </c>
      <c r="J849" s="62">
        <v>7.499670488994332</v>
      </c>
      <c r="K849" s="62">
        <v>8.51253662641563</v>
      </c>
      <c r="L849" s="62">
        <v>4.755097281787673</v>
      </c>
      <c r="M849" s="62">
        <v>0.13180440226703574</v>
      </c>
      <c r="N849" s="62">
        <v>0.17134572294714645</v>
      </c>
      <c r="O849" s="64">
        <v>100</v>
      </c>
      <c r="AL849" s="58"/>
    </row>
    <row r="850" spans="1:38" s="13" customFormat="1" ht="14.25">
      <c r="A850" s="60" t="s">
        <v>1113</v>
      </c>
      <c r="B850" s="66">
        <v>0.06015953049534409</v>
      </c>
      <c r="C850" s="66">
        <v>61.54512951179792</v>
      </c>
      <c r="D850" s="66">
        <v>0.06956657964845185</v>
      </c>
      <c r="E850" s="66">
        <v>0.4432586885722777</v>
      </c>
      <c r="F850" s="66">
        <v>14.168969277409863</v>
      </c>
      <c r="G850" s="67">
        <v>0.048321638231006506</v>
      </c>
      <c r="H850" s="66">
        <v>1.1191887935867268</v>
      </c>
      <c r="I850" s="66">
        <v>0.32819277616895837</v>
      </c>
      <c r="J850" s="66">
        <v>8.278518869308305</v>
      </c>
      <c r="K850" s="66">
        <v>8.719820111942655</v>
      </c>
      <c r="L850" s="66">
        <v>4.770784051155283</v>
      </c>
      <c r="M850" s="66">
        <v>0.2528800793887522</v>
      </c>
      <c r="N850" s="66">
        <v>0.20155554507157605</v>
      </c>
      <c r="O850" s="76">
        <v>100</v>
      </c>
      <c r="AL850" s="58"/>
    </row>
    <row r="851" spans="1:38" s="13" customFormat="1" ht="14.25">
      <c r="A851" s="23" t="s">
        <v>1041</v>
      </c>
      <c r="B851" s="77">
        <v>0.026289971945180752</v>
      </c>
      <c r="C851" s="77">
        <v>0.48161087011189296</v>
      </c>
      <c r="D851" s="77">
        <v>0.024820409480139836</v>
      </c>
      <c r="E851" s="77">
        <v>0.04305469451064662</v>
      </c>
      <c r="F851" s="77">
        <v>0.407673103256697</v>
      </c>
      <c r="G851" s="78">
        <v>0.014455296050478603</v>
      </c>
      <c r="H851" s="77">
        <v>0.10286341250314938</v>
      </c>
      <c r="I851" s="77">
        <v>0.05091434264962842</v>
      </c>
      <c r="J851" s="77">
        <v>0.6085338491690865</v>
      </c>
      <c r="K851" s="77">
        <v>0.24436805913361723</v>
      </c>
      <c r="L851" s="77">
        <v>0.169393644923079</v>
      </c>
      <c r="M851" s="77">
        <v>0.1084902620428732</v>
      </c>
      <c r="N851" s="77">
        <v>0.032828276874005455</v>
      </c>
      <c r="O851" s="79">
        <v>0</v>
      </c>
      <c r="AL851" s="58"/>
    </row>
    <row r="852" spans="2:38" s="13" customFormat="1" ht="12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AL852" s="58"/>
    </row>
    <row r="853" spans="1:38" s="13" customFormat="1" ht="14.25">
      <c r="A853" s="59" t="s">
        <v>1114</v>
      </c>
      <c r="B853" s="62">
        <v>2.1875170049518418</v>
      </c>
      <c r="C853" s="62">
        <v>44.51325025847527</v>
      </c>
      <c r="D853" s="62">
        <v>0.3090820046797627</v>
      </c>
      <c r="E853" s="62">
        <v>3.780812972737661</v>
      </c>
      <c r="F853" s="62">
        <v>14.65636393317734</v>
      </c>
      <c r="G853" s="65">
        <v>4.789682755618435</v>
      </c>
      <c r="H853" s="62">
        <v>9.211514392991239</v>
      </c>
      <c r="I853" s="62">
        <v>0.32758339228383304</v>
      </c>
      <c r="J853" s="62">
        <v>14.263481525820318</v>
      </c>
      <c r="K853" s="62">
        <v>4.410948468193938</v>
      </c>
      <c r="L853" s="62">
        <v>1.4855525929150568</v>
      </c>
      <c r="M853" s="62">
        <v>0</v>
      </c>
      <c r="N853" s="62">
        <v>0.06421069815530282</v>
      </c>
      <c r="O853" s="64">
        <v>99.99999999999999</v>
      </c>
      <c r="AL853" s="58"/>
    </row>
    <row r="854" spans="1:38" s="13" customFormat="1" ht="14.25">
      <c r="A854" s="59" t="s">
        <v>1115</v>
      </c>
      <c r="B854" s="62">
        <v>1.9062918340026775</v>
      </c>
      <c r="C854" s="62">
        <v>44.623293172690765</v>
      </c>
      <c r="D854" s="62">
        <v>0.2945113788487283</v>
      </c>
      <c r="E854" s="62">
        <v>3.843641231593039</v>
      </c>
      <c r="F854" s="62">
        <v>14.763052208835342</v>
      </c>
      <c r="G854" s="65">
        <v>4.823560910307898</v>
      </c>
      <c r="H854" s="62">
        <v>9.084872824631862</v>
      </c>
      <c r="I854" s="62">
        <v>0.25809906291834</v>
      </c>
      <c r="J854" s="62">
        <v>14.051941097724232</v>
      </c>
      <c r="K854" s="62">
        <v>4.623293172690763</v>
      </c>
      <c r="L854" s="62">
        <v>1.5175368139223562</v>
      </c>
      <c r="M854" s="62">
        <v>0.15314591700133867</v>
      </c>
      <c r="N854" s="62">
        <v>0.05676037483266399</v>
      </c>
      <c r="O854" s="64">
        <v>100</v>
      </c>
      <c r="AL854" s="58"/>
    </row>
    <row r="855" spans="1:38" s="13" customFormat="1" ht="14.25">
      <c r="A855" s="59" t="s">
        <v>1116</v>
      </c>
      <c r="B855" s="62">
        <v>1.907269391435946</v>
      </c>
      <c r="C855" s="62">
        <v>44.732723145336</v>
      </c>
      <c r="D855" s="62">
        <v>0.3721248432203829</v>
      </c>
      <c r="E855" s="62">
        <v>3.7678936075378604</v>
      </c>
      <c r="F855" s="62">
        <v>14.614451711877935</v>
      </c>
      <c r="G855" s="65">
        <v>4.793050905434681</v>
      </c>
      <c r="H855" s="62">
        <v>8.890570418666362</v>
      </c>
      <c r="I855" s="62">
        <v>0.36279580815357665</v>
      </c>
      <c r="J855" s="62">
        <v>13.933432152001078</v>
      </c>
      <c r="K855" s="62">
        <v>4.619945476972831</v>
      </c>
      <c r="L855" s="62">
        <v>1.4159402112508164</v>
      </c>
      <c r="M855" s="62">
        <v>0.5483399500378344</v>
      </c>
      <c r="N855" s="62">
        <v>0.0435354969784292</v>
      </c>
      <c r="O855" s="64">
        <v>100.00207311890372</v>
      </c>
      <c r="AL855" s="58"/>
    </row>
    <row r="856" spans="1:38" s="13" customFormat="1" ht="14.25">
      <c r="A856" s="59" t="s">
        <v>1117</v>
      </c>
      <c r="B856" s="62">
        <v>2.084744173447381</v>
      </c>
      <c r="C856" s="62">
        <v>44.99442609628788</v>
      </c>
      <c r="D856" s="62">
        <v>0.28546721815321463</v>
      </c>
      <c r="E856" s="62">
        <v>3.7589989894043736</v>
      </c>
      <c r="F856" s="62">
        <v>14.435889688799056</v>
      </c>
      <c r="G856" s="65">
        <v>4.731046122750904</v>
      </c>
      <c r="H856" s="62">
        <v>8.869278934811373</v>
      </c>
      <c r="I856" s="62">
        <v>0.3834012273006678</v>
      </c>
      <c r="J856" s="62">
        <v>14.007688861569235</v>
      </c>
      <c r="K856" s="62">
        <v>4.497671462654845</v>
      </c>
      <c r="L856" s="62">
        <v>1.451298667472365</v>
      </c>
      <c r="M856" s="62">
        <v>0.43132638071325125</v>
      </c>
      <c r="N856" s="62">
        <v>0.06667847431315962</v>
      </c>
      <c r="O856" s="64">
        <v>99.9979162976777</v>
      </c>
      <c r="AL856" s="58"/>
    </row>
    <row r="857" spans="1:38" s="13" customFormat="1" ht="14.25">
      <c r="A857" s="59" t="s">
        <v>1118</v>
      </c>
      <c r="B857" s="62">
        <v>1.7635660922815488</v>
      </c>
      <c r="C857" s="62">
        <v>45.13361448155094</v>
      </c>
      <c r="D857" s="62">
        <v>0.25697085245935614</v>
      </c>
      <c r="E857" s="62">
        <v>3.7250411878684893</v>
      </c>
      <c r="F857" s="62">
        <v>14.703291920960739</v>
      </c>
      <c r="G857" s="65">
        <v>4.729092623485893</v>
      </c>
      <c r="H857" s="62">
        <v>8.917303049456526</v>
      </c>
      <c r="I857" s="62">
        <v>0.2932369001854749</v>
      </c>
      <c r="J857" s="62">
        <v>13.645359500150246</v>
      </c>
      <c r="K857" s="62">
        <v>4.800588546145955</v>
      </c>
      <c r="L857" s="62">
        <v>1.4734377104725984</v>
      </c>
      <c r="M857" s="62">
        <v>0.5180863960874116</v>
      </c>
      <c r="N857" s="62">
        <v>0.041446911686992924</v>
      </c>
      <c r="O857" s="64">
        <v>100.00103617279218</v>
      </c>
      <c r="AL857" s="58"/>
    </row>
    <row r="858" spans="1:38" s="13" customFormat="1" ht="14.25">
      <c r="A858" s="59" t="s">
        <v>1119</v>
      </c>
      <c r="B858" s="62">
        <v>1.9940219869294293</v>
      </c>
      <c r="C858" s="62">
        <v>45.14007801813669</v>
      </c>
      <c r="D858" s="62">
        <v>0.6535285475454684</v>
      </c>
      <c r="E858" s="62">
        <v>3.80870358174173</v>
      </c>
      <c r="F858" s="62">
        <v>14.430315618825677</v>
      </c>
      <c r="G858" s="65">
        <v>4.6972997618927</v>
      </c>
      <c r="H858" s="62">
        <v>8.73803130857693</v>
      </c>
      <c r="I858" s="62">
        <v>0.2907948730938751</v>
      </c>
      <c r="J858" s="62">
        <v>13.738284614215514</v>
      </c>
      <c r="K858" s="62">
        <v>4.63245351841532</v>
      </c>
      <c r="L858" s="62">
        <v>1.5036222706317444</v>
      </c>
      <c r="M858" s="62">
        <v>0.3211915497238969</v>
      </c>
      <c r="N858" s="62">
        <v>0.05066112771670298</v>
      </c>
      <c r="O858" s="64">
        <v>99.99898677744568</v>
      </c>
      <c r="AL858" s="58"/>
    </row>
    <row r="859" spans="1:38" s="13" customFormat="1" ht="14.25">
      <c r="A859" s="59" t="s">
        <v>1120</v>
      </c>
      <c r="B859" s="62">
        <v>2.0536388949269737</v>
      </c>
      <c r="C859" s="62">
        <v>45.18937159063856</v>
      </c>
      <c r="D859" s="62">
        <v>0.40265399703961335</v>
      </c>
      <c r="E859" s="62">
        <v>3.7781159105259348</v>
      </c>
      <c r="F859" s="62">
        <v>14.56903601113768</v>
      </c>
      <c r="G859" s="65">
        <v>4.784233353000238</v>
      </c>
      <c r="H859" s="62">
        <v>8.930844952333635</v>
      </c>
      <c r="I859" s="62">
        <v>0.3395128818226046</v>
      </c>
      <c r="J859" s="62">
        <v>13.794781024542228</v>
      </c>
      <c r="K859" s="62">
        <v>4.580318603856784</v>
      </c>
      <c r="L859" s="62">
        <v>1.4108416400128354</v>
      </c>
      <c r="M859" s="62">
        <v>0.1066153256942935</v>
      </c>
      <c r="N859" s="62">
        <v>0.06107091471809045</v>
      </c>
      <c r="O859" s="64">
        <v>100.00103510024945</v>
      </c>
      <c r="AL859" s="58"/>
    </row>
    <row r="860" spans="1:38" s="13" customFormat="1" ht="14.25">
      <c r="A860" s="59" t="s">
        <v>1121</v>
      </c>
      <c r="B860" s="62">
        <v>2.002131468126274</v>
      </c>
      <c r="C860" s="62">
        <v>45.193332436599164</v>
      </c>
      <c r="D860" s="62">
        <v>0.25039577017393194</v>
      </c>
      <c r="E860" s="62">
        <v>3.7207569815928068</v>
      </c>
      <c r="F860" s="62">
        <v>14.512607737436236</v>
      </c>
      <c r="G860" s="65">
        <v>4.655085000051734</v>
      </c>
      <c r="H860" s="62">
        <v>9.031837511769634</v>
      </c>
      <c r="I860" s="62">
        <v>0.36214264281353786</v>
      </c>
      <c r="J860" s="62">
        <v>13.758316347118896</v>
      </c>
      <c r="K860" s="62">
        <v>4.708889049841175</v>
      </c>
      <c r="L860" s="62">
        <v>1.47443790288369</v>
      </c>
      <c r="M860" s="62">
        <v>0.27419371527310726</v>
      </c>
      <c r="N860" s="62">
        <v>0.054838743054621455</v>
      </c>
      <c r="O860" s="64">
        <v>99.9989653067348</v>
      </c>
      <c r="AL860" s="58"/>
    </row>
    <row r="861" spans="1:38" s="13" customFormat="1" ht="14.25">
      <c r="A861" s="59" t="s">
        <v>1122</v>
      </c>
      <c r="B861" s="62">
        <v>2.0358575623474917</v>
      </c>
      <c r="C861" s="62">
        <v>45.198312585301295</v>
      </c>
      <c r="D861" s="62">
        <v>0.3381033127920924</v>
      </c>
      <c r="E861" s="62">
        <v>3.711898755118078</v>
      </c>
      <c r="F861" s="62">
        <v>14.61288721617933</v>
      </c>
      <c r="G861" s="65">
        <v>4.783076223168866</v>
      </c>
      <c r="H861" s="62">
        <v>8.83514620124902</v>
      </c>
      <c r="I861" s="62">
        <v>0.34947681872699454</v>
      </c>
      <c r="J861" s="62">
        <v>13.69680301087721</v>
      </c>
      <c r="K861" s="62">
        <v>4.428429629016916</v>
      </c>
      <c r="L861" s="62">
        <v>1.3741263079531827</v>
      </c>
      <c r="M861" s="62">
        <v>0.5531659704702429</v>
      </c>
      <c r="N861" s="62">
        <v>0.08478431696927087</v>
      </c>
      <c r="O861" s="64">
        <v>100.00206791016998</v>
      </c>
      <c r="AL861" s="58"/>
    </row>
    <row r="862" spans="1:38" s="13" customFormat="1" ht="14.25">
      <c r="A862" s="59" t="s">
        <v>1123</v>
      </c>
      <c r="B862" s="62">
        <v>2.0024554421912706</v>
      </c>
      <c r="C862" s="62">
        <v>45.22035476906143</v>
      </c>
      <c r="D862" s="62">
        <v>0.28470428855679275</v>
      </c>
      <c r="E862" s="62">
        <v>3.8757884932898694</v>
      </c>
      <c r="F862" s="62">
        <v>14.242623089623642</v>
      </c>
      <c r="G862" s="65">
        <v>4.506583125185217</v>
      </c>
      <c r="H862" s="62">
        <v>9.121121036365947</v>
      </c>
      <c r="I862" s="62">
        <v>0.3175140764573896</v>
      </c>
      <c r="J862" s="62">
        <v>14.302950764150545</v>
      </c>
      <c r="K862" s="62">
        <v>4.230345878667288</v>
      </c>
      <c r="L862" s="62">
        <v>1.4499809491554128</v>
      </c>
      <c r="M862" s="62">
        <v>0.3863087930231574</v>
      </c>
      <c r="N862" s="62">
        <v>0.06032767452690403</v>
      </c>
      <c r="O862" s="64">
        <v>100.00105838025488</v>
      </c>
      <c r="AL862" s="58"/>
    </row>
    <row r="863" spans="1:38" s="13" customFormat="1" ht="14.25">
      <c r="A863" s="59" t="s">
        <v>1124</v>
      </c>
      <c r="B863" s="62">
        <v>1.99624407300194</v>
      </c>
      <c r="C863" s="62">
        <v>45.327398553656835</v>
      </c>
      <c r="D863" s="62">
        <v>0.3008891794025793</v>
      </c>
      <c r="E863" s="62">
        <v>3.569168197051286</v>
      </c>
      <c r="F863" s="62">
        <v>14.548510598561956</v>
      </c>
      <c r="G863" s="65">
        <v>4.628505618327264</v>
      </c>
      <c r="H863" s="62">
        <v>8.848216972224817</v>
      </c>
      <c r="I863" s="62">
        <v>0.3102271194530042</v>
      </c>
      <c r="J863" s="62">
        <v>13.679044624977951</v>
      </c>
      <c r="K863" s="62">
        <v>4.782062854712028</v>
      </c>
      <c r="L863" s="62">
        <v>1.4214419854535645</v>
      </c>
      <c r="M863" s="62">
        <v>0.5436756207136261</v>
      </c>
      <c r="N863" s="62">
        <v>0.04461460246314107</v>
      </c>
      <c r="O863" s="64">
        <v>100</v>
      </c>
      <c r="AL863" s="58"/>
    </row>
    <row r="864" spans="1:38" s="13" customFormat="1" ht="14.25">
      <c r="A864" s="59" t="s">
        <v>1125</v>
      </c>
      <c r="B864" s="62">
        <v>1.9944936656454417</v>
      </c>
      <c r="C864" s="62">
        <v>45.36412188457398</v>
      </c>
      <c r="D864" s="62">
        <v>0.2846319450194585</v>
      </c>
      <c r="E864" s="62">
        <v>3.7157406640722033</v>
      </c>
      <c r="F864" s="62">
        <v>14.546244928376252</v>
      </c>
      <c r="G864" s="65">
        <v>4.66485882255527</v>
      </c>
      <c r="H864" s="62">
        <v>8.893972012917114</v>
      </c>
      <c r="I864" s="62">
        <v>0.297052248074853</v>
      </c>
      <c r="J864" s="62">
        <v>13.777221164196407</v>
      </c>
      <c r="K864" s="62">
        <v>4.631738014407551</v>
      </c>
      <c r="L864" s="62">
        <v>1.45110540697193</v>
      </c>
      <c r="M864" s="62">
        <v>0.3249979299494908</v>
      </c>
      <c r="N864" s="62">
        <v>0.05278628798542684</v>
      </c>
      <c r="O864" s="64">
        <v>99.99896497474538</v>
      </c>
      <c r="AL864" s="58"/>
    </row>
    <row r="865" spans="1:38" s="13" customFormat="1" ht="14.25">
      <c r="A865" s="59" t="s">
        <v>1126</v>
      </c>
      <c r="B865" s="62">
        <v>2.1112548512289777</v>
      </c>
      <c r="C865" s="62">
        <v>45.37024579560155</v>
      </c>
      <c r="D865" s="62">
        <v>0.27322121604139715</v>
      </c>
      <c r="E865" s="62">
        <v>3.7505821474773606</v>
      </c>
      <c r="F865" s="62">
        <v>14.555239327296247</v>
      </c>
      <c r="G865" s="65">
        <v>4.755498059508408</v>
      </c>
      <c r="H865" s="62">
        <v>8.954204398447606</v>
      </c>
      <c r="I865" s="62">
        <v>0.288745148771022</v>
      </c>
      <c r="J865" s="62">
        <v>13.54411384217335</v>
      </c>
      <c r="K865" s="62">
        <v>4.641655886157826</v>
      </c>
      <c r="L865" s="62">
        <v>1.5047865459249676</v>
      </c>
      <c r="M865" s="62">
        <v>0.1666235446313066</v>
      </c>
      <c r="N865" s="62">
        <v>0.08382923673997413</v>
      </c>
      <c r="O865" s="64">
        <v>99.99999999999999</v>
      </c>
      <c r="AL865" s="58"/>
    </row>
    <row r="866" spans="1:38" s="13" customFormat="1" ht="14.25">
      <c r="A866" s="59" t="s">
        <v>1127</v>
      </c>
      <c r="B866" s="62">
        <v>1.9178909446810282</v>
      </c>
      <c r="C866" s="62">
        <v>45.40258009433274</v>
      </c>
      <c r="D866" s="62">
        <v>0.27487687806503336</v>
      </c>
      <c r="E866" s="62">
        <v>3.682725445894026</v>
      </c>
      <c r="F866" s="62">
        <v>14.529950126505835</v>
      </c>
      <c r="G866" s="65">
        <v>4.736420145143321</v>
      </c>
      <c r="H866" s="62">
        <v>9.062607373780494</v>
      </c>
      <c r="I866" s="62">
        <v>0.33526649521568463</v>
      </c>
      <c r="J866" s="62">
        <v>13.647012275751484</v>
      </c>
      <c r="K866" s="62">
        <v>4.537550888664452</v>
      </c>
      <c r="L866" s="62">
        <v>1.4004143977176888</v>
      </c>
      <c r="M866" s="62">
        <v>0.430015722124465</v>
      </c>
      <c r="N866" s="62">
        <v>0.04268921212373624</v>
      </c>
      <c r="O866" s="64">
        <v>100</v>
      </c>
      <c r="AL866" s="58"/>
    </row>
    <row r="867" spans="1:38" s="13" customFormat="1" ht="14.25">
      <c r="A867" s="59" t="s">
        <v>1128</v>
      </c>
      <c r="B867" s="62">
        <v>2.0486157861485403</v>
      </c>
      <c r="C867" s="62">
        <v>45.51179145132725</v>
      </c>
      <c r="D867" s="62">
        <v>0.267210754715027</v>
      </c>
      <c r="E867" s="62">
        <v>3.8020569013909458</v>
      </c>
      <c r="F867" s="62">
        <v>14.455273269603223</v>
      </c>
      <c r="G867" s="65">
        <v>4.785972471078061</v>
      </c>
      <c r="H867" s="62">
        <v>8.903918055368553</v>
      </c>
      <c r="I867" s="62">
        <v>0.24753244332128468</v>
      </c>
      <c r="J867" s="62">
        <v>13.429929675929284</v>
      </c>
      <c r="K867" s="62">
        <v>4.722794734498151</v>
      </c>
      <c r="L867" s="62">
        <v>1.48830176172672</v>
      </c>
      <c r="M867" s="62">
        <v>0.27342495831305086</v>
      </c>
      <c r="N867" s="62">
        <v>0.06214203598023883</v>
      </c>
      <c r="O867" s="64">
        <v>99.99896429940036</v>
      </c>
      <c r="AL867" s="58"/>
    </row>
    <row r="868" spans="1:38" s="13" customFormat="1" ht="14.25">
      <c r="A868" s="59" t="s">
        <v>1129</v>
      </c>
      <c r="B868" s="62">
        <v>2.05426277402088</v>
      </c>
      <c r="C868" s="62">
        <v>45.55028908819744</v>
      </c>
      <c r="D868" s="62">
        <v>0.30032484115471836</v>
      </c>
      <c r="E868" s="62">
        <v>3.747931436043067</v>
      </c>
      <c r="F868" s="62">
        <v>14.520808221137148</v>
      </c>
      <c r="G868" s="65">
        <v>4.707132204220891</v>
      </c>
      <c r="H868" s="62">
        <v>8.830980448239933</v>
      </c>
      <c r="I868" s="62">
        <v>0.28398063211228475</v>
      </c>
      <c r="J868" s="62">
        <v>13.678059942386664</v>
      </c>
      <c r="K868" s="62">
        <v>4.759229370543649</v>
      </c>
      <c r="L868" s="62">
        <v>1.3841502032811</v>
      </c>
      <c r="M868" s="62">
        <v>0.13279669846977343</v>
      </c>
      <c r="N868" s="62">
        <v>0.048011114062148856</v>
      </c>
      <c r="O868" s="64">
        <v>99.9979569738697</v>
      </c>
      <c r="AL868" s="58"/>
    </row>
    <row r="869" spans="1:38" s="13" customFormat="1" ht="14.25">
      <c r="A869" s="59" t="s">
        <v>1130</v>
      </c>
      <c r="B869" s="62">
        <v>1.9071163694155042</v>
      </c>
      <c r="C869" s="62">
        <v>45.56304598477215</v>
      </c>
      <c r="D869" s="62">
        <v>0.21917295966594302</v>
      </c>
      <c r="E869" s="62">
        <v>3.784109441057016</v>
      </c>
      <c r="F869" s="62">
        <v>14.663813609498188</v>
      </c>
      <c r="G869" s="65">
        <v>4.711699265614775</v>
      </c>
      <c r="H869" s="62">
        <v>8.8437847326817</v>
      </c>
      <c r="I869" s="62">
        <v>0.29500057130392326</v>
      </c>
      <c r="J869" s="62">
        <v>13.829709881480404</v>
      </c>
      <c r="K869" s="62">
        <v>4.684692171058782</v>
      </c>
      <c r="L869" s="62">
        <v>1.4448795587456245</v>
      </c>
      <c r="M869" s="62">
        <v>0</v>
      </c>
      <c r="N869" s="62">
        <v>0.05401418911198596</v>
      </c>
      <c r="O869" s="64">
        <v>100.00103873440601</v>
      </c>
      <c r="AL869" s="58"/>
    </row>
    <row r="870" spans="1:38" s="13" customFormat="1" ht="14.25">
      <c r="A870" s="59" t="s">
        <v>1131</v>
      </c>
      <c r="B870" s="62">
        <v>1.8048669169968674</v>
      </c>
      <c r="C870" s="62">
        <v>45.58637429205651</v>
      </c>
      <c r="D870" s="62">
        <v>0.25724539966392135</v>
      </c>
      <c r="E870" s="62">
        <v>3.9126195465012548</v>
      </c>
      <c r="F870" s="62">
        <v>14.51258220442711</v>
      </c>
      <c r="G870" s="65">
        <v>4.594112399643176</v>
      </c>
      <c r="H870" s="62">
        <v>9.151920004978944</v>
      </c>
      <c r="I870" s="62">
        <v>0.32674314876667426</v>
      </c>
      <c r="J870" s="62">
        <v>13.949339252743606</v>
      </c>
      <c r="K870" s="62">
        <v>4.300562205671846</v>
      </c>
      <c r="L870" s="62">
        <v>1.4272970561998215</v>
      </c>
      <c r="M870" s="62">
        <v>0.13069725950666972</v>
      </c>
      <c r="N870" s="62">
        <v>0.046677592680953464</v>
      </c>
      <c r="O870" s="64">
        <v>100.00103727983738</v>
      </c>
      <c r="AL870" s="58"/>
    </row>
    <row r="871" spans="1:38" s="13" customFormat="1" ht="14.25">
      <c r="A871" s="59" t="s">
        <v>1132</v>
      </c>
      <c r="B871" s="62">
        <v>1.8488402821539651</v>
      </c>
      <c r="C871" s="62">
        <v>45.669099262090135</v>
      </c>
      <c r="D871" s="62">
        <v>0.25918321712438763</v>
      </c>
      <c r="E871" s="62">
        <v>3.8226983513914585</v>
      </c>
      <c r="F871" s="62">
        <v>14.542719492610738</v>
      </c>
      <c r="G871" s="65">
        <v>4.724249385075113</v>
      </c>
      <c r="H871" s="62">
        <v>9.120200028459335</v>
      </c>
      <c r="I871" s="62">
        <v>0.25410119325920355</v>
      </c>
      <c r="J871" s="62">
        <v>13.484642123879414</v>
      </c>
      <c r="K871" s="62">
        <v>4.261785213343361</v>
      </c>
      <c r="L871" s="62">
        <v>1.5012298497753747</v>
      </c>
      <c r="M871" s="62">
        <v>0.4604313621856769</v>
      </c>
      <c r="N871" s="62">
        <v>0.049803833878803896</v>
      </c>
      <c r="O871" s="64">
        <v>99.99898359522695</v>
      </c>
      <c r="AL871" s="58"/>
    </row>
    <row r="872" spans="1:38" s="13" customFormat="1" ht="14.25">
      <c r="A872" s="59" t="s">
        <v>1133</v>
      </c>
      <c r="B872" s="62">
        <v>2.1384844473858373</v>
      </c>
      <c r="C872" s="62">
        <v>45.719928855062875</v>
      </c>
      <c r="D872" s="62">
        <v>0.20681667769688952</v>
      </c>
      <c r="E872" s="62">
        <v>3.7361432825943086</v>
      </c>
      <c r="F872" s="62">
        <v>14.739824619457314</v>
      </c>
      <c r="G872" s="65">
        <v>4.842612508272667</v>
      </c>
      <c r="H872" s="62">
        <v>8.696641297154203</v>
      </c>
      <c r="I872" s="62">
        <v>0.27299801455989414</v>
      </c>
      <c r="J872" s="62">
        <v>13.805013236267374</v>
      </c>
      <c r="K872" s="62">
        <v>4.069118133686301</v>
      </c>
      <c r="L872" s="62">
        <v>1.508727663798809</v>
      </c>
      <c r="M872" s="62">
        <v>0.21302117802779616</v>
      </c>
      <c r="N872" s="62">
        <v>0.05067008603573793</v>
      </c>
      <c r="O872" s="64">
        <v>100</v>
      </c>
      <c r="AL872" s="58"/>
    </row>
    <row r="873" spans="1:38" s="13" customFormat="1" ht="14.25">
      <c r="A873" s="59" t="s">
        <v>1134</v>
      </c>
      <c r="B873" s="62">
        <v>1.920609381046457</v>
      </c>
      <c r="C873" s="62">
        <v>45.74431251145645</v>
      </c>
      <c r="D873" s="62">
        <v>0.34216582822460745</v>
      </c>
      <c r="E873" s="62">
        <v>3.6864294588484494</v>
      </c>
      <c r="F873" s="62">
        <v>15.03594777897717</v>
      </c>
      <c r="G873" s="65">
        <v>4.470559481863174</v>
      </c>
      <c r="H873" s="62">
        <v>8.706898307501172</v>
      </c>
      <c r="I873" s="62">
        <v>0.29430334630033195</v>
      </c>
      <c r="J873" s="62">
        <v>13.12552190472311</v>
      </c>
      <c r="K873" s="62">
        <v>4.821890466200942</v>
      </c>
      <c r="L873" s="62">
        <v>1.4236542495773845</v>
      </c>
      <c r="M873" s="62">
        <v>0.35642273773396604</v>
      </c>
      <c r="N873" s="62">
        <v>0.07026619686755332</v>
      </c>
      <c r="O873" s="64">
        <v>99.99898164932078</v>
      </c>
      <c r="AL873" s="58"/>
    </row>
    <row r="874" spans="1:38" s="13" customFormat="1" ht="14.25">
      <c r="A874" s="59" t="s">
        <v>1135</v>
      </c>
      <c r="B874" s="62">
        <v>1.8447712586699097</v>
      </c>
      <c r="C874" s="62">
        <v>45.800826539971766</v>
      </c>
      <c r="D874" s="62">
        <v>0.23188465541940206</v>
      </c>
      <c r="E874" s="62">
        <v>3.65965516175243</v>
      </c>
      <c r="F874" s="62">
        <v>14.41188898393297</v>
      </c>
      <c r="G874" s="65">
        <v>4.7623955230802535</v>
      </c>
      <c r="H874" s="62">
        <v>8.975482062433654</v>
      </c>
      <c r="I874" s="62">
        <v>0.333913903803939</v>
      </c>
      <c r="J874" s="62">
        <v>13.579165421360184</v>
      </c>
      <c r="K874" s="62">
        <v>4.533602663066443</v>
      </c>
      <c r="L874" s="62">
        <v>1.421195288103802</v>
      </c>
      <c r="M874" s="62">
        <v>0.36277066092279786</v>
      </c>
      <c r="N874" s="62">
        <v>0.08244787748245407</v>
      </c>
      <c r="O874" s="64">
        <v>100</v>
      </c>
      <c r="AL874" s="58"/>
    </row>
    <row r="875" spans="1:38" s="13" customFormat="1" ht="14.25">
      <c r="A875" s="59" t="s">
        <v>1136</v>
      </c>
      <c r="B875" s="62">
        <v>2.086196639931075</v>
      </c>
      <c r="C875" s="62">
        <v>45.83376069252702</v>
      </c>
      <c r="D875" s="62">
        <v>0.2635951506697573</v>
      </c>
      <c r="E875" s="62">
        <v>3.6698188680793447</v>
      </c>
      <c r="F875" s="62">
        <v>14.838253092371126</v>
      </c>
      <c r="G875" s="65">
        <v>4.743687049990768</v>
      </c>
      <c r="H875" s="62">
        <v>8.741717778826231</v>
      </c>
      <c r="I875" s="62">
        <v>0.312826929783175</v>
      </c>
      <c r="J875" s="62">
        <v>13.536687932060143</v>
      </c>
      <c r="K875" s="62">
        <v>4.4052185685860215</v>
      </c>
      <c r="L875" s="62">
        <v>1.431824242548565</v>
      </c>
      <c r="M875" s="62">
        <v>0.06564237215122361</v>
      </c>
      <c r="N875" s="62">
        <v>0.0697450204106751</v>
      </c>
      <c r="O875" s="64">
        <v>99.99897433793511</v>
      </c>
      <c r="AL875" s="58"/>
    </row>
    <row r="876" spans="1:38" s="13" customFormat="1" ht="14.25">
      <c r="A876" s="59" t="s">
        <v>1137</v>
      </c>
      <c r="B876" s="62">
        <v>2.122760879273557</v>
      </c>
      <c r="C876" s="62">
        <v>45.86016970178137</v>
      </c>
      <c r="D876" s="62">
        <v>0.30268446385153575</v>
      </c>
      <c r="E876" s="62">
        <v>3.6183198531236047</v>
      </c>
      <c r="F876" s="62">
        <v>14.808713342926612</v>
      </c>
      <c r="G876" s="65">
        <v>4.753634694586414</v>
      </c>
      <c r="H876" s="62">
        <v>8.737160720488266</v>
      </c>
      <c r="I876" s="62">
        <v>0.32352503349377265</v>
      </c>
      <c r="J876" s="62">
        <v>13.439190195008187</v>
      </c>
      <c r="K876" s="62">
        <v>4.357663871383913</v>
      </c>
      <c r="L876" s="62">
        <v>1.439984121470749</v>
      </c>
      <c r="M876" s="62">
        <v>0.1716865975289039</v>
      </c>
      <c r="N876" s="62">
        <v>0.06450652508311418</v>
      </c>
      <c r="O876" s="64">
        <v>100</v>
      </c>
      <c r="AL876" s="58"/>
    </row>
    <row r="877" spans="1:38" s="13" customFormat="1" ht="14.25">
      <c r="A877" s="60" t="s">
        <v>1138</v>
      </c>
      <c r="B877" s="66">
        <v>1.9889125883433671</v>
      </c>
      <c r="C877" s="66">
        <v>45.34344588589526</v>
      </c>
      <c r="D877" s="66">
        <v>0.3013102241743334</v>
      </c>
      <c r="E877" s="66">
        <v>3.7470687694452747</v>
      </c>
      <c r="F877" s="66">
        <v>14.593762030522285</v>
      </c>
      <c r="G877" s="67">
        <v>4.715585350410671</v>
      </c>
      <c r="H877" s="66">
        <v>8.92075936768144</v>
      </c>
      <c r="I877" s="66">
        <v>0.3108655796656392</v>
      </c>
      <c r="J877" s="66">
        <v>13.737403765462794</v>
      </c>
      <c r="K877" s="66">
        <v>4.543435368684879</v>
      </c>
      <c r="L877" s="66">
        <v>1.4502403082485902</v>
      </c>
      <c r="M877" s="66">
        <v>0.28852419334513674</v>
      </c>
      <c r="N877" s="66">
        <v>0.05860493932742008</v>
      </c>
      <c r="O877" s="64">
        <v>99.99991837120713</v>
      </c>
      <c r="AL877" s="58"/>
    </row>
    <row r="878" spans="1:38" s="13" customFormat="1" ht="14.25">
      <c r="A878" s="61" t="s">
        <v>1041</v>
      </c>
      <c r="B878" s="77">
        <v>0.11092233397873312</v>
      </c>
      <c r="C878" s="77">
        <v>0.3717685793697472</v>
      </c>
      <c r="D878" s="77">
        <v>0.0875074044378861</v>
      </c>
      <c r="E878" s="77">
        <v>0.07887088759085142</v>
      </c>
      <c r="F878" s="77">
        <v>0.16575113192382224</v>
      </c>
      <c r="G878" s="78">
        <v>0.09164504749150838</v>
      </c>
      <c r="H878" s="77">
        <v>0.14858372967293032</v>
      </c>
      <c r="I878" s="77">
        <v>0.03542291328698251</v>
      </c>
      <c r="J878" s="77">
        <v>0.2653959552241142</v>
      </c>
      <c r="K878" s="77">
        <v>0.1992997892513483</v>
      </c>
      <c r="L878" s="77">
        <v>0.0411505838901401</v>
      </c>
      <c r="M878" s="77">
        <v>0.1743034702748297</v>
      </c>
      <c r="N878" s="77">
        <v>0.012860882078671927</v>
      </c>
      <c r="O878" s="79"/>
      <c r="AL878" s="58"/>
    </row>
    <row r="879" spans="1:38" s="13" customFormat="1" ht="12">
      <c r="A879" s="81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AL879" s="58"/>
    </row>
    <row r="880" spans="2:14" ht="12"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5" ht="12">
      <c r="A881" t="s">
        <v>53</v>
      </c>
      <c r="B881"/>
      <c r="C881"/>
      <c r="M881" s="2"/>
      <c r="N881" s="2"/>
      <c r="O881" s="2"/>
    </row>
    <row r="882" spans="1:15" ht="13.5">
      <c r="A882" s="23" t="s">
        <v>975</v>
      </c>
      <c r="B882"/>
      <c r="C882"/>
      <c r="M882" s="2"/>
      <c r="N882" s="2"/>
      <c r="O882" s="2"/>
    </row>
    <row r="883" spans="1:15" ht="13.5">
      <c r="A883" t="s">
        <v>51</v>
      </c>
      <c r="B883"/>
      <c r="C883"/>
      <c r="M883" s="2"/>
      <c r="N883" s="2"/>
      <c r="O883" s="2"/>
    </row>
    <row r="884" spans="2:15" ht="12">
      <c r="B884"/>
      <c r="C884"/>
      <c r="M884" s="2"/>
      <c r="N884" s="2"/>
      <c r="O884" s="2"/>
    </row>
    <row r="885" spans="2:15" ht="12">
      <c r="B885"/>
      <c r="C885"/>
      <c r="M885" s="2"/>
      <c r="N885" s="2"/>
      <c r="O885" s="2"/>
    </row>
  </sheetData>
  <sheetProtection/>
  <printOptions/>
  <pageMargins left="0.75" right="0.75" top="1" bottom="1" header="0.5" footer="0.5"/>
  <pageSetup fitToHeight="0" fitToWidth="1" horizontalDpi="600" verticalDpi="600" orientation="landscape" scale="8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selection activeCell="N16" sqref="N16"/>
    </sheetView>
  </sheetViews>
  <sheetFormatPr defaultColWidth="10.140625" defaultRowHeight="12.75"/>
  <cols>
    <col min="1" max="1" width="10.140625" style="90" customWidth="1"/>
    <col min="2" max="2" width="10.140625" style="4" customWidth="1"/>
    <col min="3" max="4" width="10.140625" style="91" customWidth="1"/>
    <col min="5" max="5" width="10.140625" style="92" customWidth="1"/>
    <col min="6" max="7" width="10.140625" style="4" customWidth="1"/>
    <col min="8" max="8" width="10.140625" style="90" customWidth="1"/>
    <col min="9" max="16384" width="10.140625" style="4" customWidth="1"/>
  </cols>
  <sheetData>
    <row r="1" ht="12">
      <c r="A1" s="23" t="s">
        <v>1249</v>
      </c>
    </row>
    <row r="2" ht="12">
      <c r="A2" s="23" t="s">
        <v>54</v>
      </c>
    </row>
    <row r="4" spans="1:55" ht="12">
      <c r="A4" s="118" t="s">
        <v>57</v>
      </c>
      <c r="B4" s="119" t="s">
        <v>14</v>
      </c>
      <c r="C4" s="119" t="s">
        <v>16</v>
      </c>
      <c r="D4" s="119" t="s">
        <v>17</v>
      </c>
      <c r="E4" s="119" t="s">
        <v>1199</v>
      </c>
      <c r="F4" s="120" t="s">
        <v>20</v>
      </c>
      <c r="G4" s="119" t="s">
        <v>18</v>
      </c>
      <c r="H4" s="119" t="s">
        <v>19</v>
      </c>
      <c r="I4" s="119" t="s">
        <v>22</v>
      </c>
      <c r="J4" s="119" t="s">
        <v>23</v>
      </c>
      <c r="K4" s="119" t="s">
        <v>13</v>
      </c>
      <c r="L4" s="119" t="s">
        <v>1200</v>
      </c>
      <c r="M4" s="119" t="s">
        <v>1201</v>
      </c>
      <c r="N4" s="119"/>
      <c r="O4" s="121" t="s">
        <v>1202</v>
      </c>
      <c r="P4" s="121" t="s">
        <v>25</v>
      </c>
      <c r="Q4" s="121" t="s">
        <v>1203</v>
      </c>
      <c r="R4" s="121" t="s">
        <v>28</v>
      </c>
      <c r="S4" s="121" t="s">
        <v>1205</v>
      </c>
      <c r="T4" s="121" t="s">
        <v>1206</v>
      </c>
      <c r="U4" s="121" t="s">
        <v>30</v>
      </c>
      <c r="V4" s="121" t="s">
        <v>1207</v>
      </c>
      <c r="W4" s="121" t="s">
        <v>31</v>
      </c>
      <c r="X4" s="121" t="s">
        <v>33</v>
      </c>
      <c r="Y4" s="121" t="s">
        <v>34</v>
      </c>
      <c r="Z4" s="121" t="s">
        <v>1208</v>
      </c>
      <c r="AA4" s="121" t="s">
        <v>1184</v>
      </c>
      <c r="AB4" s="121" t="s">
        <v>1209</v>
      </c>
      <c r="AC4" s="121" t="s">
        <v>1210</v>
      </c>
      <c r="AD4" s="121" t="s">
        <v>37</v>
      </c>
      <c r="AE4" s="121" t="s">
        <v>48</v>
      </c>
      <c r="AF4" s="121" t="s">
        <v>1211</v>
      </c>
      <c r="AG4" s="121" t="s">
        <v>49</v>
      </c>
      <c r="AH4" s="122" t="s">
        <v>50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</row>
    <row r="5" spans="1:55" ht="12">
      <c r="A5" s="123"/>
      <c r="B5" s="124" t="s">
        <v>52</v>
      </c>
      <c r="C5" s="124" t="s">
        <v>52</v>
      </c>
      <c r="D5" s="124" t="s">
        <v>52</v>
      </c>
      <c r="E5" s="124" t="s">
        <v>52</v>
      </c>
      <c r="F5" s="124" t="s">
        <v>52</v>
      </c>
      <c r="G5" s="124" t="s">
        <v>52</v>
      </c>
      <c r="H5" s="124" t="s">
        <v>52</v>
      </c>
      <c r="I5" s="124" t="s">
        <v>52</v>
      </c>
      <c r="J5" s="124" t="s">
        <v>52</v>
      </c>
      <c r="K5" s="124" t="s">
        <v>52</v>
      </c>
      <c r="L5" s="124" t="s">
        <v>52</v>
      </c>
      <c r="M5" s="124" t="s">
        <v>52</v>
      </c>
      <c r="N5" s="124"/>
      <c r="O5" s="125" t="s">
        <v>56</v>
      </c>
      <c r="P5" s="125" t="s">
        <v>56</v>
      </c>
      <c r="Q5" s="125" t="s">
        <v>56</v>
      </c>
      <c r="R5" s="125" t="s">
        <v>56</v>
      </c>
      <c r="S5" s="125" t="s">
        <v>56</v>
      </c>
      <c r="T5" s="125" t="s">
        <v>56</v>
      </c>
      <c r="U5" s="125" t="s">
        <v>56</v>
      </c>
      <c r="V5" s="125" t="s">
        <v>56</v>
      </c>
      <c r="W5" s="125" t="s">
        <v>56</v>
      </c>
      <c r="X5" s="125" t="s">
        <v>56</v>
      </c>
      <c r="Y5" s="125" t="s">
        <v>56</v>
      </c>
      <c r="Z5" s="125" t="s">
        <v>56</v>
      </c>
      <c r="AA5" s="125" t="s">
        <v>56</v>
      </c>
      <c r="AB5" s="125" t="s">
        <v>56</v>
      </c>
      <c r="AC5" s="125" t="s">
        <v>56</v>
      </c>
      <c r="AD5" s="125" t="s">
        <v>56</v>
      </c>
      <c r="AE5" s="125" t="s">
        <v>56</v>
      </c>
      <c r="AF5" s="125" t="s">
        <v>56</v>
      </c>
      <c r="AG5" s="125" t="s">
        <v>56</v>
      </c>
      <c r="AH5" s="126" t="s">
        <v>56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ht="12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ht="12">
      <c r="A7" s="146" t="s">
        <v>1186</v>
      </c>
      <c r="B7" s="93">
        <v>46.24752475247525</v>
      </c>
      <c r="C7" s="93">
        <v>2.00990099009901</v>
      </c>
      <c r="D7" s="93">
        <v>16.653465346534652</v>
      </c>
      <c r="E7" s="93">
        <v>11.180807425742575</v>
      </c>
      <c r="F7" s="94">
        <v>0.1801980198019802</v>
      </c>
      <c r="G7" s="93">
        <v>7.4950495049504955</v>
      </c>
      <c r="H7" s="93">
        <v>10.881188118811881</v>
      </c>
      <c r="I7" s="93">
        <v>3.1584158415841586</v>
      </c>
      <c r="J7" s="93">
        <v>0.5742574257425742</v>
      </c>
      <c r="K7" s="93">
        <v>0.39504950495049507</v>
      </c>
      <c r="L7" s="93">
        <v>0.24</v>
      </c>
      <c r="M7" s="93">
        <f aca="true" t="shared" si="0" ref="M7:M13">SUM(B7:L7)</f>
        <v>99.01585693069306</v>
      </c>
      <c r="N7" s="93"/>
      <c r="O7" s="95">
        <v>347.5247524752475</v>
      </c>
      <c r="P7" s="95">
        <v>250.4950495049505</v>
      </c>
      <c r="Q7" s="95">
        <v>223.5</v>
      </c>
      <c r="R7" s="95">
        <v>177.7138613861386</v>
      </c>
      <c r="S7" s="95">
        <v>86.5</v>
      </c>
      <c r="T7" s="95">
        <v>68.6</v>
      </c>
      <c r="U7" s="95">
        <v>93.6</v>
      </c>
      <c r="V7" s="95">
        <v>19.9</v>
      </c>
      <c r="W7" s="95">
        <v>2</v>
      </c>
      <c r="X7" s="95">
        <v>8.3</v>
      </c>
      <c r="Y7" s="95">
        <v>497.4</v>
      </c>
      <c r="Z7" s="95">
        <v>24.2</v>
      </c>
      <c r="AA7" s="95">
        <v>140.5</v>
      </c>
      <c r="AB7" s="95">
        <v>20.7</v>
      </c>
      <c r="AC7" s="95"/>
      <c r="AD7" s="95">
        <v>196.88217821782177</v>
      </c>
      <c r="AE7" s="95">
        <v>156.2</v>
      </c>
      <c r="AF7" s="95"/>
      <c r="AG7" s="95"/>
      <c r="AH7" s="95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ht="12">
      <c r="A8" s="146" t="s">
        <v>1187</v>
      </c>
      <c r="B8" s="93">
        <v>51.613861386138616</v>
      </c>
      <c r="C8" s="93">
        <v>1.6584158415841583</v>
      </c>
      <c r="D8" s="93">
        <v>17.465346534653467</v>
      </c>
      <c r="E8" s="93">
        <v>10.245361386138613</v>
      </c>
      <c r="F8" s="94">
        <v>0.2594059405940594</v>
      </c>
      <c r="G8" s="93">
        <v>1.9306930693069306</v>
      </c>
      <c r="H8" s="93">
        <v>5.871287128712871</v>
      </c>
      <c r="I8" s="93">
        <v>6.504950495049505</v>
      </c>
      <c r="J8" s="93">
        <v>2.207920792079208</v>
      </c>
      <c r="K8" s="93">
        <v>0.5792079207920792</v>
      </c>
      <c r="L8" s="93">
        <v>0.61</v>
      </c>
      <c r="M8" s="93">
        <f t="shared" si="0"/>
        <v>98.94645049504949</v>
      </c>
      <c r="N8" s="93"/>
      <c r="O8" s="95">
        <v>191.0891089108911</v>
      </c>
      <c r="P8" s="95">
        <v>597.0297029702971</v>
      </c>
      <c r="Q8" s="95"/>
      <c r="R8" s="95">
        <v>3.995049504950495</v>
      </c>
      <c r="S8" s="95">
        <v>3.8</v>
      </c>
      <c r="T8" s="95">
        <v>22.6</v>
      </c>
      <c r="U8" s="95">
        <v>129.1</v>
      </c>
      <c r="V8" s="95">
        <v>24.7</v>
      </c>
      <c r="W8" s="95">
        <v>2.6</v>
      </c>
      <c r="X8" s="95">
        <v>46.9</v>
      </c>
      <c r="Y8" s="95">
        <v>597</v>
      </c>
      <c r="Z8" s="95">
        <v>49.1</v>
      </c>
      <c r="AA8" s="95">
        <v>362.1</v>
      </c>
      <c r="AB8" s="95">
        <v>102.2</v>
      </c>
      <c r="AC8" s="95"/>
      <c r="AD8" s="95">
        <v>743.5638613861386</v>
      </c>
      <c r="AE8" s="95">
        <v>209.1</v>
      </c>
      <c r="AF8" s="95">
        <v>4.2</v>
      </c>
      <c r="AG8" s="95">
        <v>6.5</v>
      </c>
      <c r="AH8" s="95">
        <v>2.1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ht="12">
      <c r="A9" s="146" t="s">
        <v>1188</v>
      </c>
      <c r="B9" s="93">
        <v>41.168316831683164</v>
      </c>
      <c r="C9" s="93">
        <v>2.0306930693069307</v>
      </c>
      <c r="D9" s="93">
        <v>14.564356435643566</v>
      </c>
      <c r="E9" s="93">
        <v>10.04045415841584</v>
      </c>
      <c r="F9" s="94">
        <v>0.16831683168316833</v>
      </c>
      <c r="G9" s="93">
        <v>5.653465346534653</v>
      </c>
      <c r="H9" s="93">
        <v>8.92079207920792</v>
      </c>
      <c r="I9" s="93">
        <v>3.732673267326733</v>
      </c>
      <c r="J9" s="93">
        <v>0.9306930693069306</v>
      </c>
      <c r="K9" s="93">
        <v>0.49504950495049505</v>
      </c>
      <c r="L9" s="93">
        <v>11.62</v>
      </c>
      <c r="M9" s="93">
        <f t="shared" si="0"/>
        <v>99.32481059405943</v>
      </c>
      <c r="N9" s="93"/>
      <c r="O9" s="95">
        <v>283.16831683168317</v>
      </c>
      <c r="P9" s="95">
        <v>96.03960396039604</v>
      </c>
      <c r="Q9" s="95">
        <v>200.5</v>
      </c>
      <c r="R9" s="95">
        <v>190.3851485148515</v>
      </c>
      <c r="S9" s="95">
        <v>78.3</v>
      </c>
      <c r="T9" s="95">
        <v>75.6</v>
      </c>
      <c r="U9" s="95">
        <v>91.6</v>
      </c>
      <c r="V9" s="95">
        <v>19.3</v>
      </c>
      <c r="W9" s="95">
        <v>2.3</v>
      </c>
      <c r="X9" s="95">
        <v>15.9</v>
      </c>
      <c r="Y9" s="95">
        <v>538.8</v>
      </c>
      <c r="Z9" s="95">
        <v>24.9</v>
      </c>
      <c r="AA9" s="95">
        <v>175.1</v>
      </c>
      <c r="AB9" s="95">
        <v>38.5</v>
      </c>
      <c r="AC9" s="95"/>
      <c r="AD9" s="95">
        <v>304.94752475247526</v>
      </c>
      <c r="AE9" s="95">
        <v>41.5</v>
      </c>
      <c r="AF9" s="95">
        <v>1.9</v>
      </c>
      <c r="AG9" s="95"/>
      <c r="AH9" s="95">
        <v>1.8</v>
      </c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ht="12">
      <c r="A10" s="146" t="s">
        <v>1189</v>
      </c>
      <c r="B10" s="93">
        <v>46.475247524752476</v>
      </c>
      <c r="C10" s="93">
        <v>2.6910891089108913</v>
      </c>
      <c r="D10" s="93">
        <v>17.168316831683168</v>
      </c>
      <c r="E10" s="93">
        <v>11.216443465346535</v>
      </c>
      <c r="F10" s="94">
        <v>0.20297029702970296</v>
      </c>
      <c r="G10" s="93">
        <v>3.9504950495049505</v>
      </c>
      <c r="H10" s="93">
        <v>9.316831683168317</v>
      </c>
      <c r="I10" s="93">
        <v>4.415841584158416</v>
      </c>
      <c r="J10" s="93">
        <v>1.2772277227722773</v>
      </c>
      <c r="K10" s="93">
        <v>0.6851485148514851</v>
      </c>
      <c r="L10" s="93">
        <v>0.9</v>
      </c>
      <c r="M10" s="93">
        <f t="shared" si="0"/>
        <v>98.29961178217823</v>
      </c>
      <c r="N10" s="93"/>
      <c r="O10" s="95">
        <v>491.08910891089107</v>
      </c>
      <c r="P10" s="95">
        <v>414.8514851485148</v>
      </c>
      <c r="Q10" s="95">
        <v>167.4</v>
      </c>
      <c r="R10" s="95">
        <v>18.281188118811883</v>
      </c>
      <c r="S10" s="95">
        <v>13.6</v>
      </c>
      <c r="T10" s="95">
        <v>42.6</v>
      </c>
      <c r="U10" s="95">
        <v>117.2</v>
      </c>
      <c r="V10" s="95">
        <v>23.6</v>
      </c>
      <c r="W10" s="95">
        <v>3.3</v>
      </c>
      <c r="X10" s="95">
        <v>27</v>
      </c>
      <c r="Y10" s="95">
        <v>641.9</v>
      </c>
      <c r="Z10" s="95">
        <v>37.4</v>
      </c>
      <c r="AA10" s="95">
        <v>279.2</v>
      </c>
      <c r="AB10" s="95">
        <v>59.5</v>
      </c>
      <c r="AC10" s="95"/>
      <c r="AD10" s="95">
        <v>373.3920792079208</v>
      </c>
      <c r="AE10" s="95">
        <v>144.1</v>
      </c>
      <c r="AF10" s="95"/>
      <c r="AG10" s="95">
        <v>2.5</v>
      </c>
      <c r="AH10" s="95">
        <v>1.6</v>
      </c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ht="12">
      <c r="A11" s="147" t="s">
        <v>1221</v>
      </c>
      <c r="B11" s="93">
        <v>46.54455445544554</v>
      </c>
      <c r="C11" s="93">
        <v>2.388118811881188</v>
      </c>
      <c r="D11" s="93">
        <v>16.584158415841586</v>
      </c>
      <c r="E11" s="93">
        <v>11.252079504950496</v>
      </c>
      <c r="F11" s="94">
        <v>0.18415841584158416</v>
      </c>
      <c r="G11" s="93">
        <v>7.900990099009901</v>
      </c>
      <c r="H11" s="93">
        <v>9.871287128712872</v>
      </c>
      <c r="I11" s="93">
        <v>3.5445544554455446</v>
      </c>
      <c r="J11" s="93">
        <v>0.9504950495049505</v>
      </c>
      <c r="K11" s="93">
        <v>0.48217821782178216</v>
      </c>
      <c r="L11" s="93">
        <v>-0.74</v>
      </c>
      <c r="M11" s="93">
        <f t="shared" si="0"/>
        <v>98.96257455445546</v>
      </c>
      <c r="N11" s="93"/>
      <c r="O11" s="95">
        <v>131.68316831683168</v>
      </c>
      <c r="P11" s="95">
        <v>279.2079207920792</v>
      </c>
      <c r="Q11" s="95">
        <v>217.4</v>
      </c>
      <c r="R11" s="95">
        <v>240.8470297029703</v>
      </c>
      <c r="S11" s="95">
        <v>125.4</v>
      </c>
      <c r="T11" s="95">
        <v>67</v>
      </c>
      <c r="U11" s="95">
        <v>99</v>
      </c>
      <c r="V11" s="95">
        <v>20.1</v>
      </c>
      <c r="W11" s="95">
        <v>2.6</v>
      </c>
      <c r="X11" s="95">
        <v>16.3</v>
      </c>
      <c r="Y11" s="95">
        <v>570.7</v>
      </c>
      <c r="Z11" s="95">
        <v>28.2</v>
      </c>
      <c r="AA11" s="95">
        <v>222.8</v>
      </c>
      <c r="AB11" s="95">
        <v>37.3</v>
      </c>
      <c r="AC11" s="95"/>
      <c r="AD11" s="95">
        <v>261.46633663366333</v>
      </c>
      <c r="AE11" s="95">
        <v>201.6</v>
      </c>
      <c r="AF11" s="95"/>
      <c r="AG11" s="95"/>
      <c r="AH11" s="95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ht="12">
      <c r="A12" s="147" t="s">
        <v>1222</v>
      </c>
      <c r="B12" s="93">
        <v>46.554455445544555</v>
      </c>
      <c r="C12" s="93">
        <v>2.381188118811881</v>
      </c>
      <c r="D12" s="93">
        <v>16.574257425742573</v>
      </c>
      <c r="E12" s="93">
        <v>11.225352475247526</v>
      </c>
      <c r="F12" s="94">
        <v>0.18316831683168316</v>
      </c>
      <c r="G12" s="93">
        <v>7.98019801980198</v>
      </c>
      <c r="H12" s="93">
        <v>9.821782178217822</v>
      </c>
      <c r="I12" s="93">
        <v>3.5247524752475248</v>
      </c>
      <c r="J12" s="93">
        <v>0.9405940594059405</v>
      </c>
      <c r="K12" s="93">
        <v>0.4534653465346535</v>
      </c>
      <c r="L12" s="93">
        <v>-0.74</v>
      </c>
      <c r="M12" s="93">
        <f t="shared" si="0"/>
        <v>98.89921386138614</v>
      </c>
      <c r="N12" s="93"/>
      <c r="O12" s="95">
        <v>122.77227722772277</v>
      </c>
      <c r="P12" s="95">
        <v>230.69306930693068</v>
      </c>
      <c r="Q12" s="95">
        <v>220.9</v>
      </c>
      <c r="R12" s="95">
        <v>245.0272277227723</v>
      </c>
      <c r="S12" s="95">
        <v>122.7</v>
      </c>
      <c r="T12" s="95">
        <v>65.3</v>
      </c>
      <c r="U12" s="95">
        <v>98.4</v>
      </c>
      <c r="V12" s="95">
        <v>20.6</v>
      </c>
      <c r="W12" s="95">
        <v>2</v>
      </c>
      <c r="X12" s="95">
        <v>15.8</v>
      </c>
      <c r="Y12" s="95">
        <v>569</v>
      </c>
      <c r="Z12" s="95">
        <v>27.7</v>
      </c>
      <c r="AA12" s="95">
        <v>221.8</v>
      </c>
      <c r="AB12" s="95">
        <v>37</v>
      </c>
      <c r="AC12" s="95"/>
      <c r="AD12" s="95">
        <v>257.4608910891089</v>
      </c>
      <c r="AE12" s="95">
        <v>203.1</v>
      </c>
      <c r="AF12" s="95">
        <v>1.8</v>
      </c>
      <c r="AG12" s="95"/>
      <c r="AH12" s="95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ht="12">
      <c r="A13" s="147" t="s">
        <v>1223</v>
      </c>
      <c r="B13" s="93">
        <f>AVERAGE(B11:B12)</f>
        <v>46.54950495049505</v>
      </c>
      <c r="C13" s="93">
        <f aca="true" t="shared" si="1" ref="C13:AF13">AVERAGE(C11:C12)</f>
        <v>2.3846534653465348</v>
      </c>
      <c r="D13" s="93">
        <f t="shared" si="1"/>
        <v>16.57920792079208</v>
      </c>
      <c r="E13" s="93">
        <f t="shared" si="1"/>
        <v>11.23871599009901</v>
      </c>
      <c r="F13" s="93">
        <f t="shared" si="1"/>
        <v>0.18366336633663366</v>
      </c>
      <c r="G13" s="93">
        <f t="shared" si="1"/>
        <v>7.9405940594059405</v>
      </c>
      <c r="H13" s="93">
        <f t="shared" si="1"/>
        <v>9.846534653465348</v>
      </c>
      <c r="I13" s="93">
        <f t="shared" si="1"/>
        <v>3.5346534653465347</v>
      </c>
      <c r="J13" s="93">
        <f t="shared" si="1"/>
        <v>0.9455445544554455</v>
      </c>
      <c r="K13" s="93">
        <f t="shared" si="1"/>
        <v>0.4678217821782178</v>
      </c>
      <c r="L13" s="93">
        <f t="shared" si="1"/>
        <v>-0.74</v>
      </c>
      <c r="M13" s="93">
        <f t="shared" si="0"/>
        <v>98.9308942079208</v>
      </c>
      <c r="N13" s="93"/>
      <c r="O13" s="95">
        <f t="shared" si="1"/>
        <v>127.22772277227722</v>
      </c>
      <c r="P13" s="95">
        <f t="shared" si="1"/>
        <v>254.95049504950495</v>
      </c>
      <c r="Q13" s="95">
        <f t="shared" si="1"/>
        <v>219.15</v>
      </c>
      <c r="R13" s="95">
        <f t="shared" si="1"/>
        <v>242.9371287128713</v>
      </c>
      <c r="S13" s="95">
        <f t="shared" si="1"/>
        <v>124.05000000000001</v>
      </c>
      <c r="T13" s="95">
        <f t="shared" si="1"/>
        <v>66.15</v>
      </c>
      <c r="U13" s="95">
        <f t="shared" si="1"/>
        <v>98.7</v>
      </c>
      <c r="V13" s="95">
        <f t="shared" si="1"/>
        <v>20.35</v>
      </c>
      <c r="W13" s="95">
        <f t="shared" si="1"/>
        <v>2.3</v>
      </c>
      <c r="X13" s="95">
        <f t="shared" si="1"/>
        <v>16.05</v>
      </c>
      <c r="Y13" s="95">
        <f t="shared" si="1"/>
        <v>569.85</v>
      </c>
      <c r="Z13" s="95">
        <f t="shared" si="1"/>
        <v>27.95</v>
      </c>
      <c r="AA13" s="95">
        <f t="shared" si="1"/>
        <v>222.3</v>
      </c>
      <c r="AB13" s="95">
        <f t="shared" si="1"/>
        <v>37.15</v>
      </c>
      <c r="AC13" s="148" t="s">
        <v>437</v>
      </c>
      <c r="AD13" s="95">
        <f t="shared" si="1"/>
        <v>259.4636138613861</v>
      </c>
      <c r="AE13" s="95">
        <f t="shared" si="1"/>
        <v>202.35</v>
      </c>
      <c r="AF13" s="95">
        <f t="shared" si="1"/>
        <v>1.8</v>
      </c>
      <c r="AG13" s="95"/>
      <c r="AH13" s="95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ht="12">
      <c r="A14" s="14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148"/>
      <c r="AD14" s="95"/>
      <c r="AE14" s="95"/>
      <c r="AF14" s="95"/>
      <c r="AG14" s="95"/>
      <c r="AH14" s="95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ht="12">
      <c r="A15" s="146" t="s">
        <v>1190</v>
      </c>
      <c r="B15" s="93">
        <v>46.34653465346535</v>
      </c>
      <c r="C15" s="93">
        <v>2.404950495049505</v>
      </c>
      <c r="D15" s="93">
        <v>16.524752475247524</v>
      </c>
      <c r="E15" s="93">
        <v>11.180807425742575</v>
      </c>
      <c r="F15" s="94">
        <v>0.18514851485148515</v>
      </c>
      <c r="G15" s="93">
        <v>7.613861386138614</v>
      </c>
      <c r="H15" s="93">
        <v>9.702970297029703</v>
      </c>
      <c r="I15" s="93">
        <v>3.623762376237624</v>
      </c>
      <c r="J15" s="93">
        <v>0.9702970297029703</v>
      </c>
      <c r="K15" s="93">
        <v>0.4861386138613861</v>
      </c>
      <c r="L15" s="93">
        <v>-0.83</v>
      </c>
      <c r="M15" s="93">
        <f aca="true" t="shared" si="2" ref="M15:M24">SUM(B15:L15)</f>
        <v>98.20922326732673</v>
      </c>
      <c r="N15" s="93"/>
      <c r="O15" s="95">
        <v>194.05940594059405</v>
      </c>
      <c r="P15" s="95">
        <v>285.1485148514852</v>
      </c>
      <c r="Q15" s="95">
        <v>229.4</v>
      </c>
      <c r="R15" s="95">
        <v>228.8361386138614</v>
      </c>
      <c r="S15" s="95">
        <v>123.6</v>
      </c>
      <c r="T15" s="95">
        <v>65.6</v>
      </c>
      <c r="U15" s="95">
        <v>102.2</v>
      </c>
      <c r="V15" s="95">
        <v>21.2</v>
      </c>
      <c r="W15" s="95">
        <v>2.1</v>
      </c>
      <c r="X15" s="95">
        <v>17</v>
      </c>
      <c r="Y15" s="95">
        <v>569.2</v>
      </c>
      <c r="Z15" s="95">
        <v>27.6</v>
      </c>
      <c r="AA15" s="95">
        <v>229.2</v>
      </c>
      <c r="AB15" s="95">
        <v>37.6</v>
      </c>
      <c r="AC15" s="95"/>
      <c r="AD15" s="95">
        <v>259.8960396039604</v>
      </c>
      <c r="AE15" s="95">
        <v>507</v>
      </c>
      <c r="AF15" s="95">
        <v>2.1</v>
      </c>
      <c r="AG15" s="95">
        <v>1.6</v>
      </c>
      <c r="AH15" s="95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ht="12">
      <c r="A16" s="146" t="s">
        <v>1191</v>
      </c>
      <c r="B16" s="93">
        <v>49.54455445544554</v>
      </c>
      <c r="C16" s="93">
        <v>1.9346534653465346</v>
      </c>
      <c r="D16" s="93">
        <v>15.762376237623762</v>
      </c>
      <c r="E16" s="93">
        <v>10.182998316831684</v>
      </c>
      <c r="F16" s="94">
        <v>0.17029702970297028</v>
      </c>
      <c r="G16" s="93">
        <v>7.762376237623762</v>
      </c>
      <c r="H16" s="93">
        <v>8.564356435643564</v>
      </c>
      <c r="I16" s="93">
        <v>3.5247524752475248</v>
      </c>
      <c r="J16" s="93">
        <v>1.3267326732673268</v>
      </c>
      <c r="K16" s="93">
        <v>0.37623762376237624</v>
      </c>
      <c r="L16" s="93">
        <v>-0.56</v>
      </c>
      <c r="M16" s="93">
        <f t="shared" si="2"/>
        <v>98.58933495049503</v>
      </c>
      <c r="N16" s="93"/>
      <c r="O16" s="95">
        <v>181.1881188118812</v>
      </c>
      <c r="P16" s="95">
        <v>291.08910891089107</v>
      </c>
      <c r="Q16" s="95">
        <v>178.2</v>
      </c>
      <c r="R16" s="95">
        <v>218.81633663366335</v>
      </c>
      <c r="S16" s="95">
        <v>142</v>
      </c>
      <c r="T16" s="95">
        <v>53.7</v>
      </c>
      <c r="U16" s="95">
        <v>116.6</v>
      </c>
      <c r="V16" s="95">
        <v>22</v>
      </c>
      <c r="W16" s="95">
        <v>3.3</v>
      </c>
      <c r="X16" s="95">
        <v>52.1</v>
      </c>
      <c r="Y16" s="95">
        <v>489.9</v>
      </c>
      <c r="Z16" s="95">
        <v>40.1</v>
      </c>
      <c r="AA16" s="95">
        <v>335.8</v>
      </c>
      <c r="AB16" s="95">
        <v>52.1</v>
      </c>
      <c r="AC16" s="95"/>
      <c r="AD16" s="95">
        <v>224.87326732673267</v>
      </c>
      <c r="AE16" s="95">
        <v>181.7</v>
      </c>
      <c r="AF16" s="95">
        <v>6</v>
      </c>
      <c r="AG16" s="95">
        <v>5.7</v>
      </c>
      <c r="AH16" s="95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ht="12">
      <c r="A17" s="146" t="s">
        <v>1192</v>
      </c>
      <c r="B17" s="93">
        <v>51.366336633663366</v>
      </c>
      <c r="C17" s="93">
        <v>1.4485148514851485</v>
      </c>
      <c r="D17" s="93">
        <v>17.386138613861384</v>
      </c>
      <c r="E17" s="93">
        <v>9.728638811881188</v>
      </c>
      <c r="F17" s="94">
        <v>0.2594059405940594</v>
      </c>
      <c r="G17" s="93">
        <v>1.6435643564356435</v>
      </c>
      <c r="H17" s="93">
        <v>5.346534653465347</v>
      </c>
      <c r="I17" s="93">
        <v>6.633663366336633</v>
      </c>
      <c r="J17" s="93">
        <v>2.257425742574257</v>
      </c>
      <c r="K17" s="93">
        <v>0.47128712871287126</v>
      </c>
      <c r="L17" s="93">
        <v>2.13</v>
      </c>
      <c r="M17" s="93">
        <f t="shared" si="2"/>
        <v>98.6715100990099</v>
      </c>
      <c r="N17" s="93"/>
      <c r="O17" s="95">
        <v>262.3762376237624</v>
      </c>
      <c r="P17" s="95">
        <v>513.8613861386139</v>
      </c>
      <c r="Q17" s="95"/>
      <c r="R17" s="95">
        <v>5.345049504950495</v>
      </c>
      <c r="S17" s="95">
        <v>3.8</v>
      </c>
      <c r="T17" s="95">
        <v>20.1</v>
      </c>
      <c r="U17" s="95">
        <v>128.4</v>
      </c>
      <c r="V17" s="95">
        <v>23.9</v>
      </c>
      <c r="W17" s="95">
        <v>2.9</v>
      </c>
      <c r="X17" s="95">
        <v>48.7</v>
      </c>
      <c r="Y17" s="95">
        <v>564.8</v>
      </c>
      <c r="Z17" s="95">
        <v>49</v>
      </c>
      <c r="AA17" s="95">
        <v>372.2</v>
      </c>
      <c r="AB17" s="95">
        <v>106.5</v>
      </c>
      <c r="AC17" s="95"/>
      <c r="AD17" s="95">
        <v>760.4643564356436</v>
      </c>
      <c r="AE17" s="95">
        <v>137.9</v>
      </c>
      <c r="AF17" s="95">
        <v>4.5</v>
      </c>
      <c r="AG17" s="95">
        <v>6.6</v>
      </c>
      <c r="AH17" s="95">
        <v>3.2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ht="12">
      <c r="A18" s="146" t="s">
        <v>1193</v>
      </c>
      <c r="B18" s="93">
        <v>55.57425742574257</v>
      </c>
      <c r="C18" s="93">
        <v>0.9831683168316832</v>
      </c>
      <c r="D18" s="93">
        <v>17.326732673267326</v>
      </c>
      <c r="E18" s="93">
        <v>7.875564752475248</v>
      </c>
      <c r="F18" s="94">
        <v>0.2188118811881188</v>
      </c>
      <c r="G18" s="93">
        <v>1.4257425742574257</v>
      </c>
      <c r="H18" s="93">
        <v>3.6534653465346536</v>
      </c>
      <c r="I18" s="93">
        <v>7.514851485148514</v>
      </c>
      <c r="J18" s="93">
        <v>3.623762376237624</v>
      </c>
      <c r="K18" s="93">
        <v>0.2792079207920792</v>
      </c>
      <c r="L18" s="93">
        <v>0.1</v>
      </c>
      <c r="M18" s="93">
        <f t="shared" si="2"/>
        <v>98.57556475247523</v>
      </c>
      <c r="N18" s="93"/>
      <c r="O18" s="95">
        <v>253.46534653465346</v>
      </c>
      <c r="P18" s="95">
        <v>987.1287128712871</v>
      </c>
      <c r="Q18" s="95">
        <v>23.6</v>
      </c>
      <c r="R18" s="95">
        <v>48.19257425742575</v>
      </c>
      <c r="S18" s="95">
        <v>9.9</v>
      </c>
      <c r="T18" s="95">
        <v>23</v>
      </c>
      <c r="U18" s="95">
        <v>137.9</v>
      </c>
      <c r="V18" s="95">
        <v>30.4</v>
      </c>
      <c r="W18" s="95">
        <v>3.5</v>
      </c>
      <c r="X18" s="95">
        <v>85.3</v>
      </c>
      <c r="Y18" s="95">
        <v>200.6</v>
      </c>
      <c r="Z18" s="95">
        <v>67.6</v>
      </c>
      <c r="AA18" s="95">
        <v>661.6</v>
      </c>
      <c r="AB18" s="95">
        <v>136.9</v>
      </c>
      <c r="AC18" s="95">
        <v>4.4</v>
      </c>
      <c r="AD18" s="95">
        <v>671.2519801980197</v>
      </c>
      <c r="AE18" s="95">
        <v>132</v>
      </c>
      <c r="AF18" s="95">
        <v>7</v>
      </c>
      <c r="AG18" s="95">
        <v>11.2</v>
      </c>
      <c r="AH18" s="95">
        <v>5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ht="12">
      <c r="A19" s="146" t="s">
        <v>1194</v>
      </c>
      <c r="B19" s="93">
        <v>47.79207920792079</v>
      </c>
      <c r="C19" s="93">
        <v>2.701980198019802</v>
      </c>
      <c r="D19" s="93">
        <v>17.544554455445542</v>
      </c>
      <c r="E19" s="93">
        <v>11.305533564356436</v>
      </c>
      <c r="F19" s="94">
        <v>0.20198019801980197</v>
      </c>
      <c r="G19" s="93">
        <v>4.079207920792079</v>
      </c>
      <c r="H19" s="93">
        <v>9.425742574257425</v>
      </c>
      <c r="I19" s="93">
        <v>4.376237623762377</v>
      </c>
      <c r="J19" s="93">
        <v>1.316831683168317</v>
      </c>
      <c r="K19" s="93">
        <v>0.6366336633663366</v>
      </c>
      <c r="L19" s="93">
        <v>-0.7</v>
      </c>
      <c r="M19" s="93">
        <f t="shared" si="2"/>
        <v>98.6807810891089</v>
      </c>
      <c r="N19" s="93"/>
      <c r="O19" s="95">
        <v>430.6930693069307</v>
      </c>
      <c r="P19" s="95">
        <v>316.83168316831683</v>
      </c>
      <c r="Q19" s="95">
        <v>185.1</v>
      </c>
      <c r="R19" s="95">
        <v>21.421287128712873</v>
      </c>
      <c r="S19" s="95">
        <v>16.4</v>
      </c>
      <c r="T19" s="95">
        <v>44.6</v>
      </c>
      <c r="U19" s="95">
        <v>120.1</v>
      </c>
      <c r="V19" s="95">
        <v>22.8</v>
      </c>
      <c r="W19" s="95">
        <v>3.7</v>
      </c>
      <c r="X19" s="95">
        <v>30.9</v>
      </c>
      <c r="Y19" s="95">
        <v>641.6</v>
      </c>
      <c r="Z19" s="95">
        <v>39.5</v>
      </c>
      <c r="AA19" s="95">
        <v>289.6</v>
      </c>
      <c r="AB19" s="95">
        <v>59.9</v>
      </c>
      <c r="AC19" s="95"/>
      <c r="AD19" s="95">
        <v>363.89158415841587</v>
      </c>
      <c r="AE19" s="95">
        <v>220.6</v>
      </c>
      <c r="AF19" s="95">
        <v>3.2</v>
      </c>
      <c r="AG19" s="95">
        <v>3.1</v>
      </c>
      <c r="AH19" s="95">
        <v>2.4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ht="12">
      <c r="A20" s="146" t="s">
        <v>1195</v>
      </c>
      <c r="B20" s="93">
        <v>72.23762376237623</v>
      </c>
      <c r="C20" s="93">
        <v>0.17623762376237623</v>
      </c>
      <c r="D20" s="93">
        <v>9.029702970297029</v>
      </c>
      <c r="E20" s="93">
        <v>5.443405049504951</v>
      </c>
      <c r="F20" s="94">
        <v>0.09405940594059406</v>
      </c>
      <c r="G20" s="93">
        <v>-0.009900990099009901</v>
      </c>
      <c r="H20" s="93">
        <v>0.1485148514851485</v>
      </c>
      <c r="I20" s="93">
        <v>6.693069306930693</v>
      </c>
      <c r="J20" s="93">
        <v>4.178217821782178</v>
      </c>
      <c r="K20" s="93">
        <v>0.01485148514851485</v>
      </c>
      <c r="L20" s="93">
        <v>-0.08</v>
      </c>
      <c r="M20" s="93">
        <f t="shared" si="2"/>
        <v>97.9257812871287</v>
      </c>
      <c r="N20" s="93"/>
      <c r="O20" s="95">
        <v>17.821782178217823</v>
      </c>
      <c r="P20" s="95">
        <v>2688.1188118811883</v>
      </c>
      <c r="Q20" s="95"/>
      <c r="R20" s="95"/>
      <c r="S20" s="95">
        <v>6</v>
      </c>
      <c r="T20" s="95">
        <v>11.8</v>
      </c>
      <c r="U20" s="95">
        <v>554.4</v>
      </c>
      <c r="V20" s="95">
        <v>41.1</v>
      </c>
      <c r="W20" s="95">
        <v>11.2</v>
      </c>
      <c r="X20" s="95">
        <v>678.9</v>
      </c>
      <c r="Y20" s="95" t="s">
        <v>1204</v>
      </c>
      <c r="Z20" s="95">
        <v>319.5</v>
      </c>
      <c r="AA20" s="95">
        <v>2876.1</v>
      </c>
      <c r="AB20" s="95">
        <v>364.5</v>
      </c>
      <c r="AC20" s="95">
        <v>18.6</v>
      </c>
      <c r="AD20" s="148" t="s">
        <v>437</v>
      </c>
      <c r="AE20" s="95">
        <v>252.7</v>
      </c>
      <c r="AF20" s="95">
        <v>125.4</v>
      </c>
      <c r="AG20" s="95">
        <v>107.5</v>
      </c>
      <c r="AH20" s="95">
        <v>28.8</v>
      </c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ht="12">
      <c r="A21" s="146" t="s">
        <v>1196</v>
      </c>
      <c r="B21" s="93">
        <v>72.32673267326733</v>
      </c>
      <c r="C21" s="93">
        <v>0.2851485148514851</v>
      </c>
      <c r="D21" s="93">
        <v>10.693069306930694</v>
      </c>
      <c r="E21" s="93">
        <v>4.971227524752475</v>
      </c>
      <c r="F21" s="94">
        <v>0.09900990099009901</v>
      </c>
      <c r="G21" s="93">
        <v>0.009900990099009901</v>
      </c>
      <c r="H21" s="93">
        <v>0.4158415841584158</v>
      </c>
      <c r="I21" s="93">
        <v>5.772277227722772</v>
      </c>
      <c r="J21" s="93">
        <v>4.435643564356436</v>
      </c>
      <c r="K21" s="93">
        <v>0.027722772277227723</v>
      </c>
      <c r="L21" s="93">
        <v>0.44</v>
      </c>
      <c r="M21" s="93">
        <f t="shared" si="2"/>
        <v>99.47657405940595</v>
      </c>
      <c r="N21" s="93"/>
      <c r="O21" s="95">
        <v>43.56435643564357</v>
      </c>
      <c r="P21" s="95">
        <v>2135.6435643564355</v>
      </c>
      <c r="Q21" s="95"/>
      <c r="R21" s="95">
        <v>5.285148514851485</v>
      </c>
      <c r="S21" s="95">
        <v>3.1</v>
      </c>
      <c r="T21" s="95">
        <v>5.2</v>
      </c>
      <c r="U21" s="95">
        <v>246.5</v>
      </c>
      <c r="V21" s="95">
        <v>34.7</v>
      </c>
      <c r="W21" s="95">
        <v>6.4</v>
      </c>
      <c r="X21" s="95">
        <v>310.1</v>
      </c>
      <c r="Y21" s="95">
        <v>8.4</v>
      </c>
      <c r="Z21" s="95">
        <v>128.7</v>
      </c>
      <c r="AA21" s="95">
        <v>1085.8</v>
      </c>
      <c r="AB21" s="95">
        <v>163.8</v>
      </c>
      <c r="AC21" s="95">
        <v>7.8</v>
      </c>
      <c r="AD21" s="95">
        <v>80.37871287128712</v>
      </c>
      <c r="AE21" s="95">
        <v>158.6</v>
      </c>
      <c r="AF21" s="95">
        <v>43</v>
      </c>
      <c r="AG21" s="95">
        <v>43.1</v>
      </c>
      <c r="AH21" s="95">
        <v>12.6</v>
      </c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ht="12">
      <c r="A22" s="147" t="s">
        <v>1224</v>
      </c>
      <c r="B22" s="93">
        <v>73.11881188118811</v>
      </c>
      <c r="C22" s="93">
        <v>0.17326732673267325</v>
      </c>
      <c r="D22" s="93">
        <v>9.178217821782178</v>
      </c>
      <c r="E22" s="93">
        <v>5.470132079207921</v>
      </c>
      <c r="F22" s="94">
        <v>0.09504950495049505</v>
      </c>
      <c r="G22" s="93">
        <v>-0.009900990099009901</v>
      </c>
      <c r="H22" s="93">
        <v>0.13861386138613863</v>
      </c>
      <c r="I22" s="93">
        <v>5.544554455445544</v>
      </c>
      <c r="J22" s="93">
        <v>4.267326732673267</v>
      </c>
      <c r="K22" s="93">
        <v>0.016831683168316833</v>
      </c>
      <c r="L22" s="93">
        <v>0.38</v>
      </c>
      <c r="M22" s="93">
        <f t="shared" si="2"/>
        <v>98.37290435643563</v>
      </c>
      <c r="N22" s="93"/>
      <c r="O22" s="95">
        <v>5.9405940594059405</v>
      </c>
      <c r="P22" s="95">
        <v>398.019801980198</v>
      </c>
      <c r="Q22" s="95">
        <v>4</v>
      </c>
      <c r="R22" s="95"/>
      <c r="S22" s="95">
        <v>4.5</v>
      </c>
      <c r="T22" s="95">
        <v>9.7</v>
      </c>
      <c r="U22" s="95">
        <v>541.5</v>
      </c>
      <c r="V22" s="95">
        <v>41.5</v>
      </c>
      <c r="W22" s="95">
        <v>8.1</v>
      </c>
      <c r="X22" s="95">
        <v>655.4</v>
      </c>
      <c r="Y22" s="148" t="s">
        <v>437</v>
      </c>
      <c r="Z22" s="95">
        <v>311.3</v>
      </c>
      <c r="AA22" s="95">
        <v>2727.9</v>
      </c>
      <c r="AB22" s="95">
        <v>356.2</v>
      </c>
      <c r="AC22" s="95">
        <v>15.4</v>
      </c>
      <c r="AD22" s="148" t="s">
        <v>437</v>
      </c>
      <c r="AE22" s="95">
        <v>140.1</v>
      </c>
      <c r="AF22" s="95">
        <v>118.9</v>
      </c>
      <c r="AG22" s="95">
        <v>107</v>
      </c>
      <c r="AH22" s="95">
        <v>21.2</v>
      </c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ht="12">
      <c r="A23" s="147" t="s">
        <v>1225</v>
      </c>
      <c r="B23" s="93">
        <v>73.35643564356435</v>
      </c>
      <c r="C23" s="93">
        <v>0.17623762376237623</v>
      </c>
      <c r="D23" s="93">
        <v>9.198019801980196</v>
      </c>
      <c r="E23" s="93">
        <v>5.452314059405941</v>
      </c>
      <c r="F23" s="94">
        <v>0.09405940594059406</v>
      </c>
      <c r="G23" s="93">
        <v>-0.009900990099009901</v>
      </c>
      <c r="H23" s="93">
        <v>0.1485148514851485</v>
      </c>
      <c r="I23" s="93">
        <v>5.534653465346534</v>
      </c>
      <c r="J23" s="93">
        <v>4.217821782178218</v>
      </c>
      <c r="K23" s="93">
        <v>0.013861386138613862</v>
      </c>
      <c r="L23" s="93">
        <v>0.38</v>
      </c>
      <c r="M23" s="93">
        <f t="shared" si="2"/>
        <v>98.56201702970296</v>
      </c>
      <c r="N23" s="93"/>
      <c r="O23" s="95" t="s">
        <v>437</v>
      </c>
      <c r="P23" s="95">
        <v>330.6930693069307</v>
      </c>
      <c r="Q23" s="95">
        <v>3.6</v>
      </c>
      <c r="R23" s="95"/>
      <c r="S23" s="95">
        <v>5.1</v>
      </c>
      <c r="T23" s="95">
        <v>10</v>
      </c>
      <c r="U23" s="95">
        <v>542.6</v>
      </c>
      <c r="V23" s="95">
        <v>40.6</v>
      </c>
      <c r="W23" s="95">
        <v>8.4</v>
      </c>
      <c r="X23" s="95">
        <v>656.2</v>
      </c>
      <c r="Y23" s="148" t="s">
        <v>437</v>
      </c>
      <c r="Z23" s="95">
        <v>312.2</v>
      </c>
      <c r="AA23" s="95">
        <v>2731.4</v>
      </c>
      <c r="AB23" s="95">
        <v>356.8</v>
      </c>
      <c r="AC23" s="95">
        <v>14.8</v>
      </c>
      <c r="AD23" s="148" t="s">
        <v>437</v>
      </c>
      <c r="AE23" s="95">
        <v>137</v>
      </c>
      <c r="AF23" s="95">
        <v>120</v>
      </c>
      <c r="AG23" s="95">
        <v>106.9</v>
      </c>
      <c r="AH23" s="95">
        <v>22.1</v>
      </c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ht="12">
      <c r="A24" s="147" t="s">
        <v>1223</v>
      </c>
      <c r="B24" s="93">
        <f aca="true" t="shared" si="3" ref="B24:L24">AVERAGE(B22:B23)</f>
        <v>73.23762376237623</v>
      </c>
      <c r="C24" s="93">
        <f t="shared" si="3"/>
        <v>0.17475247524752474</v>
      </c>
      <c r="D24" s="93">
        <f t="shared" si="3"/>
        <v>9.188118811881187</v>
      </c>
      <c r="E24" s="93">
        <f t="shared" si="3"/>
        <v>5.46122306930693</v>
      </c>
      <c r="F24" s="93">
        <f t="shared" si="3"/>
        <v>0.09455445544554456</v>
      </c>
      <c r="G24" s="93">
        <f t="shared" si="3"/>
        <v>-0.009900990099009901</v>
      </c>
      <c r="H24" s="93">
        <f t="shared" si="3"/>
        <v>0.14356435643564358</v>
      </c>
      <c r="I24" s="93">
        <f t="shared" si="3"/>
        <v>5.53960396039604</v>
      </c>
      <c r="J24" s="93">
        <f t="shared" si="3"/>
        <v>4.242574257425742</v>
      </c>
      <c r="K24" s="93">
        <f t="shared" si="3"/>
        <v>0.015346534653465346</v>
      </c>
      <c r="L24" s="93">
        <f t="shared" si="3"/>
        <v>0.38</v>
      </c>
      <c r="M24" s="93">
        <f t="shared" si="2"/>
        <v>98.46746069306928</v>
      </c>
      <c r="N24" s="93"/>
      <c r="O24" s="95">
        <f aca="true" t="shared" si="4" ref="O24:AH24">AVERAGE(O22:O23)</f>
        <v>5.9405940594059405</v>
      </c>
      <c r="P24" s="95">
        <f t="shared" si="4"/>
        <v>364.35643564356434</v>
      </c>
      <c r="Q24" s="95">
        <f t="shared" si="4"/>
        <v>3.8</v>
      </c>
      <c r="R24" s="148" t="s">
        <v>437</v>
      </c>
      <c r="S24" s="95">
        <f t="shared" si="4"/>
        <v>4.8</v>
      </c>
      <c r="T24" s="95">
        <f t="shared" si="4"/>
        <v>9.85</v>
      </c>
      <c r="U24" s="95">
        <f t="shared" si="4"/>
        <v>542.05</v>
      </c>
      <c r="V24" s="95">
        <f t="shared" si="4"/>
        <v>41.05</v>
      </c>
      <c r="W24" s="95">
        <f t="shared" si="4"/>
        <v>8.25</v>
      </c>
      <c r="X24" s="95">
        <f t="shared" si="4"/>
        <v>655.8</v>
      </c>
      <c r="Y24" s="148" t="s">
        <v>437</v>
      </c>
      <c r="Z24" s="95">
        <f t="shared" si="4"/>
        <v>311.75</v>
      </c>
      <c r="AA24" s="95">
        <f t="shared" si="4"/>
        <v>2729.65</v>
      </c>
      <c r="AB24" s="95">
        <f t="shared" si="4"/>
        <v>356.5</v>
      </c>
      <c r="AC24" s="95">
        <f t="shared" si="4"/>
        <v>15.100000000000001</v>
      </c>
      <c r="AD24" s="148" t="s">
        <v>437</v>
      </c>
      <c r="AE24" s="95">
        <f t="shared" si="4"/>
        <v>138.55</v>
      </c>
      <c r="AF24" s="95">
        <f t="shared" si="4"/>
        <v>119.45</v>
      </c>
      <c r="AG24" s="95">
        <f t="shared" si="4"/>
        <v>106.95</v>
      </c>
      <c r="AH24" s="95">
        <f t="shared" si="4"/>
        <v>21.65</v>
      </c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ht="12">
      <c r="A25" s="147"/>
      <c r="B25" s="93"/>
      <c r="C25" s="93"/>
      <c r="D25" s="93"/>
      <c r="E25" s="93"/>
      <c r="F25" s="94"/>
      <c r="G25" s="93"/>
      <c r="H25" s="93"/>
      <c r="I25" s="93"/>
      <c r="J25" s="93"/>
      <c r="K25" s="93"/>
      <c r="L25" s="93"/>
      <c r="M25" s="93"/>
      <c r="N25" s="93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ht="12">
      <c r="A26" s="147" t="s">
        <v>1226</v>
      </c>
      <c r="B26" s="93">
        <v>55.75247524752476</v>
      </c>
      <c r="C26" s="93">
        <v>1.608910891089109</v>
      </c>
      <c r="D26" s="93">
        <v>14.05940594059406</v>
      </c>
      <c r="E26" s="93">
        <v>8.891191881188119</v>
      </c>
      <c r="F26" s="94">
        <v>0.15544554455445544</v>
      </c>
      <c r="G26" s="93">
        <v>5.1683168316831685</v>
      </c>
      <c r="H26" s="93">
        <v>6.425742574257426</v>
      </c>
      <c r="I26" s="93">
        <v>4.01980198019802</v>
      </c>
      <c r="J26" s="93">
        <v>2.267326732673267</v>
      </c>
      <c r="K26" s="93">
        <v>0.30198019801980197</v>
      </c>
      <c r="L26" s="93">
        <v>0.14</v>
      </c>
      <c r="M26" s="93">
        <f>SUM(B26:L26)</f>
        <v>98.7905978217822</v>
      </c>
      <c r="N26" s="93"/>
      <c r="O26" s="95">
        <v>231.68316831683168</v>
      </c>
      <c r="P26" s="95">
        <v>379.2079207920792</v>
      </c>
      <c r="Q26" s="95">
        <v>135.6</v>
      </c>
      <c r="R26" s="95">
        <v>177.88960396039602</v>
      </c>
      <c r="S26" s="95">
        <v>88.7</v>
      </c>
      <c r="T26" s="95">
        <v>47.1</v>
      </c>
      <c r="U26" s="95">
        <v>168.3</v>
      </c>
      <c r="V26" s="95">
        <v>26.3</v>
      </c>
      <c r="W26" s="95">
        <v>5.4</v>
      </c>
      <c r="X26" s="95">
        <v>131.7</v>
      </c>
      <c r="Y26" s="95">
        <v>343.6</v>
      </c>
      <c r="Z26" s="95">
        <v>71.3</v>
      </c>
      <c r="AA26" s="95">
        <v>630.4</v>
      </c>
      <c r="AB26" s="95">
        <v>91.8</v>
      </c>
      <c r="AC26" s="95">
        <v>4.1</v>
      </c>
      <c r="AD26" s="95">
        <v>214.86782178217823</v>
      </c>
      <c r="AE26" s="95">
        <v>142.8</v>
      </c>
      <c r="AF26" s="95">
        <v>17.8</v>
      </c>
      <c r="AG26" s="95">
        <v>15.5</v>
      </c>
      <c r="AH26" s="95">
        <v>5.1</v>
      </c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ht="12">
      <c r="A27" s="147" t="s">
        <v>1227</v>
      </c>
      <c r="B27" s="93">
        <v>55.37623762376238</v>
      </c>
      <c r="C27" s="93">
        <v>1.603960396039604</v>
      </c>
      <c r="D27" s="93">
        <v>14.01980198019802</v>
      </c>
      <c r="E27" s="93">
        <v>8.846646831683167</v>
      </c>
      <c r="F27" s="94">
        <v>0.15445544554455445</v>
      </c>
      <c r="G27" s="93">
        <v>5.188118811881188</v>
      </c>
      <c r="H27" s="93">
        <v>6.376237623762377</v>
      </c>
      <c r="I27" s="93">
        <v>4</v>
      </c>
      <c r="J27" s="93">
        <v>2.267326732673267</v>
      </c>
      <c r="K27" s="93">
        <v>0.31584158415841584</v>
      </c>
      <c r="L27" s="93">
        <v>0.14</v>
      </c>
      <c r="M27" s="93">
        <f>SUM(B27:L27)</f>
        <v>98.28862702970297</v>
      </c>
      <c r="N27" s="93"/>
      <c r="O27" s="95">
        <v>268.3168316831683</v>
      </c>
      <c r="P27" s="95">
        <v>471.28712871287127</v>
      </c>
      <c r="Q27" s="95">
        <v>130.2</v>
      </c>
      <c r="R27" s="95">
        <v>181.11435643564357</v>
      </c>
      <c r="S27" s="95">
        <v>89.2</v>
      </c>
      <c r="T27" s="95">
        <v>48.2</v>
      </c>
      <c r="U27" s="95">
        <v>168</v>
      </c>
      <c r="V27" s="95">
        <v>26.8</v>
      </c>
      <c r="W27" s="95">
        <v>5.1</v>
      </c>
      <c r="X27" s="95">
        <v>132.8</v>
      </c>
      <c r="Y27" s="95">
        <v>342.3</v>
      </c>
      <c r="Z27" s="95">
        <v>72.2</v>
      </c>
      <c r="AA27" s="95">
        <v>635.6</v>
      </c>
      <c r="AB27" s="95">
        <v>92.4</v>
      </c>
      <c r="AC27" s="95">
        <v>3.9</v>
      </c>
      <c r="AD27" s="95">
        <v>207.6217821782178</v>
      </c>
      <c r="AE27" s="95">
        <v>143.2</v>
      </c>
      <c r="AF27" s="95">
        <v>18.2</v>
      </c>
      <c r="AG27" s="95">
        <v>17</v>
      </c>
      <c r="AH27" s="95">
        <v>5</v>
      </c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ht="12">
      <c r="A28" s="147" t="s">
        <v>1228</v>
      </c>
      <c r="B28" s="93">
        <v>55.46534653465347</v>
      </c>
      <c r="C28" s="93">
        <v>1.599009900990099</v>
      </c>
      <c r="D28" s="93">
        <v>13.98019801980198</v>
      </c>
      <c r="E28" s="93">
        <v>8.855555841584158</v>
      </c>
      <c r="F28" s="94">
        <v>0.15544554455445544</v>
      </c>
      <c r="G28" s="93">
        <v>5.178217821782178</v>
      </c>
      <c r="H28" s="93">
        <v>6.3861386138613865</v>
      </c>
      <c r="I28" s="93">
        <v>4.00990099009901</v>
      </c>
      <c r="J28" s="93">
        <v>2.287128712871287</v>
      </c>
      <c r="K28" s="93">
        <v>0.31287128712871287</v>
      </c>
      <c r="L28" s="93">
        <v>0.14</v>
      </c>
      <c r="M28" s="93">
        <f>SUM(B28:L28)</f>
        <v>98.36981326732676</v>
      </c>
      <c r="N28" s="93"/>
      <c r="O28" s="95">
        <v>288.1188118811881</v>
      </c>
      <c r="P28" s="95">
        <v>457.4257425742574</v>
      </c>
      <c r="Q28" s="95">
        <v>134.4</v>
      </c>
      <c r="R28" s="95">
        <v>183.24950495049507</v>
      </c>
      <c r="S28" s="95">
        <v>90.6</v>
      </c>
      <c r="T28" s="95">
        <v>48</v>
      </c>
      <c r="U28" s="95">
        <v>168.2</v>
      </c>
      <c r="V28" s="95">
        <v>27.4</v>
      </c>
      <c r="W28" s="95">
        <v>4</v>
      </c>
      <c r="X28" s="95">
        <v>132</v>
      </c>
      <c r="Y28" s="95">
        <v>343.5</v>
      </c>
      <c r="Z28" s="95">
        <v>71.3</v>
      </c>
      <c r="AA28" s="95">
        <v>631.1</v>
      </c>
      <c r="AB28" s="95">
        <v>92.2</v>
      </c>
      <c r="AC28" s="95">
        <v>4.6</v>
      </c>
      <c r="AD28" s="95">
        <v>207.12722772277226</v>
      </c>
      <c r="AE28" s="95">
        <v>148.1</v>
      </c>
      <c r="AF28" s="95">
        <v>17.9</v>
      </c>
      <c r="AG28" s="95">
        <v>16.4</v>
      </c>
      <c r="AH28" s="95">
        <v>5.9</v>
      </c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ht="12">
      <c r="A29" s="147" t="s">
        <v>1229</v>
      </c>
      <c r="B29" s="93">
        <f>AVERAGE(B26:B28)</f>
        <v>55.53135313531354</v>
      </c>
      <c r="C29" s="93">
        <f aca="true" t="shared" si="5" ref="C29:L29">AVERAGE(C26:C28)</f>
        <v>1.6039603960396043</v>
      </c>
      <c r="D29" s="93">
        <f t="shared" si="5"/>
        <v>14.01980198019802</v>
      </c>
      <c r="E29" s="93">
        <f t="shared" si="5"/>
        <v>8.864464851485147</v>
      </c>
      <c r="F29" s="93">
        <f t="shared" si="5"/>
        <v>0.1551155115511551</v>
      </c>
      <c r="G29" s="93">
        <f t="shared" si="5"/>
        <v>5.178217821782178</v>
      </c>
      <c r="H29" s="93">
        <f t="shared" si="5"/>
        <v>6.396039603960396</v>
      </c>
      <c r="I29" s="93">
        <f t="shared" si="5"/>
        <v>4.00990099009901</v>
      </c>
      <c r="J29" s="93">
        <f t="shared" si="5"/>
        <v>2.273927392739274</v>
      </c>
      <c r="K29" s="93">
        <f t="shared" si="5"/>
        <v>0.3102310231023102</v>
      </c>
      <c r="L29" s="93">
        <f t="shared" si="5"/>
        <v>0.14</v>
      </c>
      <c r="M29" s="93">
        <f>SUM(B29:L29)</f>
        <v>98.48301270627063</v>
      </c>
      <c r="N29" s="93"/>
      <c r="O29" s="95">
        <f aca="true" t="shared" si="6" ref="O29:AH29">AVERAGE(O26:O28)</f>
        <v>262.7062706270627</v>
      </c>
      <c r="P29" s="95">
        <f t="shared" si="6"/>
        <v>435.97359735973595</v>
      </c>
      <c r="Q29" s="95">
        <f t="shared" si="6"/>
        <v>133.39999999999998</v>
      </c>
      <c r="R29" s="95">
        <f t="shared" si="6"/>
        <v>180.75115511551155</v>
      </c>
      <c r="S29" s="95">
        <f t="shared" si="6"/>
        <v>89.5</v>
      </c>
      <c r="T29" s="95">
        <f t="shared" si="6"/>
        <v>47.76666666666667</v>
      </c>
      <c r="U29" s="95">
        <f t="shared" si="6"/>
        <v>168.16666666666666</v>
      </c>
      <c r="V29" s="95">
        <f t="shared" si="6"/>
        <v>26.833333333333332</v>
      </c>
      <c r="W29" s="95">
        <f t="shared" si="6"/>
        <v>4.833333333333333</v>
      </c>
      <c r="X29" s="95">
        <f t="shared" si="6"/>
        <v>132.16666666666666</v>
      </c>
      <c r="Y29" s="95">
        <f t="shared" si="6"/>
        <v>343.1333333333334</v>
      </c>
      <c r="Z29" s="95">
        <f t="shared" si="6"/>
        <v>71.60000000000001</v>
      </c>
      <c r="AA29" s="95">
        <f t="shared" si="6"/>
        <v>632.3666666666667</v>
      </c>
      <c r="AB29" s="95">
        <f t="shared" si="6"/>
        <v>92.13333333333333</v>
      </c>
      <c r="AC29" s="95">
        <f t="shared" si="6"/>
        <v>4.2</v>
      </c>
      <c r="AD29" s="95">
        <f t="shared" si="6"/>
        <v>209.87227722772278</v>
      </c>
      <c r="AE29" s="95">
        <f t="shared" si="6"/>
        <v>144.70000000000002</v>
      </c>
      <c r="AF29" s="95">
        <f t="shared" si="6"/>
        <v>17.966666666666665</v>
      </c>
      <c r="AG29" s="95">
        <f t="shared" si="6"/>
        <v>16.3</v>
      </c>
      <c r="AH29" s="95">
        <f t="shared" si="6"/>
        <v>5.333333333333333</v>
      </c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ht="12">
      <c r="A30" s="147" t="s">
        <v>1230</v>
      </c>
      <c r="B30" s="93">
        <f>STDEV(B27:B29)</f>
        <v>0.0778439585053243</v>
      </c>
      <c r="C30" s="93">
        <f aca="true" t="shared" si="7" ref="C30:L30">STDEV(C27:C29)</f>
        <v>0.0028581696494536595</v>
      </c>
      <c r="D30" s="93">
        <f t="shared" si="7"/>
        <v>0.022865357195628763</v>
      </c>
      <c r="E30" s="93">
        <f t="shared" si="7"/>
        <v>0.008909009900990306</v>
      </c>
      <c r="F30" s="93">
        <f t="shared" si="7"/>
        <v>0.0005041337398191237</v>
      </c>
      <c r="G30" s="93">
        <f t="shared" si="7"/>
        <v>0.005716339298907191</v>
      </c>
      <c r="H30" s="93">
        <f t="shared" si="7"/>
        <v>0.00990099009900991</v>
      </c>
      <c r="I30" s="93">
        <f t="shared" si="7"/>
        <v>0.005716339298907191</v>
      </c>
      <c r="J30" s="93">
        <f t="shared" si="7"/>
        <v>0.010082674796382463</v>
      </c>
      <c r="K30" s="93">
        <f t="shared" si="7"/>
        <v>0.002806897870665154</v>
      </c>
      <c r="L30" s="93">
        <f t="shared" si="7"/>
        <v>0</v>
      </c>
      <c r="M30" s="93"/>
      <c r="N30" s="93"/>
      <c r="O30" s="95">
        <f aca="true" t="shared" si="8" ref="O30:AH30">STDEV(O27:O29)</f>
        <v>13.35036870976281</v>
      </c>
      <c r="P30" s="95">
        <f t="shared" si="8"/>
        <v>17.792217664930284</v>
      </c>
      <c r="Q30" s="95">
        <f t="shared" si="8"/>
        <v>2.193931022920583</v>
      </c>
      <c r="R30" s="95">
        <f t="shared" si="8"/>
        <v>1.3498472924359715</v>
      </c>
      <c r="S30" s="95">
        <f t="shared" si="8"/>
        <v>0.7371114795831951</v>
      </c>
      <c r="T30" s="95">
        <f t="shared" si="8"/>
        <v>0.21688023662158862</v>
      </c>
      <c r="U30" s="95">
        <f t="shared" si="8"/>
        <v>0.10715167512213786</v>
      </c>
      <c r="V30" s="95">
        <f t="shared" si="8"/>
        <v>0.3371997978998552</v>
      </c>
      <c r="W30" s="95">
        <f t="shared" si="8"/>
        <v>0.5738111703855657</v>
      </c>
      <c r="X30" s="95">
        <f t="shared" si="8"/>
        <v>0.42207599807162105</v>
      </c>
      <c r="Y30" s="95">
        <f t="shared" si="8"/>
        <v>0.6149375156454093</v>
      </c>
      <c r="Z30" s="95">
        <f t="shared" si="8"/>
        <v>0.4582575694955859</v>
      </c>
      <c r="AA30" s="95">
        <f t="shared" si="8"/>
        <v>2.3205203758671944</v>
      </c>
      <c r="AB30" s="95">
        <f t="shared" si="8"/>
        <v>0.13877773329774795</v>
      </c>
      <c r="AC30" s="95">
        <f t="shared" si="8"/>
        <v>0.3511884584284245</v>
      </c>
      <c r="AD30" s="95">
        <f t="shared" si="8"/>
        <v>1.4631364063702594</v>
      </c>
      <c r="AE30" s="95">
        <f t="shared" si="8"/>
        <v>2.510644007686739</v>
      </c>
      <c r="AF30" s="95">
        <f t="shared" si="8"/>
        <v>0.15752718754175407</v>
      </c>
      <c r="AG30" s="95">
        <f t="shared" si="8"/>
        <v>0.37859388972001834</v>
      </c>
      <c r="AH30" s="95">
        <f t="shared" si="8"/>
        <v>0.4550132273209618</v>
      </c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ht="12">
      <c r="A31" s="14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ht="12">
      <c r="A32" s="146" t="s">
        <v>1197</v>
      </c>
      <c r="B32" s="93">
        <v>50.801980198019805</v>
      </c>
      <c r="C32" s="93">
        <v>2.104950495049505</v>
      </c>
      <c r="D32" s="93">
        <v>16.96039603960396</v>
      </c>
      <c r="E32" s="93">
        <v>9.97809108910891</v>
      </c>
      <c r="F32" s="94">
        <v>0.17623762376237623</v>
      </c>
      <c r="G32" s="93">
        <v>4.188118811881188</v>
      </c>
      <c r="H32" s="93">
        <v>8.633663366336634</v>
      </c>
      <c r="I32" s="93">
        <v>4.118811881188119</v>
      </c>
      <c r="J32" s="93">
        <v>1.5940594059405941</v>
      </c>
      <c r="K32" s="93">
        <v>0.502970297029703</v>
      </c>
      <c r="L32" s="93">
        <v>-0.79</v>
      </c>
      <c r="M32" s="93">
        <f>SUM(B32:L32)</f>
        <v>98.2692792079208</v>
      </c>
      <c r="N32" s="93"/>
      <c r="O32" s="95">
        <v>413.86138613861385</v>
      </c>
      <c r="P32" s="95">
        <v>417.8217821782178</v>
      </c>
      <c r="Q32" s="95">
        <v>149.3</v>
      </c>
      <c r="R32" s="95">
        <v>31.881683168316833</v>
      </c>
      <c r="S32" s="95">
        <v>23.5</v>
      </c>
      <c r="T32" s="95">
        <v>34.5</v>
      </c>
      <c r="U32" s="95">
        <v>139.9</v>
      </c>
      <c r="V32" s="95">
        <v>23.8</v>
      </c>
      <c r="W32" s="95">
        <v>4.6</v>
      </c>
      <c r="X32" s="95">
        <v>80</v>
      </c>
      <c r="Y32" s="95">
        <v>571.7</v>
      </c>
      <c r="Z32" s="95">
        <v>55.3</v>
      </c>
      <c r="AA32" s="95">
        <v>449.1</v>
      </c>
      <c r="AB32" s="95">
        <v>77.5</v>
      </c>
      <c r="AC32" s="95"/>
      <c r="AD32" s="95">
        <v>284.30148514851487</v>
      </c>
      <c r="AE32" s="95">
        <v>177.6</v>
      </c>
      <c r="AF32" s="95">
        <v>11.1</v>
      </c>
      <c r="AG32" s="95">
        <v>11.3</v>
      </c>
      <c r="AH32" s="95">
        <v>3.3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ht="12">
      <c r="A33" s="146" t="s">
        <v>1198</v>
      </c>
      <c r="B33" s="93">
        <v>73.18811881188118</v>
      </c>
      <c r="C33" s="93">
        <v>0.24554455445544554</v>
      </c>
      <c r="D33" s="93">
        <v>9.356435643564355</v>
      </c>
      <c r="E33" s="93">
        <v>5.318678910891089</v>
      </c>
      <c r="F33" s="94">
        <v>0.1</v>
      </c>
      <c r="G33" s="93">
        <v>0.009900990099009901</v>
      </c>
      <c r="H33" s="93">
        <v>0.2079207920792079</v>
      </c>
      <c r="I33" s="93">
        <v>5.306930693069307</v>
      </c>
      <c r="J33" s="93">
        <v>4.405940594059406</v>
      </c>
      <c r="K33" s="93">
        <v>0.013861386138613862</v>
      </c>
      <c r="L33" s="93">
        <v>0.13</v>
      </c>
      <c r="M33" s="93">
        <f>SUM(B33:L33)</f>
        <v>98.28333237623761</v>
      </c>
      <c r="N33" s="93"/>
      <c r="O33" s="95">
        <v>8.910891089108912</v>
      </c>
      <c r="P33" s="95">
        <v>153.46534653465346</v>
      </c>
      <c r="Q33" s="95"/>
      <c r="R33" s="95"/>
      <c r="S33" s="95">
        <v>4.2</v>
      </c>
      <c r="T33" s="95">
        <v>8.1</v>
      </c>
      <c r="U33" s="95">
        <v>324.1</v>
      </c>
      <c r="V33" s="95">
        <v>35.6</v>
      </c>
      <c r="W33" s="95">
        <v>7.2</v>
      </c>
      <c r="X33" s="95">
        <v>414.1</v>
      </c>
      <c r="Y33" s="95">
        <v>2.4</v>
      </c>
      <c r="Z33" s="95">
        <v>193.6</v>
      </c>
      <c r="AA33" s="95">
        <v>1704.5</v>
      </c>
      <c r="AB33" s="95">
        <v>251.5</v>
      </c>
      <c r="AC33" s="95">
        <v>12.1</v>
      </c>
      <c r="AD33" s="95">
        <v>9.56039603960396</v>
      </c>
      <c r="AE33" s="95">
        <v>296</v>
      </c>
      <c r="AF33" s="95">
        <v>63.9</v>
      </c>
      <c r="AG33" s="95">
        <v>62.2</v>
      </c>
      <c r="AH33" s="95">
        <v>17.1</v>
      </c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34" ht="12">
      <c r="A34" s="97"/>
      <c r="B34" s="96"/>
      <c r="C34" s="98"/>
      <c r="D34" s="98"/>
      <c r="E34" s="98"/>
      <c r="F34" s="96"/>
      <c r="G34" s="96"/>
      <c r="H34" s="97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2">
      <c r="A35" s="147" t="s">
        <v>1231</v>
      </c>
      <c r="B35" s="96"/>
      <c r="C35" s="98"/>
      <c r="D35" s="98"/>
      <c r="E35" s="98"/>
      <c r="F35" s="96"/>
      <c r="G35" s="96"/>
      <c r="H35" s="97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ht="12">
      <c r="A36" s="147" t="s">
        <v>1232</v>
      </c>
      <c r="B36" s="96"/>
      <c r="C36" s="98"/>
      <c r="D36" s="98"/>
      <c r="E36" s="98"/>
      <c r="F36" s="96"/>
      <c r="G36" s="96"/>
      <c r="H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ht="12">
      <c r="A37" s="97"/>
      <c r="B37" s="96"/>
      <c r="C37" s="98"/>
      <c r="D37" s="98"/>
      <c r="E37" s="98"/>
      <c r="F37" s="96"/>
      <c r="G37" s="96"/>
      <c r="H37" s="97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ht="12">
      <c r="A38" s="97" t="s">
        <v>1233</v>
      </c>
      <c r="B38" s="96"/>
      <c r="C38" s="98"/>
      <c r="D38" s="98"/>
      <c r="E38" s="98"/>
      <c r="F38" s="96"/>
      <c r="G38" s="96"/>
      <c r="H38" s="97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5" ht="12">
      <c r="A39" s="90" t="s">
        <v>1234</v>
      </c>
      <c r="E39" s="91"/>
    </row>
    <row r="40" ht="12">
      <c r="E40" s="9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81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17.140625" style="0" customWidth="1"/>
  </cols>
  <sheetData>
    <row r="1" ht="12">
      <c r="A1" s="23" t="s">
        <v>1250</v>
      </c>
    </row>
    <row r="2" ht="12">
      <c r="A2" t="s">
        <v>54</v>
      </c>
    </row>
    <row r="3" ht="12.75" thickBot="1"/>
    <row r="4" spans="1:28" s="13" customFormat="1" ht="12.75" thickTop="1">
      <c r="A4" s="127" t="s">
        <v>57</v>
      </c>
      <c r="B4" s="128" t="s">
        <v>21</v>
      </c>
      <c r="C4" s="128" t="s">
        <v>22</v>
      </c>
      <c r="D4" s="128" t="s">
        <v>27</v>
      </c>
      <c r="E4" s="128" t="s">
        <v>28</v>
      </c>
      <c r="F4" s="128" t="s">
        <v>29</v>
      </c>
      <c r="G4" s="128" t="s">
        <v>30</v>
      </c>
      <c r="H4" s="128" t="s">
        <v>31</v>
      </c>
      <c r="I4" s="128" t="s">
        <v>32</v>
      </c>
      <c r="J4" s="128" t="s">
        <v>33</v>
      </c>
      <c r="K4" s="128" t="s">
        <v>34</v>
      </c>
      <c r="L4" s="128" t="s">
        <v>1184</v>
      </c>
      <c r="M4" s="128" t="s">
        <v>35</v>
      </c>
      <c r="N4" s="128" t="s">
        <v>36</v>
      </c>
      <c r="O4" s="128" t="s">
        <v>37</v>
      </c>
      <c r="P4" s="128" t="s">
        <v>38</v>
      </c>
      <c r="Q4" s="128" t="s">
        <v>39</v>
      </c>
      <c r="R4" s="128" t="s">
        <v>40</v>
      </c>
      <c r="S4" s="128" t="s">
        <v>41</v>
      </c>
      <c r="T4" s="128" t="s">
        <v>42</v>
      </c>
      <c r="U4" s="128" t="s">
        <v>43</v>
      </c>
      <c r="V4" s="128" t="s">
        <v>44</v>
      </c>
      <c r="W4" s="128" t="s">
        <v>45</v>
      </c>
      <c r="X4" s="128" t="s">
        <v>46</v>
      </c>
      <c r="Y4" s="128" t="s">
        <v>47</v>
      </c>
      <c r="Z4" s="128" t="s">
        <v>48</v>
      </c>
      <c r="AA4" s="128" t="s">
        <v>49</v>
      </c>
      <c r="AB4" s="129" t="s">
        <v>50</v>
      </c>
    </row>
    <row r="5" spans="1:28" s="13" customFormat="1" ht="12.75" thickBot="1">
      <c r="A5" s="130"/>
      <c r="B5" s="131" t="s">
        <v>55</v>
      </c>
      <c r="C5" s="131" t="s">
        <v>55</v>
      </c>
      <c r="D5" s="131" t="s">
        <v>56</v>
      </c>
      <c r="E5" s="131" t="s">
        <v>56</v>
      </c>
      <c r="F5" s="131" t="s">
        <v>56</v>
      </c>
      <c r="G5" s="131" t="s">
        <v>56</v>
      </c>
      <c r="H5" s="131" t="s">
        <v>56</v>
      </c>
      <c r="I5" s="131" t="s">
        <v>56</v>
      </c>
      <c r="J5" s="131" t="s">
        <v>56</v>
      </c>
      <c r="K5" s="131" t="s">
        <v>56</v>
      </c>
      <c r="L5" s="131" t="s">
        <v>56</v>
      </c>
      <c r="M5" s="131" t="s">
        <v>56</v>
      </c>
      <c r="N5" s="131" t="s">
        <v>56</v>
      </c>
      <c r="O5" s="131" t="s">
        <v>56</v>
      </c>
      <c r="P5" s="131" t="s">
        <v>56</v>
      </c>
      <c r="Q5" s="131" t="s">
        <v>56</v>
      </c>
      <c r="R5" s="131" t="s">
        <v>56</v>
      </c>
      <c r="S5" s="131" t="s">
        <v>56</v>
      </c>
      <c r="T5" s="131" t="s">
        <v>56</v>
      </c>
      <c r="U5" s="131" t="s">
        <v>56</v>
      </c>
      <c r="V5" s="131" t="s">
        <v>56</v>
      </c>
      <c r="W5" s="131" t="s">
        <v>56</v>
      </c>
      <c r="X5" s="131" t="s">
        <v>56</v>
      </c>
      <c r="Y5" s="131" t="s">
        <v>56</v>
      </c>
      <c r="Z5" s="131" t="s">
        <v>56</v>
      </c>
      <c r="AA5" s="131" t="s">
        <v>56</v>
      </c>
      <c r="AB5" s="132" t="s">
        <v>56</v>
      </c>
    </row>
    <row r="6" spans="1:28" s="13" customFormat="1" ht="12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34" ht="12" customHeight="1">
      <c r="A7" s="117" t="s">
        <v>1213</v>
      </c>
      <c r="F7" s="49"/>
      <c r="G7" s="50"/>
      <c r="H7" s="49"/>
      <c r="I7" s="50"/>
      <c r="J7" s="51"/>
      <c r="K7" s="51"/>
      <c r="L7" s="51"/>
      <c r="M7" s="50"/>
      <c r="N7" s="2"/>
      <c r="O7" s="49"/>
      <c r="Q7" s="53"/>
      <c r="R7" s="51"/>
      <c r="S7" s="51"/>
      <c r="T7" s="49"/>
      <c r="U7" s="49"/>
      <c r="V7" s="49"/>
      <c r="W7" s="49"/>
      <c r="X7" s="52"/>
      <c r="Y7" s="49"/>
      <c r="Z7" s="49"/>
      <c r="AA7" s="49"/>
      <c r="AB7" s="49"/>
      <c r="AH7" s="49"/>
    </row>
    <row r="8" spans="1:35" s="23" customFormat="1" ht="14.25" customHeight="1">
      <c r="A8" s="152" t="s">
        <v>58</v>
      </c>
      <c r="B8" s="153" t="s">
        <v>59</v>
      </c>
      <c r="C8" s="154">
        <v>8.06</v>
      </c>
      <c r="D8" s="154">
        <v>7.06</v>
      </c>
      <c r="E8" s="154">
        <v>2.53</v>
      </c>
      <c r="F8" s="155">
        <v>3.4</v>
      </c>
      <c r="G8" s="156">
        <v>1.077</v>
      </c>
      <c r="H8" s="155">
        <v>199</v>
      </c>
      <c r="I8" s="156">
        <v>1.2</v>
      </c>
      <c r="J8" s="156">
        <v>0.24</v>
      </c>
      <c r="K8" s="155">
        <v>98</v>
      </c>
      <c r="L8" s="155">
        <v>14</v>
      </c>
      <c r="M8" s="155"/>
      <c r="N8" s="156">
        <v>0.326</v>
      </c>
      <c r="O8" s="156">
        <v>1.93</v>
      </c>
      <c r="P8" s="155">
        <v>308</v>
      </c>
      <c r="Q8" s="156">
        <v>96.3</v>
      </c>
      <c r="R8" s="155">
        <v>200.4</v>
      </c>
      <c r="S8" s="155">
        <v>85.8</v>
      </c>
      <c r="T8" s="154">
        <v>18.64</v>
      </c>
      <c r="U8" s="154">
        <v>4.16</v>
      </c>
      <c r="V8" s="154">
        <v>2.312</v>
      </c>
      <c r="W8" s="154">
        <v>6.36</v>
      </c>
      <c r="X8" s="154">
        <v>0.93</v>
      </c>
      <c r="Y8" s="156">
        <v>19.19</v>
      </c>
      <c r="Z8" s="156">
        <v>7.86</v>
      </c>
      <c r="AA8" s="155">
        <v>1.8</v>
      </c>
      <c r="AB8" s="156">
        <v>12.93</v>
      </c>
      <c r="AC8" s="156">
        <v>4.03</v>
      </c>
      <c r="AI8" s="157"/>
    </row>
    <row r="9" spans="1:35" s="23" customFormat="1" ht="14.25" customHeight="1">
      <c r="A9" s="158" t="s">
        <v>62</v>
      </c>
      <c r="B9" s="153" t="s">
        <v>59</v>
      </c>
      <c r="C9" s="154">
        <v>8.19</v>
      </c>
      <c r="D9" s="23">
        <v>7.58</v>
      </c>
      <c r="E9" s="154">
        <v>2.311</v>
      </c>
      <c r="F9" s="155">
        <v>23.4</v>
      </c>
      <c r="G9" s="156">
        <v>3.23</v>
      </c>
      <c r="H9" s="155">
        <v>278</v>
      </c>
      <c r="I9" s="156">
        <v>5</v>
      </c>
      <c r="J9" s="156">
        <v>6.4</v>
      </c>
      <c r="K9" s="155">
        <v>138</v>
      </c>
      <c r="L9" s="155" t="s">
        <v>437</v>
      </c>
      <c r="M9" s="154"/>
      <c r="N9" s="157">
        <v>3.55</v>
      </c>
      <c r="O9" s="156">
        <v>3.14</v>
      </c>
      <c r="P9" s="23">
        <v>152</v>
      </c>
      <c r="Q9" s="156">
        <v>150</v>
      </c>
      <c r="R9" s="155">
        <v>304</v>
      </c>
      <c r="S9" s="155">
        <v>130</v>
      </c>
      <c r="T9" s="154">
        <v>26.48</v>
      </c>
      <c r="U9" s="154">
        <v>4.61</v>
      </c>
      <c r="V9" s="154">
        <v>3.59</v>
      </c>
      <c r="W9" s="154">
        <v>9.16</v>
      </c>
      <c r="X9" s="154">
        <v>1.256</v>
      </c>
      <c r="Y9" s="156">
        <v>30</v>
      </c>
      <c r="Z9" s="156">
        <v>12.85</v>
      </c>
      <c r="AA9" s="155"/>
      <c r="AB9" s="156">
        <v>21.44</v>
      </c>
      <c r="AC9" s="156">
        <v>6.19</v>
      </c>
      <c r="AI9" s="156"/>
    </row>
    <row r="10" spans="1:35" s="23" customFormat="1" ht="14.25" customHeight="1">
      <c r="A10" s="152" t="s">
        <v>65</v>
      </c>
      <c r="B10" s="153" t="s">
        <v>59</v>
      </c>
      <c r="C10" s="154">
        <v>11.14</v>
      </c>
      <c r="D10" s="154">
        <v>5.4</v>
      </c>
      <c r="E10" s="154">
        <v>11.37</v>
      </c>
      <c r="F10" s="155">
        <v>7.4</v>
      </c>
      <c r="G10" s="156">
        <v>26.3</v>
      </c>
      <c r="H10" s="155">
        <v>126</v>
      </c>
      <c r="I10" s="156">
        <v>2.5</v>
      </c>
      <c r="J10" s="156">
        <v>2.81</v>
      </c>
      <c r="K10" s="155">
        <v>39</v>
      </c>
      <c r="L10" s="155">
        <v>1699</v>
      </c>
      <c r="M10" s="155"/>
      <c r="N10" s="156">
        <v>0.82</v>
      </c>
      <c r="O10" s="156">
        <v>0.54</v>
      </c>
      <c r="P10" s="155">
        <v>695</v>
      </c>
      <c r="Q10" s="156">
        <v>69.6</v>
      </c>
      <c r="R10" s="155">
        <v>136.9</v>
      </c>
      <c r="S10" s="155">
        <v>59.9</v>
      </c>
      <c r="T10" s="154">
        <v>11.89</v>
      </c>
      <c r="U10" s="154">
        <v>3.92</v>
      </c>
      <c r="V10" s="154">
        <v>1.345</v>
      </c>
      <c r="W10" s="154">
        <v>2.5</v>
      </c>
      <c r="X10" s="154">
        <v>0.343</v>
      </c>
      <c r="Y10" s="156">
        <v>5.81</v>
      </c>
      <c r="Z10" s="156">
        <v>5.2</v>
      </c>
      <c r="AA10" s="155">
        <v>2.8</v>
      </c>
      <c r="AB10" s="156">
        <v>7.04</v>
      </c>
      <c r="AC10" s="156">
        <v>1.92</v>
      </c>
      <c r="AI10" s="157"/>
    </row>
    <row r="11" spans="1:35" s="23" customFormat="1" ht="14.25" customHeight="1">
      <c r="A11" s="152" t="s">
        <v>69</v>
      </c>
      <c r="B11" s="153" t="s">
        <v>59</v>
      </c>
      <c r="C11" s="154">
        <v>6.9</v>
      </c>
      <c r="D11" s="154">
        <v>7.51</v>
      </c>
      <c r="E11" s="154">
        <v>2.533</v>
      </c>
      <c r="F11" s="155">
        <v>12.7</v>
      </c>
      <c r="G11" s="156">
        <v>4.47</v>
      </c>
      <c r="H11" s="155">
        <v>227</v>
      </c>
      <c r="I11" s="156">
        <v>4.5</v>
      </c>
      <c r="J11" s="156">
        <v>4</v>
      </c>
      <c r="K11" s="155">
        <v>169</v>
      </c>
      <c r="L11" s="155">
        <v>17</v>
      </c>
      <c r="M11" s="155"/>
      <c r="N11" s="156">
        <v>1.78</v>
      </c>
      <c r="O11" s="156">
        <v>2.07</v>
      </c>
      <c r="P11" s="26"/>
      <c r="Q11" s="156">
        <v>150.1</v>
      </c>
      <c r="R11" s="155">
        <v>299.4</v>
      </c>
      <c r="S11" s="155">
        <v>113</v>
      </c>
      <c r="T11" s="154">
        <v>21.59</v>
      </c>
      <c r="U11" s="154">
        <v>1.976</v>
      </c>
      <c r="V11" s="154">
        <v>2.81</v>
      </c>
      <c r="W11" s="154">
        <v>9.78</v>
      </c>
      <c r="X11" s="154">
        <v>1.351</v>
      </c>
      <c r="Y11" s="156">
        <v>30.7</v>
      </c>
      <c r="Z11" s="156">
        <v>14.34</v>
      </c>
      <c r="AA11" s="26"/>
      <c r="AB11" s="156">
        <v>27.27</v>
      </c>
      <c r="AC11" s="156">
        <v>7.47</v>
      </c>
      <c r="AI11" s="157"/>
    </row>
    <row r="12" spans="1:35" s="23" customFormat="1" ht="14.25" customHeight="1">
      <c r="A12" s="152" t="s">
        <v>73</v>
      </c>
      <c r="B12" s="153" t="s">
        <v>59</v>
      </c>
      <c r="C12" s="154">
        <v>6.58</v>
      </c>
      <c r="D12" s="154">
        <v>7.8</v>
      </c>
      <c r="E12" s="154">
        <v>2.12</v>
      </c>
      <c r="F12" s="155">
        <v>8.6</v>
      </c>
      <c r="G12" s="156">
        <v>0.791</v>
      </c>
      <c r="H12" s="155">
        <v>214</v>
      </c>
      <c r="I12" s="156">
        <v>6.2</v>
      </c>
      <c r="J12" s="156">
        <v>4.1</v>
      </c>
      <c r="K12" s="155">
        <v>182</v>
      </c>
      <c r="L12" s="26"/>
      <c r="M12" s="26"/>
      <c r="N12" s="156">
        <v>0.91</v>
      </c>
      <c r="O12" s="156">
        <v>2.28</v>
      </c>
      <c r="P12" s="155">
        <v>20</v>
      </c>
      <c r="Q12" s="156">
        <v>155.3</v>
      </c>
      <c r="R12" s="155">
        <v>313</v>
      </c>
      <c r="S12" s="155">
        <v>119</v>
      </c>
      <c r="T12" s="154">
        <v>22.23</v>
      </c>
      <c r="U12" s="154">
        <v>1.976</v>
      </c>
      <c r="V12" s="154">
        <v>3.07</v>
      </c>
      <c r="W12" s="154">
        <v>10.12</v>
      </c>
      <c r="X12" s="154">
        <v>1.415</v>
      </c>
      <c r="Y12" s="156">
        <v>31.8</v>
      </c>
      <c r="Z12" s="156">
        <v>14.66</v>
      </c>
      <c r="AA12" s="155">
        <v>1.7</v>
      </c>
      <c r="AB12" s="156">
        <v>28.08</v>
      </c>
      <c r="AC12" s="156">
        <v>8.15</v>
      </c>
      <c r="AI12" s="156"/>
    </row>
    <row r="13" spans="1:35" s="23" customFormat="1" ht="14.25" customHeight="1">
      <c r="A13" s="152" t="s">
        <v>77</v>
      </c>
      <c r="B13" s="153" t="s">
        <v>59</v>
      </c>
      <c r="C13" s="154">
        <v>6.6</v>
      </c>
      <c r="D13" s="154">
        <v>7.72</v>
      </c>
      <c r="E13" s="154">
        <v>2.073</v>
      </c>
      <c r="F13" s="155">
        <v>1.9</v>
      </c>
      <c r="G13" s="156">
        <v>0.443</v>
      </c>
      <c r="H13" s="155">
        <v>227</v>
      </c>
      <c r="I13" s="156">
        <v>3.8</v>
      </c>
      <c r="J13" s="156">
        <v>4.7</v>
      </c>
      <c r="K13" s="155">
        <v>177</v>
      </c>
      <c r="L13" s="155">
        <v>28</v>
      </c>
      <c r="M13" s="155"/>
      <c r="N13" s="156">
        <v>2.14</v>
      </c>
      <c r="O13" s="156">
        <v>2.23</v>
      </c>
      <c r="P13" s="26"/>
      <c r="Q13" s="156">
        <v>159.6</v>
      </c>
      <c r="R13" s="155">
        <v>312</v>
      </c>
      <c r="S13" s="155">
        <v>130</v>
      </c>
      <c r="T13" s="154">
        <v>22.61</v>
      </c>
      <c r="U13" s="154">
        <v>1.999</v>
      </c>
      <c r="V13" s="154">
        <v>2.97</v>
      </c>
      <c r="W13" s="154">
        <v>10.33</v>
      </c>
      <c r="X13" s="154">
        <v>1.446</v>
      </c>
      <c r="Y13" s="156">
        <v>32.1</v>
      </c>
      <c r="Z13" s="156">
        <v>14.85</v>
      </c>
      <c r="AA13" s="155">
        <v>1.7</v>
      </c>
      <c r="AB13" s="156">
        <v>28.58</v>
      </c>
      <c r="AC13" s="156">
        <v>8</v>
      </c>
      <c r="AI13" s="156"/>
    </row>
    <row r="14" spans="1:35" s="23" customFormat="1" ht="14.25" customHeight="1">
      <c r="A14" s="152" t="s">
        <v>85</v>
      </c>
      <c r="B14" s="161" t="s">
        <v>59</v>
      </c>
      <c r="C14" s="154">
        <v>8.73</v>
      </c>
      <c r="D14" s="154">
        <v>8.76</v>
      </c>
      <c r="E14" s="154">
        <v>0.768</v>
      </c>
      <c r="F14" s="155">
        <v>4.8</v>
      </c>
      <c r="G14" s="156">
        <v>0.207</v>
      </c>
      <c r="H14" s="155">
        <v>269</v>
      </c>
      <c r="I14" s="156">
        <v>2.4</v>
      </c>
      <c r="J14" s="156">
        <v>4.5</v>
      </c>
      <c r="K14" s="155">
        <v>125</v>
      </c>
      <c r="L14" s="155">
        <v>20</v>
      </c>
      <c r="M14" s="155"/>
      <c r="N14" s="157">
        <v>1.18</v>
      </c>
      <c r="O14" s="156">
        <v>1.14</v>
      </c>
      <c r="P14" s="26"/>
      <c r="Q14" s="156">
        <v>154.5</v>
      </c>
      <c r="R14" s="155">
        <v>311</v>
      </c>
      <c r="S14" s="155">
        <v>132</v>
      </c>
      <c r="T14" s="154">
        <v>25.8</v>
      </c>
      <c r="U14" s="154">
        <v>3.39</v>
      </c>
      <c r="V14" s="154">
        <v>3.31</v>
      </c>
      <c r="W14" s="154">
        <v>10.14</v>
      </c>
      <c r="X14" s="154">
        <v>1.462</v>
      </c>
      <c r="Y14" s="156">
        <v>27.2</v>
      </c>
      <c r="Z14" s="156">
        <v>13.84</v>
      </c>
      <c r="AA14" s="155">
        <v>2.4</v>
      </c>
      <c r="AB14" s="156">
        <v>18.48</v>
      </c>
      <c r="AC14" s="156">
        <v>5.72</v>
      </c>
      <c r="AI14" s="156"/>
    </row>
    <row r="15" spans="1:35" s="23" customFormat="1" ht="14.25" customHeight="1">
      <c r="A15" s="152" t="s">
        <v>89</v>
      </c>
      <c r="B15" s="161" t="s">
        <v>59</v>
      </c>
      <c r="C15" s="154">
        <v>8.2</v>
      </c>
      <c r="D15" s="154">
        <v>8.7</v>
      </c>
      <c r="E15" s="154">
        <v>1.271</v>
      </c>
      <c r="F15" s="155">
        <v>8.2</v>
      </c>
      <c r="G15" s="156">
        <v>0.662</v>
      </c>
      <c r="H15" s="155">
        <v>269</v>
      </c>
      <c r="I15" s="156">
        <v>4.6</v>
      </c>
      <c r="J15" s="156">
        <v>7.1</v>
      </c>
      <c r="K15" s="155">
        <v>132</v>
      </c>
      <c r="L15" s="26"/>
      <c r="M15" s="26"/>
      <c r="N15" s="157">
        <v>1.35</v>
      </c>
      <c r="O15" s="156">
        <v>2.39</v>
      </c>
      <c r="P15" s="155">
        <v>38</v>
      </c>
      <c r="Q15" s="156">
        <v>149</v>
      </c>
      <c r="R15" s="155">
        <v>305</v>
      </c>
      <c r="S15" s="155">
        <v>124</v>
      </c>
      <c r="T15" s="154">
        <v>24.81</v>
      </c>
      <c r="U15" s="154">
        <v>3.59</v>
      </c>
      <c r="V15" s="154">
        <v>3.4</v>
      </c>
      <c r="W15" s="154">
        <v>9.82</v>
      </c>
      <c r="X15" s="154">
        <v>1.336</v>
      </c>
      <c r="Y15" s="156">
        <v>33.7</v>
      </c>
      <c r="Z15" s="156">
        <v>15.57</v>
      </c>
      <c r="AA15" s="155">
        <v>3.2</v>
      </c>
      <c r="AB15" s="156">
        <v>22.94</v>
      </c>
      <c r="AC15" s="156">
        <v>7.52</v>
      </c>
      <c r="AI15" s="157"/>
    </row>
    <row r="16" spans="1:35" s="23" customFormat="1" ht="14.25" customHeight="1">
      <c r="A16" s="162" t="s">
        <v>93</v>
      </c>
      <c r="B16" s="161" t="s">
        <v>59</v>
      </c>
      <c r="C16" s="154">
        <v>8.21</v>
      </c>
      <c r="D16" s="23">
        <v>8.13</v>
      </c>
      <c r="E16" s="154">
        <v>2.32</v>
      </c>
      <c r="F16" s="155">
        <v>58</v>
      </c>
      <c r="G16" s="156">
        <v>2.64</v>
      </c>
      <c r="H16" s="155">
        <v>275</v>
      </c>
      <c r="I16" s="156">
        <v>3</v>
      </c>
      <c r="J16" s="156">
        <v>16.6</v>
      </c>
      <c r="K16" s="155">
        <v>118</v>
      </c>
      <c r="L16" s="155" t="s">
        <v>437</v>
      </c>
      <c r="M16" s="154"/>
      <c r="N16" s="157" t="s">
        <v>437</v>
      </c>
      <c r="O16" s="156">
        <v>1.48</v>
      </c>
      <c r="Q16" s="156">
        <v>130.1</v>
      </c>
      <c r="R16" s="155">
        <v>262.6</v>
      </c>
      <c r="S16" s="155">
        <v>102</v>
      </c>
      <c r="T16" s="154">
        <v>20.88</v>
      </c>
      <c r="U16" s="154">
        <v>2.83</v>
      </c>
      <c r="V16" s="154">
        <v>2.98</v>
      </c>
      <c r="W16" s="154">
        <v>9.11</v>
      </c>
      <c r="X16" s="154">
        <v>1.229</v>
      </c>
      <c r="Y16" s="156">
        <v>25.65</v>
      </c>
      <c r="Z16" s="156">
        <v>12.73</v>
      </c>
      <c r="AA16" s="155"/>
      <c r="AB16" s="156">
        <v>17.89</v>
      </c>
      <c r="AC16" s="156">
        <v>5.01</v>
      </c>
      <c r="AI16" s="156"/>
    </row>
    <row r="17" spans="1:35" s="23" customFormat="1" ht="14.25" customHeight="1">
      <c r="A17" s="152" t="s">
        <v>97</v>
      </c>
      <c r="B17" s="161" t="s">
        <v>59</v>
      </c>
      <c r="C17" s="154">
        <v>11.79</v>
      </c>
      <c r="D17" s="154">
        <v>5.17</v>
      </c>
      <c r="E17" s="154">
        <v>13.72</v>
      </c>
      <c r="F17" s="155">
        <v>10.7</v>
      </c>
      <c r="G17" s="156">
        <v>26.01</v>
      </c>
      <c r="H17" s="155">
        <v>131</v>
      </c>
      <c r="I17" s="156">
        <v>2.3</v>
      </c>
      <c r="J17" s="156">
        <v>4.7</v>
      </c>
      <c r="K17" s="155">
        <v>37.9</v>
      </c>
      <c r="L17" s="155">
        <v>1591</v>
      </c>
      <c r="M17" s="155"/>
      <c r="N17" s="157">
        <v>4.07</v>
      </c>
      <c r="O17" s="156">
        <v>0.44</v>
      </c>
      <c r="P17" s="155">
        <v>742</v>
      </c>
      <c r="Q17" s="156">
        <v>58.4</v>
      </c>
      <c r="R17" s="155">
        <v>120.6</v>
      </c>
      <c r="S17" s="155">
        <v>54.1</v>
      </c>
      <c r="T17" s="154">
        <v>11.85</v>
      </c>
      <c r="U17" s="154">
        <v>4.16</v>
      </c>
      <c r="V17" s="154">
        <v>1.22</v>
      </c>
      <c r="W17" s="154">
        <v>2.23</v>
      </c>
      <c r="X17" s="154">
        <v>0.32</v>
      </c>
      <c r="Y17" s="156">
        <v>6.41</v>
      </c>
      <c r="Z17" s="156">
        <v>4.63</v>
      </c>
      <c r="AA17" s="155">
        <v>1.3</v>
      </c>
      <c r="AB17" s="156">
        <v>5.62</v>
      </c>
      <c r="AC17" s="156">
        <v>1.68</v>
      </c>
      <c r="AI17" s="156"/>
    </row>
    <row r="18" spans="1:35" s="23" customFormat="1" ht="14.25" customHeight="1">
      <c r="A18" s="162" t="s">
        <v>100</v>
      </c>
      <c r="B18" s="161" t="s">
        <v>59</v>
      </c>
      <c r="C18" s="154">
        <v>8</v>
      </c>
      <c r="D18" s="23">
        <v>8.89</v>
      </c>
      <c r="E18" s="154">
        <v>1.438</v>
      </c>
      <c r="F18" s="155">
        <v>4</v>
      </c>
      <c r="G18" s="156">
        <v>0.311</v>
      </c>
      <c r="H18" s="155">
        <v>237</v>
      </c>
      <c r="I18" s="156">
        <v>4.5</v>
      </c>
      <c r="J18" s="156">
        <v>5</v>
      </c>
      <c r="K18" s="155">
        <v>124</v>
      </c>
      <c r="L18" s="155" t="s">
        <v>437</v>
      </c>
      <c r="M18" s="154"/>
      <c r="N18" s="157">
        <v>0.331</v>
      </c>
      <c r="O18" s="156">
        <v>1.19</v>
      </c>
      <c r="P18" s="23" t="s">
        <v>437</v>
      </c>
      <c r="Q18" s="156">
        <v>138.8</v>
      </c>
      <c r="R18" s="155">
        <v>276.1</v>
      </c>
      <c r="S18" s="155">
        <v>115</v>
      </c>
      <c r="T18" s="154">
        <v>22.5</v>
      </c>
      <c r="U18" s="154">
        <v>2.901</v>
      </c>
      <c r="V18" s="154">
        <v>2.96</v>
      </c>
      <c r="W18" s="154">
        <v>9.36</v>
      </c>
      <c r="X18" s="154">
        <v>1.335</v>
      </c>
      <c r="Y18" s="156">
        <v>26.89</v>
      </c>
      <c r="Z18" s="156">
        <v>13.29</v>
      </c>
      <c r="AA18" s="155"/>
      <c r="AB18" s="156">
        <v>18.04</v>
      </c>
      <c r="AC18" s="156">
        <v>4.64</v>
      </c>
      <c r="AI18" s="156"/>
    </row>
    <row r="19" spans="1:35" s="23" customFormat="1" ht="14.25" customHeight="1">
      <c r="A19" s="152" t="s">
        <v>102</v>
      </c>
      <c r="B19" s="161" t="s">
        <v>59</v>
      </c>
      <c r="C19" s="154">
        <v>8.84</v>
      </c>
      <c r="D19" s="154">
        <v>7.56</v>
      </c>
      <c r="E19" s="154">
        <v>3.86</v>
      </c>
      <c r="F19" s="155">
        <v>4.2</v>
      </c>
      <c r="G19" s="156">
        <v>0.607</v>
      </c>
      <c r="H19" s="155">
        <v>237</v>
      </c>
      <c r="I19" s="156">
        <v>4.5</v>
      </c>
      <c r="J19" s="156">
        <v>3.1</v>
      </c>
      <c r="K19" s="155">
        <v>97</v>
      </c>
      <c r="L19" s="26"/>
      <c r="M19" s="26"/>
      <c r="N19" s="157">
        <v>0.64</v>
      </c>
      <c r="O19" s="156">
        <v>1.77</v>
      </c>
      <c r="P19" s="155">
        <v>488</v>
      </c>
      <c r="Q19" s="156">
        <v>108.6</v>
      </c>
      <c r="R19" s="155">
        <v>225.4</v>
      </c>
      <c r="S19" s="155">
        <v>101</v>
      </c>
      <c r="T19" s="154">
        <v>19.72</v>
      </c>
      <c r="U19" s="154">
        <v>4.69</v>
      </c>
      <c r="V19" s="154">
        <v>2.63</v>
      </c>
      <c r="W19" s="154">
        <v>6.96</v>
      </c>
      <c r="X19" s="154">
        <v>0.952</v>
      </c>
      <c r="Y19" s="156">
        <v>21.46</v>
      </c>
      <c r="Z19" s="156">
        <v>9.97</v>
      </c>
      <c r="AA19" s="155">
        <v>1.4</v>
      </c>
      <c r="AB19" s="156">
        <v>14.71</v>
      </c>
      <c r="AC19" s="156">
        <v>5.04</v>
      </c>
      <c r="AI19" s="157"/>
    </row>
    <row r="20" spans="1:35" s="23" customFormat="1" ht="14.25" customHeight="1">
      <c r="A20" s="152" t="s">
        <v>105</v>
      </c>
      <c r="B20" s="161" t="s">
        <v>59</v>
      </c>
      <c r="C20" s="154">
        <v>9.08</v>
      </c>
      <c r="D20" s="154">
        <v>7.07</v>
      </c>
      <c r="E20" s="154">
        <v>5.9</v>
      </c>
      <c r="F20" s="155">
        <v>11</v>
      </c>
      <c r="G20" s="156">
        <v>1.05</v>
      </c>
      <c r="H20" s="155">
        <v>234</v>
      </c>
      <c r="I20" s="156">
        <v>3.9</v>
      </c>
      <c r="J20" s="156">
        <v>4.2</v>
      </c>
      <c r="K20" s="155">
        <v>67</v>
      </c>
      <c r="L20" s="26">
        <v>81</v>
      </c>
      <c r="M20" s="26"/>
      <c r="N20" s="157">
        <v>17.9</v>
      </c>
      <c r="O20" s="156">
        <v>0.94</v>
      </c>
      <c r="P20" s="155">
        <v>903</v>
      </c>
      <c r="Q20" s="156">
        <v>76.2</v>
      </c>
      <c r="R20" s="155">
        <v>159.9</v>
      </c>
      <c r="S20" s="155">
        <v>75</v>
      </c>
      <c r="T20" s="154">
        <v>15.1</v>
      </c>
      <c r="U20" s="154">
        <v>4.93</v>
      </c>
      <c r="V20" s="154">
        <v>1.91</v>
      </c>
      <c r="W20" s="154">
        <v>5</v>
      </c>
      <c r="X20" s="154">
        <v>0.68</v>
      </c>
      <c r="Y20" s="156">
        <v>13.28</v>
      </c>
      <c r="Z20" s="156">
        <v>6.25</v>
      </c>
      <c r="AA20" s="155">
        <v>3.2</v>
      </c>
      <c r="AB20" s="156">
        <v>8.66</v>
      </c>
      <c r="AC20" s="156">
        <v>3.19</v>
      </c>
      <c r="AI20" s="157"/>
    </row>
    <row r="21" spans="1:35" s="23" customFormat="1" ht="14.25" customHeight="1">
      <c r="A21" s="23" t="s">
        <v>108</v>
      </c>
      <c r="B21" s="161" t="s">
        <v>59</v>
      </c>
      <c r="C21" s="154">
        <v>5.89</v>
      </c>
      <c r="D21" s="23">
        <v>5.49</v>
      </c>
      <c r="E21" s="154">
        <v>8.15</v>
      </c>
      <c r="F21" s="155">
        <v>35</v>
      </c>
      <c r="G21" s="156">
        <v>7.51</v>
      </c>
      <c r="H21" s="155">
        <v>200</v>
      </c>
      <c r="I21" s="156">
        <v>26.2</v>
      </c>
      <c r="J21" s="156">
        <v>3.8</v>
      </c>
      <c r="K21" s="155">
        <v>174</v>
      </c>
      <c r="L21" s="155" t="s">
        <v>437</v>
      </c>
      <c r="M21" s="154"/>
      <c r="N21" s="157">
        <v>8.81</v>
      </c>
      <c r="O21" s="156">
        <v>4.24</v>
      </c>
      <c r="P21" s="23">
        <v>530</v>
      </c>
      <c r="Q21" s="156">
        <v>104.9</v>
      </c>
      <c r="R21" s="155">
        <v>216.9</v>
      </c>
      <c r="S21" s="155">
        <v>81</v>
      </c>
      <c r="T21" s="154">
        <v>17.51</v>
      </c>
      <c r="U21" s="154">
        <v>2.47</v>
      </c>
      <c r="V21" s="154">
        <v>3.01</v>
      </c>
      <c r="W21" s="154">
        <v>12.76</v>
      </c>
      <c r="X21" s="154">
        <v>1.7</v>
      </c>
      <c r="Y21" s="156">
        <v>24.57</v>
      </c>
      <c r="Z21" s="156">
        <v>12.96</v>
      </c>
      <c r="AA21" s="155"/>
      <c r="AB21" s="156">
        <v>24</v>
      </c>
      <c r="AC21" s="156">
        <v>7.05</v>
      </c>
      <c r="AI21" s="156"/>
    </row>
    <row r="22" spans="1:35" s="23" customFormat="1" ht="14.25" customHeight="1">
      <c r="A22" s="23" t="s">
        <v>111</v>
      </c>
      <c r="B22" s="161" t="s">
        <v>59</v>
      </c>
      <c r="C22" s="154">
        <v>8.76</v>
      </c>
      <c r="D22" s="23">
        <v>6.83</v>
      </c>
      <c r="E22" s="154">
        <v>7.19</v>
      </c>
      <c r="F22" s="155">
        <v>4</v>
      </c>
      <c r="G22" s="156">
        <v>1.22</v>
      </c>
      <c r="H22" s="155">
        <v>154</v>
      </c>
      <c r="I22" s="156">
        <v>5.1</v>
      </c>
      <c r="J22" s="156">
        <v>3.3</v>
      </c>
      <c r="K22" s="155">
        <v>54</v>
      </c>
      <c r="L22" s="155" t="s">
        <v>437</v>
      </c>
      <c r="M22" s="154"/>
      <c r="N22" s="157">
        <v>3.79</v>
      </c>
      <c r="O22" s="156">
        <v>0.8</v>
      </c>
      <c r="P22" s="23">
        <v>1429</v>
      </c>
      <c r="Q22" s="156">
        <v>64.5</v>
      </c>
      <c r="R22" s="155">
        <v>132.3</v>
      </c>
      <c r="S22" s="155">
        <v>61.9</v>
      </c>
      <c r="T22" s="154">
        <v>12.69</v>
      </c>
      <c r="U22" s="154">
        <v>4.93</v>
      </c>
      <c r="V22" s="154">
        <v>1.564</v>
      </c>
      <c r="W22" s="154">
        <v>3.93</v>
      </c>
      <c r="X22" s="154">
        <v>0.59</v>
      </c>
      <c r="Y22" s="156">
        <v>11.34</v>
      </c>
      <c r="Z22" s="156">
        <v>5.35</v>
      </c>
      <c r="AA22" s="155"/>
      <c r="AB22" s="156">
        <v>7.33</v>
      </c>
      <c r="AC22" s="156">
        <v>2.14</v>
      </c>
      <c r="AI22" s="156"/>
    </row>
    <row r="23" spans="1:35" s="23" customFormat="1" ht="14.25" customHeight="1">
      <c r="A23" s="23" t="s">
        <v>115</v>
      </c>
      <c r="B23" s="161" t="s">
        <v>59</v>
      </c>
      <c r="C23" s="154">
        <v>14.09</v>
      </c>
      <c r="D23" s="23">
        <v>4.48</v>
      </c>
      <c r="E23" s="154">
        <v>22.19</v>
      </c>
      <c r="F23" s="155">
        <v>16.4</v>
      </c>
      <c r="G23" s="156">
        <v>23.53</v>
      </c>
      <c r="H23" s="155">
        <v>141</v>
      </c>
      <c r="I23" s="156">
        <v>1.2</v>
      </c>
      <c r="J23" s="156">
        <v>1.92</v>
      </c>
      <c r="K23" s="155">
        <v>18</v>
      </c>
      <c r="L23" s="155" t="s">
        <v>437</v>
      </c>
      <c r="M23" s="154"/>
      <c r="N23" s="157">
        <v>1.57</v>
      </c>
      <c r="O23" s="156">
        <v>0.24</v>
      </c>
      <c r="P23" s="23">
        <v>748</v>
      </c>
      <c r="Q23" s="156">
        <v>53</v>
      </c>
      <c r="R23" s="155">
        <v>118.8</v>
      </c>
      <c r="S23" s="155">
        <v>64.7</v>
      </c>
      <c r="T23" s="154">
        <v>14.8</v>
      </c>
      <c r="U23" s="154">
        <v>5.9</v>
      </c>
      <c r="V23" s="154">
        <v>1.77</v>
      </c>
      <c r="W23" s="154">
        <v>2.57</v>
      </c>
      <c r="X23" s="154">
        <v>0.345</v>
      </c>
      <c r="Y23" s="156">
        <v>5.21</v>
      </c>
      <c r="Z23" s="156">
        <v>2.73</v>
      </c>
      <c r="AA23" s="155"/>
      <c r="AB23" s="156">
        <v>2.76</v>
      </c>
      <c r="AC23" s="156">
        <v>0.99</v>
      </c>
      <c r="AI23" s="156"/>
    </row>
    <row r="24" spans="1:35" s="23" customFormat="1" ht="14.25" customHeight="1">
      <c r="A24" s="23" t="s">
        <v>118</v>
      </c>
      <c r="B24" s="161" t="s">
        <v>59</v>
      </c>
      <c r="C24" s="154">
        <v>9.66</v>
      </c>
      <c r="D24" s="23">
        <v>4.41</v>
      </c>
      <c r="E24" s="154">
        <v>19.26</v>
      </c>
      <c r="F24" s="155">
        <v>139</v>
      </c>
      <c r="G24" s="156">
        <v>32.7</v>
      </c>
      <c r="H24" s="155">
        <v>100</v>
      </c>
      <c r="I24" s="156">
        <v>1.43</v>
      </c>
      <c r="J24" s="156">
        <v>0.97</v>
      </c>
      <c r="K24" s="155">
        <v>43</v>
      </c>
      <c r="L24" s="155" t="s">
        <v>437</v>
      </c>
      <c r="M24" s="154"/>
      <c r="N24" s="157">
        <v>0.116</v>
      </c>
      <c r="O24" s="156">
        <v>0.95</v>
      </c>
      <c r="P24" s="23">
        <v>321</v>
      </c>
      <c r="Q24" s="156">
        <v>41.7</v>
      </c>
      <c r="R24" s="155">
        <v>82.6</v>
      </c>
      <c r="S24" s="155">
        <v>33</v>
      </c>
      <c r="T24" s="154">
        <v>8.17</v>
      </c>
      <c r="U24" s="154">
        <v>2.2</v>
      </c>
      <c r="V24" s="154">
        <v>1.102</v>
      </c>
      <c r="W24" s="154">
        <v>3.32</v>
      </c>
      <c r="X24" s="154">
        <v>0.494</v>
      </c>
      <c r="Y24" s="156">
        <v>7.1</v>
      </c>
      <c r="Z24" s="156">
        <v>3.84</v>
      </c>
      <c r="AA24" s="155"/>
      <c r="AB24" s="156">
        <v>5.73</v>
      </c>
      <c r="AC24" s="156">
        <v>1</v>
      </c>
      <c r="AI24" s="156"/>
    </row>
    <row r="25" spans="1:35" s="23" customFormat="1" ht="14.25" customHeight="1">
      <c r="A25" s="23" t="s">
        <v>122</v>
      </c>
      <c r="B25" s="161" t="s">
        <v>59</v>
      </c>
      <c r="C25" s="154">
        <v>13.51</v>
      </c>
      <c r="D25" s="23">
        <v>4.08</v>
      </c>
      <c r="E25" s="154">
        <v>18.76</v>
      </c>
      <c r="F25" s="155">
        <v>44.4</v>
      </c>
      <c r="G25" s="156">
        <v>29.23</v>
      </c>
      <c r="H25" s="155">
        <v>184</v>
      </c>
      <c r="I25" s="156">
        <v>1.4</v>
      </c>
      <c r="J25" s="156">
        <v>9.3</v>
      </c>
      <c r="K25" s="155">
        <v>31</v>
      </c>
      <c r="L25" s="155" t="s">
        <v>437</v>
      </c>
      <c r="M25" s="154"/>
      <c r="N25" s="157">
        <v>21.1</v>
      </c>
      <c r="O25" s="156">
        <v>0.77</v>
      </c>
      <c r="P25" s="23">
        <v>671</v>
      </c>
      <c r="Q25" s="156">
        <v>60.7</v>
      </c>
      <c r="R25" s="155">
        <v>135.9</v>
      </c>
      <c r="S25" s="155">
        <v>62</v>
      </c>
      <c r="T25" s="154">
        <v>14.7</v>
      </c>
      <c r="U25" s="154">
        <v>4.97</v>
      </c>
      <c r="V25" s="154">
        <v>1.81</v>
      </c>
      <c r="W25" s="154">
        <v>3.41</v>
      </c>
      <c r="X25" s="154">
        <v>0.438</v>
      </c>
      <c r="Y25" s="156">
        <v>7.73</v>
      </c>
      <c r="Z25" s="156">
        <v>4.14</v>
      </c>
      <c r="AA25" s="155"/>
      <c r="AB25" s="156">
        <v>4.92</v>
      </c>
      <c r="AC25" s="156">
        <v>1.11</v>
      </c>
      <c r="AI25" s="156"/>
    </row>
    <row r="26" spans="1:35" s="23" customFormat="1" ht="14.25" customHeight="1">
      <c r="A26" s="23" t="s">
        <v>125</v>
      </c>
      <c r="B26" s="161" t="s">
        <v>59</v>
      </c>
      <c r="C26" s="154">
        <v>7.64</v>
      </c>
      <c r="D26" s="23">
        <v>8.23</v>
      </c>
      <c r="E26" s="154">
        <v>1.983</v>
      </c>
      <c r="F26" s="155">
        <v>8.4</v>
      </c>
      <c r="G26" s="156">
        <v>0.427</v>
      </c>
      <c r="H26" s="155">
        <v>220</v>
      </c>
      <c r="I26" s="156">
        <v>3.2</v>
      </c>
      <c r="J26" s="156">
        <v>7.1</v>
      </c>
      <c r="K26" s="155">
        <v>108</v>
      </c>
      <c r="L26" s="155" t="s">
        <v>437</v>
      </c>
      <c r="M26" s="154"/>
      <c r="N26" s="157">
        <v>8.73</v>
      </c>
      <c r="O26" s="156">
        <v>1.06</v>
      </c>
      <c r="P26" s="23" t="s">
        <v>437</v>
      </c>
      <c r="Q26" s="156">
        <v>118.3</v>
      </c>
      <c r="R26" s="155">
        <v>239.7</v>
      </c>
      <c r="S26" s="155">
        <v>90.6</v>
      </c>
      <c r="T26" s="154">
        <v>18.22</v>
      </c>
      <c r="U26" s="154">
        <v>2.39</v>
      </c>
      <c r="V26" s="154">
        <v>2.571</v>
      </c>
      <c r="W26" s="154">
        <v>8.23</v>
      </c>
      <c r="X26" s="154">
        <v>1.192</v>
      </c>
      <c r="Y26" s="156">
        <v>22.89</v>
      </c>
      <c r="Z26" s="156">
        <v>11.46</v>
      </c>
      <c r="AA26" s="155"/>
      <c r="AB26" s="156">
        <v>15.24</v>
      </c>
      <c r="AC26" s="156">
        <v>4.22</v>
      </c>
      <c r="AI26" s="156"/>
    </row>
    <row r="27" spans="1:35" s="23" customFormat="1" ht="14.25" customHeight="1">
      <c r="A27" s="23" t="s">
        <v>159</v>
      </c>
      <c r="B27" s="161" t="s">
        <v>59</v>
      </c>
      <c r="C27" s="154">
        <v>7.22</v>
      </c>
      <c r="D27" s="23">
        <v>8.22</v>
      </c>
      <c r="E27" s="154">
        <v>1.653</v>
      </c>
      <c r="F27" s="155">
        <v>2.6</v>
      </c>
      <c r="G27" s="156">
        <v>0.405</v>
      </c>
      <c r="H27" s="155">
        <v>203</v>
      </c>
      <c r="I27" s="156">
        <v>3</v>
      </c>
      <c r="J27" s="156">
        <v>6.8</v>
      </c>
      <c r="K27" s="155">
        <v>102</v>
      </c>
      <c r="L27" s="155" t="s">
        <v>437</v>
      </c>
      <c r="M27" s="154"/>
      <c r="N27" s="157">
        <v>6.29</v>
      </c>
      <c r="O27" s="156">
        <v>1</v>
      </c>
      <c r="Q27" s="156">
        <v>112.1</v>
      </c>
      <c r="R27" s="155">
        <v>230.8</v>
      </c>
      <c r="S27" s="155">
        <v>91.7</v>
      </c>
      <c r="T27" s="154">
        <v>18.2</v>
      </c>
      <c r="U27" s="154">
        <v>2.651</v>
      </c>
      <c r="V27" s="154">
        <v>2.496</v>
      </c>
      <c r="W27" s="154">
        <v>7.77</v>
      </c>
      <c r="X27" s="154">
        <v>1.175</v>
      </c>
      <c r="Y27" s="156">
        <v>21.13</v>
      </c>
      <c r="Z27" s="156">
        <v>10.56</v>
      </c>
      <c r="AA27" s="155"/>
      <c r="AB27" s="156">
        <v>14.19</v>
      </c>
      <c r="AC27" s="156">
        <v>4.29</v>
      </c>
      <c r="AI27" s="156"/>
    </row>
    <row r="28" spans="1:35" s="23" customFormat="1" ht="14.25" customHeight="1">
      <c r="A28" s="23" t="s">
        <v>162</v>
      </c>
      <c r="B28" s="161" t="s">
        <v>59</v>
      </c>
      <c r="C28" s="154">
        <v>8.05</v>
      </c>
      <c r="D28" s="23">
        <v>8.77</v>
      </c>
      <c r="E28" s="154">
        <v>0.777</v>
      </c>
      <c r="F28" s="155">
        <v>4.1</v>
      </c>
      <c r="G28" s="156">
        <v>0.256</v>
      </c>
      <c r="H28" s="155">
        <v>270</v>
      </c>
      <c r="I28" s="156">
        <v>4.1</v>
      </c>
      <c r="J28" s="156">
        <v>5.9</v>
      </c>
      <c r="K28" s="155">
        <v>129</v>
      </c>
      <c r="L28" s="155" t="s">
        <v>437</v>
      </c>
      <c r="M28" s="154"/>
      <c r="N28" s="157">
        <v>1.8</v>
      </c>
      <c r="O28" s="156">
        <v>1.22</v>
      </c>
      <c r="Q28" s="156">
        <v>148.1</v>
      </c>
      <c r="R28" s="155">
        <v>299.9</v>
      </c>
      <c r="S28" s="155">
        <v>123</v>
      </c>
      <c r="T28" s="154">
        <v>23.87</v>
      </c>
      <c r="U28" s="154">
        <v>3.01</v>
      </c>
      <c r="V28" s="154">
        <v>3.21</v>
      </c>
      <c r="W28" s="154">
        <v>10.27</v>
      </c>
      <c r="X28" s="154">
        <v>1.417</v>
      </c>
      <c r="Y28" s="156">
        <v>28.18</v>
      </c>
      <c r="Z28" s="156">
        <v>13.67</v>
      </c>
      <c r="AA28" s="155"/>
      <c r="AB28" s="156">
        <v>18.57</v>
      </c>
      <c r="AC28" s="156">
        <v>4.83</v>
      </c>
      <c r="AI28" s="156"/>
    </row>
    <row r="29" spans="1:35" s="23" customFormat="1" ht="14.25" customHeight="1">
      <c r="A29" s="152" t="s">
        <v>165</v>
      </c>
      <c r="B29" s="161" t="s">
        <v>59</v>
      </c>
      <c r="C29" s="154">
        <v>8.09</v>
      </c>
      <c r="D29" s="154">
        <v>8.9</v>
      </c>
      <c r="E29" s="154">
        <v>0.815</v>
      </c>
      <c r="F29" s="155">
        <v>6.6</v>
      </c>
      <c r="G29" s="156">
        <v>0.267</v>
      </c>
      <c r="H29" s="155">
        <v>260</v>
      </c>
      <c r="I29" s="156">
        <v>4.9</v>
      </c>
      <c r="J29" s="156">
        <v>5.4</v>
      </c>
      <c r="K29" s="155">
        <v>129</v>
      </c>
      <c r="L29" s="26" t="s">
        <v>437</v>
      </c>
      <c r="M29" s="26"/>
      <c r="N29" s="157"/>
      <c r="O29" s="156">
        <v>1.24</v>
      </c>
      <c r="P29" s="26"/>
      <c r="Q29" s="156">
        <v>151</v>
      </c>
      <c r="R29" s="155">
        <v>306</v>
      </c>
      <c r="S29" s="155">
        <v>123</v>
      </c>
      <c r="T29" s="154">
        <v>24.4</v>
      </c>
      <c r="U29" s="154">
        <v>2.98</v>
      </c>
      <c r="V29" s="154">
        <v>3.37</v>
      </c>
      <c r="W29" s="154">
        <v>10.33</v>
      </c>
      <c r="X29" s="154">
        <v>1.465</v>
      </c>
      <c r="Y29" s="156">
        <v>28.3</v>
      </c>
      <c r="Z29" s="156">
        <v>14.2</v>
      </c>
      <c r="AA29" s="155">
        <v>2.1</v>
      </c>
      <c r="AB29" s="156">
        <v>19.28</v>
      </c>
      <c r="AC29" s="156">
        <v>4.66</v>
      </c>
      <c r="AI29" s="157"/>
    </row>
    <row r="30" spans="1:35" s="23" customFormat="1" ht="14.25" customHeight="1">
      <c r="A30" s="23" t="s">
        <v>168</v>
      </c>
      <c r="B30" s="161" t="s">
        <v>59</v>
      </c>
      <c r="C30" s="154">
        <v>8.22</v>
      </c>
      <c r="D30" s="23">
        <v>8.49</v>
      </c>
      <c r="E30" s="154">
        <v>1.447</v>
      </c>
      <c r="F30" s="155">
        <v>9.5</v>
      </c>
      <c r="G30" s="156">
        <v>1.56</v>
      </c>
      <c r="H30" s="155">
        <v>256</v>
      </c>
      <c r="I30" s="156">
        <v>3.3</v>
      </c>
      <c r="J30" s="156">
        <v>7.2</v>
      </c>
      <c r="K30" s="155">
        <v>123</v>
      </c>
      <c r="L30" s="155" t="s">
        <v>437</v>
      </c>
      <c r="M30" s="154"/>
      <c r="N30" s="157">
        <v>6.64</v>
      </c>
      <c r="O30" s="156">
        <v>1.4</v>
      </c>
      <c r="Q30" s="156">
        <v>146.4</v>
      </c>
      <c r="R30" s="155">
        <v>299.6</v>
      </c>
      <c r="S30" s="155">
        <v>132</v>
      </c>
      <c r="T30" s="154">
        <v>23.56</v>
      </c>
      <c r="U30" s="154">
        <v>2.997</v>
      </c>
      <c r="V30" s="154">
        <v>3.29</v>
      </c>
      <c r="W30" s="154">
        <v>10.14</v>
      </c>
      <c r="X30" s="154">
        <v>1.428</v>
      </c>
      <c r="Y30" s="156">
        <v>27.52</v>
      </c>
      <c r="Z30" s="156">
        <v>13.87</v>
      </c>
      <c r="AA30" s="155"/>
      <c r="AB30" s="156">
        <v>18.8</v>
      </c>
      <c r="AC30" s="156">
        <v>6.71</v>
      </c>
      <c r="AI30" s="156"/>
    </row>
    <row r="31" spans="1:35" s="23" customFormat="1" ht="14.25" customHeight="1">
      <c r="A31" s="23" t="s">
        <v>170</v>
      </c>
      <c r="B31" s="161" t="s">
        <v>59</v>
      </c>
      <c r="C31" s="154">
        <v>8.06</v>
      </c>
      <c r="D31" s="23">
        <v>8.44</v>
      </c>
      <c r="E31" s="154">
        <v>0.928</v>
      </c>
      <c r="F31" s="155">
        <v>11.2</v>
      </c>
      <c r="G31" s="156">
        <v>0.393</v>
      </c>
      <c r="H31" s="155">
        <v>267</v>
      </c>
      <c r="I31" s="156">
        <v>4.1</v>
      </c>
      <c r="J31" s="156">
        <v>15</v>
      </c>
      <c r="K31" s="155">
        <v>117</v>
      </c>
      <c r="L31" s="155" t="s">
        <v>437</v>
      </c>
      <c r="M31" s="154"/>
      <c r="N31" s="157">
        <v>27.5</v>
      </c>
      <c r="O31" s="156">
        <v>1.13</v>
      </c>
      <c r="Q31" s="156">
        <v>139.7</v>
      </c>
      <c r="R31" s="155">
        <v>280.6</v>
      </c>
      <c r="S31" s="155">
        <v>119</v>
      </c>
      <c r="T31" s="154">
        <v>22.88</v>
      </c>
      <c r="U31" s="154">
        <v>2.86</v>
      </c>
      <c r="V31" s="154">
        <v>3.11</v>
      </c>
      <c r="W31" s="154">
        <v>9.29</v>
      </c>
      <c r="X31" s="154">
        <v>1.343</v>
      </c>
      <c r="Y31" s="156">
        <v>26.24</v>
      </c>
      <c r="Z31" s="156">
        <v>12.99</v>
      </c>
      <c r="AA31" s="155"/>
      <c r="AB31" s="156">
        <v>17.46</v>
      </c>
      <c r="AC31" s="156">
        <v>4.6</v>
      </c>
      <c r="AI31" s="156"/>
    </row>
    <row r="32" spans="1:35" s="23" customFormat="1" ht="14.25" customHeight="1">
      <c r="A32" s="23" t="s">
        <v>171</v>
      </c>
      <c r="B32" s="161" t="s">
        <v>59</v>
      </c>
      <c r="C32" s="154">
        <v>8.39</v>
      </c>
      <c r="D32" s="23">
        <v>8.51</v>
      </c>
      <c r="E32" s="154">
        <v>1.21</v>
      </c>
      <c r="F32" s="26">
        <v>4</v>
      </c>
      <c r="G32" s="156">
        <v>0.702</v>
      </c>
      <c r="H32" s="155">
        <v>240</v>
      </c>
      <c r="I32" s="156">
        <v>3.5</v>
      </c>
      <c r="J32" s="156">
        <v>5.3</v>
      </c>
      <c r="K32" s="155">
        <v>126</v>
      </c>
      <c r="L32" s="155" t="s">
        <v>437</v>
      </c>
      <c r="M32" s="154"/>
      <c r="N32" s="157">
        <v>0.29</v>
      </c>
      <c r="O32" s="156">
        <v>1.11</v>
      </c>
      <c r="Q32" s="156">
        <v>141</v>
      </c>
      <c r="R32" s="155">
        <v>288.9</v>
      </c>
      <c r="S32" s="155">
        <v>121</v>
      </c>
      <c r="T32" s="154">
        <v>23</v>
      </c>
      <c r="U32" s="154">
        <v>3.03</v>
      </c>
      <c r="V32" s="154">
        <v>3.23</v>
      </c>
      <c r="W32" s="154">
        <v>9.72</v>
      </c>
      <c r="X32" s="154">
        <v>1.374</v>
      </c>
      <c r="Y32" s="156">
        <v>25.87</v>
      </c>
      <c r="Z32" s="156">
        <v>13.01</v>
      </c>
      <c r="AA32" s="155"/>
      <c r="AB32" s="156">
        <v>17.68</v>
      </c>
      <c r="AC32" s="156">
        <v>5.26</v>
      </c>
      <c r="AI32" s="156"/>
    </row>
    <row r="33" spans="1:35" s="23" customFormat="1" ht="14.25" customHeight="1">
      <c r="A33" s="23" t="s">
        <v>173</v>
      </c>
      <c r="B33" s="161" t="s">
        <v>59</v>
      </c>
      <c r="C33" s="154">
        <v>8.2</v>
      </c>
      <c r="D33" s="23">
        <v>8.21</v>
      </c>
      <c r="E33" s="154">
        <v>0.939</v>
      </c>
      <c r="F33" s="155" t="s">
        <v>437</v>
      </c>
      <c r="G33" s="156">
        <v>0.393</v>
      </c>
      <c r="H33" s="155">
        <v>259</v>
      </c>
      <c r="I33" s="156">
        <v>4.6</v>
      </c>
      <c r="J33" s="156">
        <v>5.6</v>
      </c>
      <c r="K33" s="155">
        <v>113</v>
      </c>
      <c r="L33" s="155" t="s">
        <v>437</v>
      </c>
      <c r="M33" s="154"/>
      <c r="N33" s="157">
        <v>7.0600000000000005</v>
      </c>
      <c r="O33" s="156">
        <v>1.23</v>
      </c>
      <c r="Q33" s="156">
        <v>138.2</v>
      </c>
      <c r="R33" s="155">
        <v>279.6</v>
      </c>
      <c r="S33" s="155">
        <v>109</v>
      </c>
      <c r="T33" s="154">
        <v>22.79</v>
      </c>
      <c r="U33" s="154">
        <v>2.95</v>
      </c>
      <c r="V33" s="154">
        <v>3.05</v>
      </c>
      <c r="W33" s="154">
        <v>9.34</v>
      </c>
      <c r="X33" s="154">
        <v>1.346</v>
      </c>
      <c r="Y33" s="156">
        <v>25.15</v>
      </c>
      <c r="Z33" s="156">
        <v>12.5</v>
      </c>
      <c r="AA33" s="155"/>
      <c r="AB33" s="156">
        <v>17.19</v>
      </c>
      <c r="AC33" s="156">
        <v>3.97</v>
      </c>
      <c r="AI33" s="156"/>
    </row>
    <row r="34" spans="1:35" s="23" customFormat="1" ht="14.25" customHeight="1">
      <c r="A34" s="152" t="s">
        <v>177</v>
      </c>
      <c r="B34" s="161" t="s">
        <v>59</v>
      </c>
      <c r="C34" s="154">
        <v>8.42</v>
      </c>
      <c r="D34" s="154">
        <v>8.49</v>
      </c>
      <c r="E34" s="154">
        <v>1.242</v>
      </c>
      <c r="F34" s="155">
        <v>12.7</v>
      </c>
      <c r="G34" s="156">
        <v>0.564</v>
      </c>
      <c r="H34" s="155">
        <v>257</v>
      </c>
      <c r="I34" s="156">
        <v>4.6</v>
      </c>
      <c r="J34" s="156">
        <v>5.6</v>
      </c>
      <c r="K34" s="155">
        <v>118</v>
      </c>
      <c r="L34" s="155">
        <v>23</v>
      </c>
      <c r="M34" s="155"/>
      <c r="N34" s="157">
        <v>2.44</v>
      </c>
      <c r="O34" s="156">
        <v>1.11</v>
      </c>
      <c r="P34" s="155">
        <v>15</v>
      </c>
      <c r="Q34" s="156">
        <v>139.8</v>
      </c>
      <c r="R34" s="155">
        <v>286.2</v>
      </c>
      <c r="S34" s="155">
        <v>121</v>
      </c>
      <c r="T34" s="154">
        <v>23.38</v>
      </c>
      <c r="U34" s="154">
        <v>3.04</v>
      </c>
      <c r="V34" s="154">
        <v>2.98</v>
      </c>
      <c r="W34" s="154">
        <v>9.67</v>
      </c>
      <c r="X34" s="154">
        <v>1.354</v>
      </c>
      <c r="Y34" s="156">
        <v>25.7</v>
      </c>
      <c r="Z34" s="156">
        <v>12.93</v>
      </c>
      <c r="AA34" s="155">
        <v>2.5</v>
      </c>
      <c r="AB34" s="156">
        <v>17.15</v>
      </c>
      <c r="AC34" s="156">
        <v>4.92</v>
      </c>
      <c r="AI34" s="157"/>
    </row>
    <row r="35" spans="1:35" s="23" customFormat="1" ht="14.25" customHeight="1">
      <c r="A35" s="23" t="s">
        <v>180</v>
      </c>
      <c r="B35" s="161" t="s">
        <v>59</v>
      </c>
      <c r="C35" s="154">
        <v>8.69</v>
      </c>
      <c r="D35" s="23">
        <v>7.92</v>
      </c>
      <c r="E35" s="154">
        <v>1.147</v>
      </c>
      <c r="F35" s="155">
        <v>10</v>
      </c>
      <c r="G35" s="156">
        <v>0.509</v>
      </c>
      <c r="H35" s="155">
        <v>289</v>
      </c>
      <c r="I35" s="156">
        <v>5.7</v>
      </c>
      <c r="J35" s="156">
        <v>5.3</v>
      </c>
      <c r="K35" s="155">
        <v>140</v>
      </c>
      <c r="L35" s="155" t="s">
        <v>437</v>
      </c>
      <c r="M35" s="154"/>
      <c r="N35" s="157">
        <v>3.89</v>
      </c>
      <c r="O35" s="156">
        <v>3.25</v>
      </c>
      <c r="P35" s="23">
        <v>88</v>
      </c>
      <c r="Q35" s="156">
        <v>147.1</v>
      </c>
      <c r="R35" s="155">
        <v>301</v>
      </c>
      <c r="S35" s="155">
        <v>120</v>
      </c>
      <c r="T35" s="154">
        <v>25.02</v>
      </c>
      <c r="U35" s="154">
        <v>4.41</v>
      </c>
      <c r="V35" s="154">
        <v>3.48</v>
      </c>
      <c r="W35" s="154">
        <v>9.69</v>
      </c>
      <c r="X35" s="154">
        <v>1.334</v>
      </c>
      <c r="Y35" s="156">
        <v>32.3</v>
      </c>
      <c r="Z35" s="156">
        <v>14.57</v>
      </c>
      <c r="AA35" s="155"/>
      <c r="AB35" s="156">
        <v>23.97</v>
      </c>
      <c r="AC35" s="156">
        <v>6.98</v>
      </c>
      <c r="AI35" s="156"/>
    </row>
    <row r="36" spans="1:35" s="23" customFormat="1" ht="14.25" customHeight="1">
      <c r="A36" s="23" t="s">
        <v>183</v>
      </c>
      <c r="B36" s="161" t="s">
        <v>59</v>
      </c>
      <c r="C36" s="154">
        <v>8.8</v>
      </c>
      <c r="D36" s="23">
        <v>8.37</v>
      </c>
      <c r="E36" s="154">
        <v>0.771</v>
      </c>
      <c r="F36" s="155">
        <v>14.3</v>
      </c>
      <c r="G36" s="156">
        <v>0.309</v>
      </c>
      <c r="H36" s="155">
        <v>266</v>
      </c>
      <c r="I36" s="156">
        <v>4.5</v>
      </c>
      <c r="J36" s="156">
        <v>7</v>
      </c>
      <c r="K36" s="155">
        <v>122</v>
      </c>
      <c r="L36" s="155" t="s">
        <v>437</v>
      </c>
      <c r="M36" s="154"/>
      <c r="N36" s="157">
        <v>5.47</v>
      </c>
      <c r="O36" s="156">
        <v>1.184</v>
      </c>
      <c r="Q36" s="156">
        <v>150.9</v>
      </c>
      <c r="R36" s="155">
        <v>304</v>
      </c>
      <c r="S36" s="155">
        <v>134</v>
      </c>
      <c r="T36" s="154">
        <v>25.14</v>
      </c>
      <c r="U36" s="154">
        <v>3.37</v>
      </c>
      <c r="V36" s="154">
        <v>3.29</v>
      </c>
      <c r="W36" s="154">
        <v>9.83</v>
      </c>
      <c r="X36" s="154">
        <v>1.386</v>
      </c>
      <c r="Y36" s="156">
        <v>26.48</v>
      </c>
      <c r="Z36" s="156">
        <v>13.17</v>
      </c>
      <c r="AA36" s="155"/>
      <c r="AB36" s="156">
        <v>18.15</v>
      </c>
      <c r="AC36" s="156">
        <v>4.54</v>
      </c>
      <c r="AI36" s="156"/>
    </row>
    <row r="37" spans="1:35" s="23" customFormat="1" ht="14.25" customHeight="1">
      <c r="A37" s="152" t="s">
        <v>186</v>
      </c>
      <c r="B37" s="161" t="s">
        <v>59</v>
      </c>
      <c r="C37" s="154">
        <v>11.2</v>
      </c>
      <c r="D37" s="154">
        <v>3.29</v>
      </c>
      <c r="E37" s="154">
        <v>23.85</v>
      </c>
      <c r="F37" s="155">
        <v>165.6</v>
      </c>
      <c r="G37" s="156">
        <v>41.4</v>
      </c>
      <c r="H37" s="155">
        <v>106</v>
      </c>
      <c r="I37" s="156">
        <v>1.1</v>
      </c>
      <c r="J37" s="156">
        <v>1.13</v>
      </c>
      <c r="K37" s="155">
        <v>24</v>
      </c>
      <c r="L37" s="155">
        <v>516</v>
      </c>
      <c r="M37" s="155"/>
      <c r="N37" s="157"/>
      <c r="O37" s="156">
        <v>0.33</v>
      </c>
      <c r="P37" s="155">
        <v>235</v>
      </c>
      <c r="Q37" s="156">
        <v>32.9</v>
      </c>
      <c r="R37" s="155">
        <v>69.2</v>
      </c>
      <c r="S37" s="155">
        <v>29.3</v>
      </c>
      <c r="T37" s="154">
        <v>6.99</v>
      </c>
      <c r="U37" s="154">
        <v>2.18</v>
      </c>
      <c r="V37" s="154">
        <v>0.948</v>
      </c>
      <c r="W37" s="154">
        <v>2.64</v>
      </c>
      <c r="X37" s="154">
        <v>0.373</v>
      </c>
      <c r="Y37" s="156">
        <v>5</v>
      </c>
      <c r="Z37" s="156">
        <v>2.68</v>
      </c>
      <c r="AA37" s="155" t="s">
        <v>437</v>
      </c>
      <c r="AB37" s="156">
        <v>3.39</v>
      </c>
      <c r="AC37" s="156">
        <v>0.89</v>
      </c>
      <c r="AI37" s="156"/>
    </row>
    <row r="38" spans="1:35" s="23" customFormat="1" ht="14.25" customHeight="1">
      <c r="A38" s="152" t="s">
        <v>189</v>
      </c>
      <c r="B38" s="161" t="s">
        <v>59</v>
      </c>
      <c r="C38" s="154">
        <v>7.94</v>
      </c>
      <c r="D38" s="154">
        <v>8.36</v>
      </c>
      <c r="E38" s="154">
        <v>1.186</v>
      </c>
      <c r="F38" s="155">
        <v>8.2</v>
      </c>
      <c r="G38" s="156">
        <v>0.801</v>
      </c>
      <c r="H38" s="155">
        <v>265</v>
      </c>
      <c r="I38" s="156">
        <v>5.2</v>
      </c>
      <c r="J38" s="156">
        <v>5.1</v>
      </c>
      <c r="K38" s="155">
        <v>125</v>
      </c>
      <c r="L38" s="155">
        <v>17</v>
      </c>
      <c r="M38" s="155"/>
      <c r="N38" s="157">
        <v>2.86</v>
      </c>
      <c r="O38" s="156">
        <v>1.15</v>
      </c>
      <c r="P38" s="26"/>
      <c r="Q38" s="156">
        <v>139.8</v>
      </c>
      <c r="R38" s="155">
        <v>280.2</v>
      </c>
      <c r="S38" s="155">
        <v>119</v>
      </c>
      <c r="T38" s="154">
        <v>22.71</v>
      </c>
      <c r="U38" s="154">
        <v>2.9</v>
      </c>
      <c r="V38" s="154">
        <v>2.92</v>
      </c>
      <c r="W38" s="154">
        <v>9.4</v>
      </c>
      <c r="X38" s="154">
        <v>1.353</v>
      </c>
      <c r="Y38" s="156">
        <v>26.4</v>
      </c>
      <c r="Z38" s="156">
        <v>13.22</v>
      </c>
      <c r="AA38" s="155">
        <v>6.2</v>
      </c>
      <c r="AB38" s="156">
        <v>17.39</v>
      </c>
      <c r="AC38" s="156">
        <v>4.69</v>
      </c>
      <c r="AI38" s="157"/>
    </row>
    <row r="39" spans="1:35" s="23" customFormat="1" ht="14.25" customHeight="1">
      <c r="A39" s="23" t="s">
        <v>192</v>
      </c>
      <c r="B39" s="161" t="s">
        <v>59</v>
      </c>
      <c r="C39" s="154">
        <v>11.97</v>
      </c>
      <c r="D39" s="23">
        <v>4.82</v>
      </c>
      <c r="E39" s="154">
        <v>13.81</v>
      </c>
      <c r="F39" s="155">
        <v>28.8</v>
      </c>
      <c r="G39" s="156">
        <v>27.48</v>
      </c>
      <c r="H39" s="155">
        <v>130</v>
      </c>
      <c r="I39" s="156">
        <v>1.3</v>
      </c>
      <c r="J39" s="156">
        <v>6.7</v>
      </c>
      <c r="K39" s="155">
        <v>43</v>
      </c>
      <c r="L39" s="155" t="s">
        <v>437</v>
      </c>
      <c r="M39" s="154"/>
      <c r="N39" s="157">
        <v>13.88</v>
      </c>
      <c r="O39" s="156">
        <v>0.69</v>
      </c>
      <c r="P39" s="23">
        <v>648</v>
      </c>
      <c r="Q39" s="156">
        <v>64.9</v>
      </c>
      <c r="R39" s="155">
        <v>135</v>
      </c>
      <c r="S39" s="155">
        <v>60.3</v>
      </c>
      <c r="T39" s="154">
        <v>13.42</v>
      </c>
      <c r="U39" s="154">
        <v>4.18</v>
      </c>
      <c r="V39" s="154">
        <v>1.559</v>
      </c>
      <c r="W39" s="154">
        <v>2.76</v>
      </c>
      <c r="X39" s="154">
        <v>0.415</v>
      </c>
      <c r="Y39" s="156">
        <v>8.48</v>
      </c>
      <c r="Z39" s="156">
        <v>5.26</v>
      </c>
      <c r="AA39" s="155"/>
      <c r="AB39" s="156">
        <v>6.9</v>
      </c>
      <c r="AC39" s="156">
        <v>1.97</v>
      </c>
      <c r="AI39" s="156"/>
    </row>
    <row r="40" spans="1:35" s="23" customFormat="1" ht="14.25" customHeight="1">
      <c r="A40" s="152" t="s">
        <v>195</v>
      </c>
      <c r="B40" s="161" t="s">
        <v>59</v>
      </c>
      <c r="C40" s="154">
        <v>8.24</v>
      </c>
      <c r="D40" s="154">
        <v>8.35</v>
      </c>
      <c r="E40" s="154">
        <v>1.145</v>
      </c>
      <c r="F40" s="155">
        <v>8.8</v>
      </c>
      <c r="G40" s="156">
        <v>0.569</v>
      </c>
      <c r="H40" s="155">
        <v>235</v>
      </c>
      <c r="I40" s="156">
        <v>3.5</v>
      </c>
      <c r="J40" s="156">
        <v>5.7</v>
      </c>
      <c r="K40" s="155">
        <v>116</v>
      </c>
      <c r="L40" s="155"/>
      <c r="M40" s="155"/>
      <c r="N40" s="157">
        <v>4</v>
      </c>
      <c r="O40" s="156">
        <v>1.25</v>
      </c>
      <c r="P40" s="26" t="s">
        <v>437</v>
      </c>
      <c r="Q40" s="156">
        <v>141.1</v>
      </c>
      <c r="R40" s="155">
        <v>284.8</v>
      </c>
      <c r="S40" s="155">
        <v>120</v>
      </c>
      <c r="T40" s="154">
        <v>23.21</v>
      </c>
      <c r="U40" s="154">
        <v>2.98</v>
      </c>
      <c r="V40" s="154">
        <v>3.2</v>
      </c>
      <c r="W40" s="154">
        <v>9.46</v>
      </c>
      <c r="X40" s="154">
        <v>1.34</v>
      </c>
      <c r="Y40" s="156">
        <v>25.8</v>
      </c>
      <c r="Z40" s="156">
        <v>12.8</v>
      </c>
      <c r="AA40" s="155" t="s">
        <v>437</v>
      </c>
      <c r="AB40" s="156">
        <v>17.55</v>
      </c>
      <c r="AC40" s="156">
        <v>4.87</v>
      </c>
      <c r="AI40" s="157"/>
    </row>
    <row r="41" spans="1:35" s="23" customFormat="1" ht="14.25" customHeight="1">
      <c r="A41" s="152" t="s">
        <v>198</v>
      </c>
      <c r="B41" s="161" t="s">
        <v>59</v>
      </c>
      <c r="C41" s="154">
        <v>12.61</v>
      </c>
      <c r="D41" s="154">
        <v>4.57</v>
      </c>
      <c r="E41" s="154">
        <v>15.82</v>
      </c>
      <c r="F41" s="155">
        <v>13.3</v>
      </c>
      <c r="G41" s="156">
        <v>32</v>
      </c>
      <c r="H41" s="155">
        <v>121</v>
      </c>
      <c r="I41" s="156">
        <v>0.95</v>
      </c>
      <c r="J41" s="156">
        <v>2.25</v>
      </c>
      <c r="K41" s="155">
        <v>33.2</v>
      </c>
      <c r="L41" s="155">
        <v>1519</v>
      </c>
      <c r="M41" s="155"/>
      <c r="N41" s="157">
        <v>1.44</v>
      </c>
      <c r="O41" s="156">
        <v>1.13</v>
      </c>
      <c r="P41" s="155">
        <v>590</v>
      </c>
      <c r="Q41" s="156">
        <v>58.1</v>
      </c>
      <c r="R41" s="155">
        <v>125.8</v>
      </c>
      <c r="S41" s="155">
        <v>60.7</v>
      </c>
      <c r="T41" s="154">
        <v>12.85</v>
      </c>
      <c r="U41" s="154">
        <v>4.12</v>
      </c>
      <c r="V41" s="154">
        <v>1.456</v>
      </c>
      <c r="W41" s="154">
        <v>2.61</v>
      </c>
      <c r="X41" s="154">
        <v>0.377</v>
      </c>
      <c r="Y41" s="156">
        <v>7.08</v>
      </c>
      <c r="Z41" s="156">
        <v>4.5</v>
      </c>
      <c r="AA41" s="155">
        <v>0.99</v>
      </c>
      <c r="AB41" s="156">
        <v>6.08</v>
      </c>
      <c r="AC41" s="156">
        <v>1.36</v>
      </c>
      <c r="AI41" s="157"/>
    </row>
    <row r="42" spans="1:35" s="23" customFormat="1" ht="14.25" customHeight="1">
      <c r="A42" s="23" t="s">
        <v>200</v>
      </c>
      <c r="B42" s="161" t="s">
        <v>59</v>
      </c>
      <c r="C42" s="154">
        <v>12.44</v>
      </c>
      <c r="D42" s="23">
        <v>3.92</v>
      </c>
      <c r="E42" s="154">
        <v>20.53</v>
      </c>
      <c r="F42" s="155">
        <v>44.8</v>
      </c>
      <c r="G42" s="156">
        <v>31.2</v>
      </c>
      <c r="H42" s="155">
        <v>147</v>
      </c>
      <c r="I42" s="156">
        <v>1.3</v>
      </c>
      <c r="J42" s="156">
        <v>8.1</v>
      </c>
      <c r="K42" s="155">
        <v>27.9</v>
      </c>
      <c r="L42" s="155" t="s">
        <v>437</v>
      </c>
      <c r="M42" s="154"/>
      <c r="N42" s="157">
        <v>13.2</v>
      </c>
      <c r="O42" s="156">
        <v>0.42</v>
      </c>
      <c r="P42" s="23">
        <v>592</v>
      </c>
      <c r="Q42" s="156">
        <v>47.3</v>
      </c>
      <c r="R42" s="155">
        <v>105.1</v>
      </c>
      <c r="S42" s="155">
        <v>48.9</v>
      </c>
      <c r="T42" s="154">
        <v>11.35</v>
      </c>
      <c r="U42" s="154">
        <v>4.02</v>
      </c>
      <c r="V42" s="154">
        <v>1.48</v>
      </c>
      <c r="W42" s="154">
        <v>2.92</v>
      </c>
      <c r="X42" s="154">
        <v>0.39</v>
      </c>
      <c r="Y42" s="156">
        <v>5.96</v>
      </c>
      <c r="Z42" s="156">
        <v>3.1</v>
      </c>
      <c r="AA42" s="155"/>
      <c r="AB42" s="156">
        <v>3.63</v>
      </c>
      <c r="AC42" s="156">
        <v>1.11</v>
      </c>
      <c r="AI42" s="156"/>
    </row>
    <row r="43" spans="1:35" s="23" customFormat="1" ht="14.25" customHeight="1">
      <c r="A43" s="23" t="s">
        <v>202</v>
      </c>
      <c r="B43" s="161" t="s">
        <v>59</v>
      </c>
      <c r="C43" s="154">
        <v>4.31</v>
      </c>
      <c r="D43" s="154">
        <v>6</v>
      </c>
      <c r="E43" s="154">
        <v>2.523</v>
      </c>
      <c r="F43" s="155">
        <v>24.4</v>
      </c>
      <c r="G43" s="156">
        <v>2.47</v>
      </c>
      <c r="H43" s="155">
        <v>217</v>
      </c>
      <c r="I43" s="156">
        <v>12.8</v>
      </c>
      <c r="J43" s="156">
        <v>7.1</v>
      </c>
      <c r="K43" s="155">
        <v>192</v>
      </c>
      <c r="L43" s="155"/>
      <c r="M43" s="154"/>
      <c r="N43" s="157">
        <v>8.83</v>
      </c>
      <c r="O43" s="156">
        <v>3.55</v>
      </c>
      <c r="P43" s="23">
        <v>132</v>
      </c>
      <c r="Q43" s="156">
        <v>170.5</v>
      </c>
      <c r="R43" s="155">
        <v>343</v>
      </c>
      <c r="S43" s="155">
        <v>137</v>
      </c>
      <c r="T43" s="154">
        <v>25.45</v>
      </c>
      <c r="U43" s="154">
        <v>2.193</v>
      </c>
      <c r="V43" s="154">
        <v>3.95</v>
      </c>
      <c r="W43" s="154">
        <v>14.51</v>
      </c>
      <c r="X43" s="154">
        <v>2.06</v>
      </c>
      <c r="Y43" s="156">
        <v>27.21</v>
      </c>
      <c r="Z43" s="156">
        <v>14.27</v>
      </c>
      <c r="AA43" s="155"/>
      <c r="AB43" s="156">
        <v>27.65</v>
      </c>
      <c r="AC43" s="156">
        <v>7.15</v>
      </c>
      <c r="AI43" s="156"/>
    </row>
    <row r="44" spans="1:35" s="23" customFormat="1" ht="14.25" customHeight="1">
      <c r="A44" s="23" t="s">
        <v>205</v>
      </c>
      <c r="B44" s="161" t="s">
        <v>59</v>
      </c>
      <c r="C44" s="154">
        <v>12.85</v>
      </c>
      <c r="D44" s="23">
        <v>4.04</v>
      </c>
      <c r="E44" s="154">
        <v>18.29</v>
      </c>
      <c r="F44" s="155">
        <v>24.2</v>
      </c>
      <c r="G44" s="156">
        <v>28.14</v>
      </c>
      <c r="H44" s="155">
        <v>202</v>
      </c>
      <c r="I44" s="156" t="s">
        <v>437</v>
      </c>
      <c r="J44" s="156">
        <v>5.4</v>
      </c>
      <c r="K44" s="155">
        <v>35</v>
      </c>
      <c r="L44" s="155"/>
      <c r="M44" s="154"/>
      <c r="N44" s="157">
        <v>10.84</v>
      </c>
      <c r="O44" s="156">
        <v>0.54</v>
      </c>
      <c r="P44" s="23">
        <v>725</v>
      </c>
      <c r="Q44" s="156">
        <v>59.2</v>
      </c>
      <c r="R44" s="155">
        <v>134.5</v>
      </c>
      <c r="S44" s="155">
        <v>71.1</v>
      </c>
      <c r="T44" s="154">
        <v>14.09</v>
      </c>
      <c r="U44" s="154">
        <v>4.81</v>
      </c>
      <c r="V44" s="154">
        <v>1.83</v>
      </c>
      <c r="W44" s="154">
        <v>3.52</v>
      </c>
      <c r="X44" s="154">
        <v>0.489</v>
      </c>
      <c r="Y44" s="156">
        <v>7.46</v>
      </c>
      <c r="Z44" s="156">
        <v>3.9</v>
      </c>
      <c r="AA44" s="155"/>
      <c r="AB44" s="156">
        <v>5.29</v>
      </c>
      <c r="AC44" s="156">
        <v>1.64</v>
      </c>
      <c r="AI44" s="156"/>
    </row>
    <row r="45" spans="1:35" s="23" customFormat="1" ht="14.25" customHeight="1">
      <c r="A45" s="23" t="s">
        <v>208</v>
      </c>
      <c r="B45" s="161" t="s">
        <v>59</v>
      </c>
      <c r="C45" s="154">
        <v>10.44</v>
      </c>
      <c r="D45" s="23">
        <v>3.05</v>
      </c>
      <c r="E45" s="154">
        <v>35.3</v>
      </c>
      <c r="F45" s="155">
        <v>39.6</v>
      </c>
      <c r="G45" s="156">
        <v>26.84</v>
      </c>
      <c r="H45" s="155">
        <v>165</v>
      </c>
      <c r="I45" s="156">
        <v>1.6</v>
      </c>
      <c r="J45" s="156">
        <v>78</v>
      </c>
      <c r="K45" s="26">
        <v>15</v>
      </c>
      <c r="L45" s="155"/>
      <c r="M45" s="154"/>
      <c r="N45" s="157" t="s">
        <v>437</v>
      </c>
      <c r="O45" s="156">
        <v>0.72</v>
      </c>
      <c r="P45" s="23">
        <v>147</v>
      </c>
      <c r="Q45" s="156">
        <v>7.04</v>
      </c>
      <c r="R45" s="155">
        <v>18</v>
      </c>
      <c r="S45" s="155" t="s">
        <v>437</v>
      </c>
      <c r="T45" s="154">
        <v>3.09</v>
      </c>
      <c r="U45" s="154">
        <v>1</v>
      </c>
      <c r="V45" s="154">
        <v>0.71</v>
      </c>
      <c r="W45" s="154">
        <v>2.57</v>
      </c>
      <c r="X45" s="154">
        <v>0.385</v>
      </c>
      <c r="Y45" s="156">
        <v>2.62</v>
      </c>
      <c r="Z45" s="156">
        <v>0.36</v>
      </c>
      <c r="AA45" s="155"/>
      <c r="AB45" s="156">
        <v>1.2</v>
      </c>
      <c r="AC45" s="156">
        <v>0.57</v>
      </c>
      <c r="AI45" s="156"/>
    </row>
    <row r="46" spans="1:35" s="23" customFormat="1" ht="14.25" customHeight="1">
      <c r="A46" s="152" t="s">
        <v>1235</v>
      </c>
      <c r="B46" s="161" t="s">
        <v>59</v>
      </c>
      <c r="C46" s="154">
        <v>9.23</v>
      </c>
      <c r="D46" s="154">
        <v>5.56</v>
      </c>
      <c r="E46" s="154">
        <v>9.15</v>
      </c>
      <c r="F46" s="155">
        <v>7.2</v>
      </c>
      <c r="G46" s="156">
        <v>14.86</v>
      </c>
      <c r="H46" s="155">
        <v>176</v>
      </c>
      <c r="I46" s="156">
        <v>2.8</v>
      </c>
      <c r="J46" s="156">
        <v>1.6</v>
      </c>
      <c r="K46" s="155">
        <v>94</v>
      </c>
      <c r="L46" s="155">
        <v>329</v>
      </c>
      <c r="M46" s="155"/>
      <c r="N46" s="156">
        <v>0.26</v>
      </c>
      <c r="O46" s="156">
        <v>1.01</v>
      </c>
      <c r="P46" s="155">
        <v>157</v>
      </c>
      <c r="Q46" s="156">
        <v>107.6</v>
      </c>
      <c r="R46" s="155">
        <v>209.9</v>
      </c>
      <c r="S46" s="155">
        <v>85</v>
      </c>
      <c r="T46" s="154">
        <v>16.97</v>
      </c>
      <c r="U46" s="154">
        <v>2.86</v>
      </c>
      <c r="V46" s="154">
        <v>2.2</v>
      </c>
      <c r="W46" s="154">
        <v>6.62</v>
      </c>
      <c r="X46" s="154">
        <v>0.954</v>
      </c>
      <c r="Y46" s="156">
        <v>19.2</v>
      </c>
      <c r="Z46" s="156">
        <v>9.45</v>
      </c>
      <c r="AA46" s="155"/>
      <c r="AB46" s="156">
        <v>14.52</v>
      </c>
      <c r="AC46" s="156">
        <v>5.06</v>
      </c>
      <c r="AI46" s="157"/>
    </row>
    <row r="47" spans="1:35" s="23" customFormat="1" ht="14.25" customHeight="1">
      <c r="A47" s="152" t="s">
        <v>1236</v>
      </c>
      <c r="B47" s="161" t="s">
        <v>59</v>
      </c>
      <c r="C47" s="154">
        <v>9.51</v>
      </c>
      <c r="D47" s="154">
        <v>5.49</v>
      </c>
      <c r="E47" s="154">
        <v>9.7</v>
      </c>
      <c r="F47" s="155">
        <v>6</v>
      </c>
      <c r="G47" s="157">
        <v>15.76</v>
      </c>
      <c r="H47" s="26">
        <v>169</v>
      </c>
      <c r="I47" s="157">
        <v>1.7</v>
      </c>
      <c r="J47" s="157">
        <v>1.49</v>
      </c>
      <c r="K47" s="26">
        <v>95</v>
      </c>
      <c r="L47" s="26">
        <v>306</v>
      </c>
      <c r="M47" s="26"/>
      <c r="N47" s="157">
        <v>0.14</v>
      </c>
      <c r="O47" s="157">
        <v>1.11</v>
      </c>
      <c r="P47" s="26">
        <v>180</v>
      </c>
      <c r="Q47" s="157">
        <v>104.9</v>
      </c>
      <c r="R47" s="26">
        <v>210.2</v>
      </c>
      <c r="S47" s="26">
        <v>81.8</v>
      </c>
      <c r="T47" s="24">
        <v>16.66</v>
      </c>
      <c r="U47" s="24">
        <v>2.86</v>
      </c>
      <c r="V47" s="24">
        <v>2.22</v>
      </c>
      <c r="W47" s="24">
        <v>6.53</v>
      </c>
      <c r="X47" s="24">
        <v>0.924</v>
      </c>
      <c r="Y47" s="157">
        <v>19</v>
      </c>
      <c r="Z47" s="157">
        <v>9.19</v>
      </c>
      <c r="AA47" s="157"/>
      <c r="AB47" s="157">
        <v>14.75</v>
      </c>
      <c r="AC47" s="157">
        <v>3.85</v>
      </c>
      <c r="AD47" s="163"/>
      <c r="AI47" s="157"/>
    </row>
    <row r="48" spans="1:35" s="23" customFormat="1" ht="14.25" customHeight="1">
      <c r="A48" s="152" t="s">
        <v>215</v>
      </c>
      <c r="B48" s="161" t="s">
        <v>59</v>
      </c>
      <c r="C48" s="154">
        <v>8.49</v>
      </c>
      <c r="D48" s="154">
        <v>6.61</v>
      </c>
      <c r="E48" s="154">
        <v>6.9</v>
      </c>
      <c r="F48" s="155">
        <v>25</v>
      </c>
      <c r="G48" s="156">
        <v>1.58</v>
      </c>
      <c r="H48" s="155">
        <v>163</v>
      </c>
      <c r="I48" s="156">
        <v>3.2</v>
      </c>
      <c r="J48" s="156">
        <v>3</v>
      </c>
      <c r="K48" s="155">
        <v>87</v>
      </c>
      <c r="L48" s="155"/>
      <c r="M48" s="155"/>
      <c r="N48" s="156">
        <v>2</v>
      </c>
      <c r="O48" s="156">
        <v>1.74</v>
      </c>
      <c r="P48" s="155">
        <v>1140</v>
      </c>
      <c r="Q48" s="156">
        <v>87.9</v>
      </c>
      <c r="R48" s="155">
        <v>181.5</v>
      </c>
      <c r="S48" s="155">
        <v>75</v>
      </c>
      <c r="T48" s="154">
        <v>16.47</v>
      </c>
      <c r="U48" s="154">
        <v>4.23</v>
      </c>
      <c r="V48" s="154">
        <v>2.17</v>
      </c>
      <c r="W48" s="154">
        <v>5.48</v>
      </c>
      <c r="X48" s="154">
        <v>0.813</v>
      </c>
      <c r="Y48" s="156">
        <v>17.57</v>
      </c>
      <c r="Z48" s="156">
        <v>7.47</v>
      </c>
      <c r="AA48" s="155"/>
      <c r="AB48" s="156">
        <v>12.35</v>
      </c>
      <c r="AC48" s="156">
        <v>4</v>
      </c>
      <c r="AI48" s="157"/>
    </row>
    <row r="49" spans="1:35" s="23" customFormat="1" ht="14.25" customHeight="1">
      <c r="A49" s="152" t="s">
        <v>217</v>
      </c>
      <c r="B49" s="161" t="s">
        <v>59</v>
      </c>
      <c r="C49" s="154">
        <v>7.3</v>
      </c>
      <c r="D49" s="154">
        <v>6.89</v>
      </c>
      <c r="E49" s="154">
        <v>1.857</v>
      </c>
      <c r="F49" s="155">
        <v>11.2</v>
      </c>
      <c r="G49" s="156">
        <v>0.839</v>
      </c>
      <c r="H49" s="155">
        <v>185</v>
      </c>
      <c r="I49" s="156">
        <v>2.8</v>
      </c>
      <c r="J49" s="156">
        <v>2.64</v>
      </c>
      <c r="K49" s="155">
        <v>86</v>
      </c>
      <c r="L49" s="26"/>
      <c r="M49" s="26"/>
      <c r="N49" s="156">
        <v>1.31</v>
      </c>
      <c r="O49" s="156">
        <v>1.63</v>
      </c>
      <c r="P49" s="155">
        <v>321</v>
      </c>
      <c r="Q49" s="156">
        <v>90.9</v>
      </c>
      <c r="R49" s="155">
        <v>184.9</v>
      </c>
      <c r="S49" s="155">
        <v>83.4</v>
      </c>
      <c r="T49" s="154">
        <v>17.13</v>
      </c>
      <c r="U49" s="154">
        <v>3.67</v>
      </c>
      <c r="V49" s="154">
        <v>2.106</v>
      </c>
      <c r="W49" s="154">
        <v>5.93</v>
      </c>
      <c r="X49" s="154">
        <v>0.873</v>
      </c>
      <c r="Y49" s="156">
        <v>17.66</v>
      </c>
      <c r="Z49" s="156">
        <v>7.28</v>
      </c>
      <c r="AA49" s="155">
        <v>1.9</v>
      </c>
      <c r="AB49" s="156">
        <v>11.14</v>
      </c>
      <c r="AC49" s="156">
        <v>3.73</v>
      </c>
      <c r="AI49" s="157"/>
    </row>
    <row r="50" spans="1:35" s="23" customFormat="1" ht="14.25" customHeight="1">
      <c r="A50" s="23" t="s">
        <v>221</v>
      </c>
      <c r="B50" s="161" t="s">
        <v>59</v>
      </c>
      <c r="C50" s="154">
        <v>9.14</v>
      </c>
      <c r="D50" s="23">
        <v>6.69</v>
      </c>
      <c r="E50" s="154">
        <v>8.17</v>
      </c>
      <c r="F50" s="155">
        <v>57.5</v>
      </c>
      <c r="G50" s="156">
        <v>7.55</v>
      </c>
      <c r="H50" s="155">
        <v>195</v>
      </c>
      <c r="I50" s="156">
        <v>3.4</v>
      </c>
      <c r="J50" s="156">
        <v>2.23</v>
      </c>
      <c r="K50" s="155">
        <v>78</v>
      </c>
      <c r="L50" s="155" t="s">
        <v>437</v>
      </c>
      <c r="M50" s="154"/>
      <c r="N50" s="157">
        <v>1</v>
      </c>
      <c r="O50" s="156">
        <v>1.42</v>
      </c>
      <c r="P50" s="23">
        <v>588</v>
      </c>
      <c r="Q50" s="156">
        <v>88.6</v>
      </c>
      <c r="R50" s="155">
        <v>184.4</v>
      </c>
      <c r="S50" s="155">
        <v>80.4</v>
      </c>
      <c r="T50" s="154">
        <v>16.58</v>
      </c>
      <c r="U50" s="154">
        <v>4.31</v>
      </c>
      <c r="V50" s="154">
        <v>2.267</v>
      </c>
      <c r="W50" s="154">
        <v>5.61</v>
      </c>
      <c r="X50" s="154">
        <v>0.825</v>
      </c>
      <c r="Y50" s="156">
        <v>17.18</v>
      </c>
      <c r="Z50" s="156">
        <v>8.15</v>
      </c>
      <c r="AA50" s="155"/>
      <c r="AB50" s="156">
        <v>11.77</v>
      </c>
      <c r="AC50" s="156">
        <v>3.23</v>
      </c>
      <c r="AI50" s="156"/>
    </row>
    <row r="51" spans="1:35" s="23" customFormat="1" ht="14.25" customHeight="1">
      <c r="A51" s="152" t="s">
        <v>224</v>
      </c>
      <c r="B51" s="161" t="s">
        <v>59</v>
      </c>
      <c r="C51" s="154">
        <v>11.45</v>
      </c>
      <c r="D51" s="154">
        <v>3.17</v>
      </c>
      <c r="E51" s="154">
        <v>27.4</v>
      </c>
      <c r="F51" s="155">
        <v>438</v>
      </c>
      <c r="G51" s="156">
        <v>56.5</v>
      </c>
      <c r="H51" s="155">
        <v>103</v>
      </c>
      <c r="I51" s="156"/>
      <c r="J51" s="156"/>
      <c r="K51" s="155">
        <v>35</v>
      </c>
      <c r="L51" s="26">
        <v>397</v>
      </c>
      <c r="M51" s="26"/>
      <c r="N51" s="156">
        <v>0.09</v>
      </c>
      <c r="O51" s="156">
        <v>0.71</v>
      </c>
      <c r="P51" s="155">
        <v>220</v>
      </c>
      <c r="Q51" s="156">
        <v>32.5</v>
      </c>
      <c r="R51" s="155">
        <v>69</v>
      </c>
      <c r="S51" s="155">
        <v>25.9</v>
      </c>
      <c r="T51" s="154">
        <v>6.58</v>
      </c>
      <c r="U51" s="154">
        <v>1.81</v>
      </c>
      <c r="V51" s="154">
        <v>0.825</v>
      </c>
      <c r="W51" s="154">
        <v>2.63</v>
      </c>
      <c r="X51" s="154">
        <v>0.379</v>
      </c>
      <c r="Y51" s="156">
        <v>5.95</v>
      </c>
      <c r="Z51" s="156">
        <v>3.22</v>
      </c>
      <c r="AA51" s="155">
        <v>0.7</v>
      </c>
      <c r="AB51" s="156">
        <v>4.53</v>
      </c>
      <c r="AC51" s="156">
        <v>1.4</v>
      </c>
      <c r="AI51" s="157"/>
    </row>
    <row r="52" spans="1:35" s="23" customFormat="1" ht="14.25" customHeight="1">
      <c r="A52" s="152" t="s">
        <v>234</v>
      </c>
      <c r="B52" s="161" t="s">
        <v>59</v>
      </c>
      <c r="C52" s="154">
        <v>14.1</v>
      </c>
      <c r="D52" s="154">
        <v>4.45</v>
      </c>
      <c r="E52" s="154">
        <v>22.52</v>
      </c>
      <c r="F52" s="155">
        <v>27.5</v>
      </c>
      <c r="G52" s="156">
        <v>23.72</v>
      </c>
      <c r="H52" s="155">
        <v>134</v>
      </c>
      <c r="I52" s="156">
        <v>0.5</v>
      </c>
      <c r="J52" s="156">
        <v>2.04</v>
      </c>
      <c r="K52" s="155">
        <v>15</v>
      </c>
      <c r="L52" s="155">
        <v>945</v>
      </c>
      <c r="M52" s="155"/>
      <c r="N52" s="157"/>
      <c r="O52" s="156">
        <v>0.34</v>
      </c>
      <c r="P52" s="155">
        <v>685</v>
      </c>
      <c r="Q52" s="156">
        <v>53.2</v>
      </c>
      <c r="R52" s="155">
        <v>121.9</v>
      </c>
      <c r="S52" s="155">
        <v>68</v>
      </c>
      <c r="T52" s="154">
        <v>15</v>
      </c>
      <c r="U52" s="154">
        <v>5.78</v>
      </c>
      <c r="V52" s="154">
        <v>1.75</v>
      </c>
      <c r="W52" s="154">
        <v>2.7</v>
      </c>
      <c r="X52" s="154">
        <v>0.349</v>
      </c>
      <c r="Y52" s="156">
        <v>5.07</v>
      </c>
      <c r="Z52" s="156">
        <v>2.8</v>
      </c>
      <c r="AA52" s="26"/>
      <c r="AB52" s="156">
        <v>2.95</v>
      </c>
      <c r="AC52" s="156">
        <v>0.77</v>
      </c>
      <c r="AI52" s="157"/>
    </row>
    <row r="53" spans="1:35" s="23" customFormat="1" ht="14.25" customHeight="1">
      <c r="A53" s="152" t="s">
        <v>237</v>
      </c>
      <c r="B53" s="161" t="s">
        <v>59</v>
      </c>
      <c r="C53" s="154">
        <v>8.42</v>
      </c>
      <c r="D53" s="154">
        <v>7.63</v>
      </c>
      <c r="E53" s="154">
        <v>5.49</v>
      </c>
      <c r="F53" s="155">
        <v>12.3</v>
      </c>
      <c r="G53" s="156">
        <v>2.03</v>
      </c>
      <c r="H53" s="155">
        <v>178</v>
      </c>
      <c r="I53" s="156">
        <v>1.8</v>
      </c>
      <c r="J53" s="156">
        <v>3.9</v>
      </c>
      <c r="K53" s="155">
        <v>82.9</v>
      </c>
      <c r="L53" s="26"/>
      <c r="M53" s="26"/>
      <c r="N53" s="156">
        <v>2.12</v>
      </c>
      <c r="O53" s="156">
        <v>0.78</v>
      </c>
      <c r="P53" s="155">
        <v>250</v>
      </c>
      <c r="Q53" s="156">
        <v>96.9</v>
      </c>
      <c r="R53" s="155">
        <v>201.8</v>
      </c>
      <c r="S53" s="155">
        <v>91.2</v>
      </c>
      <c r="T53" s="154">
        <v>17.22</v>
      </c>
      <c r="U53" s="154">
        <v>4.24</v>
      </c>
      <c r="V53" s="154">
        <v>2.147</v>
      </c>
      <c r="W53" s="154">
        <v>6.12</v>
      </c>
      <c r="X53" s="154">
        <v>0.898</v>
      </c>
      <c r="Y53" s="156">
        <v>14.81</v>
      </c>
      <c r="Z53" s="156">
        <v>7.74</v>
      </c>
      <c r="AA53" s="155">
        <v>2.7</v>
      </c>
      <c r="AB53" s="156">
        <v>10.39</v>
      </c>
      <c r="AC53" s="156">
        <v>3.49</v>
      </c>
      <c r="AI53" s="156"/>
    </row>
    <row r="54" spans="1:35" s="23" customFormat="1" ht="14.25" customHeight="1">
      <c r="A54" s="152" t="s">
        <v>239</v>
      </c>
      <c r="B54" s="161" t="s">
        <v>59</v>
      </c>
      <c r="C54" s="154">
        <v>10.51</v>
      </c>
      <c r="D54" s="154">
        <v>5.2</v>
      </c>
      <c r="E54" s="154">
        <v>13.92</v>
      </c>
      <c r="F54" s="155">
        <v>58.1</v>
      </c>
      <c r="G54" s="156">
        <v>19.73</v>
      </c>
      <c r="H54" s="155">
        <v>118</v>
      </c>
      <c r="I54" s="156">
        <v>1.3</v>
      </c>
      <c r="J54" s="156">
        <v>1.87</v>
      </c>
      <c r="K54" s="155">
        <v>43</v>
      </c>
      <c r="L54" s="155">
        <v>535</v>
      </c>
      <c r="M54" s="155"/>
      <c r="N54" s="157"/>
      <c r="O54" s="156">
        <v>0.86</v>
      </c>
      <c r="P54" s="155">
        <v>555</v>
      </c>
      <c r="Q54" s="156">
        <v>49.6</v>
      </c>
      <c r="R54" s="155">
        <v>102.4</v>
      </c>
      <c r="S54" s="155">
        <v>43</v>
      </c>
      <c r="T54" s="154">
        <v>9.38</v>
      </c>
      <c r="U54" s="154">
        <v>2.73</v>
      </c>
      <c r="V54" s="154">
        <v>1.283</v>
      </c>
      <c r="W54" s="154">
        <v>3.69</v>
      </c>
      <c r="X54" s="154">
        <v>0.499</v>
      </c>
      <c r="Y54" s="156">
        <v>8.22</v>
      </c>
      <c r="Z54" s="156">
        <v>4.81</v>
      </c>
      <c r="AA54" s="155">
        <v>0.8</v>
      </c>
      <c r="AB54" s="156">
        <v>6.41</v>
      </c>
      <c r="AC54" s="156">
        <v>1.54</v>
      </c>
      <c r="AI54" s="157"/>
    </row>
    <row r="55" spans="1:35" s="23" customFormat="1" ht="14.25" customHeight="1">
      <c r="A55" s="152" t="s">
        <v>1237</v>
      </c>
      <c r="B55" s="23" t="s">
        <v>1238</v>
      </c>
      <c r="C55" s="24">
        <v>7.74</v>
      </c>
      <c r="D55" s="24">
        <v>7.79</v>
      </c>
      <c r="E55" s="24">
        <v>0.607</v>
      </c>
      <c r="F55" s="26">
        <v>3.8000000000000003</v>
      </c>
      <c r="G55" s="24">
        <v>0.171</v>
      </c>
      <c r="H55" s="26">
        <v>255</v>
      </c>
      <c r="I55" s="157">
        <v>3.7</v>
      </c>
      <c r="J55" s="157">
        <v>3.7</v>
      </c>
      <c r="K55" s="26">
        <v>128</v>
      </c>
      <c r="L55" s="26"/>
      <c r="N55" s="157">
        <v>0.273</v>
      </c>
      <c r="O55" s="24">
        <v>2.91</v>
      </c>
      <c r="P55" s="26">
        <v>104</v>
      </c>
      <c r="Q55" s="157">
        <v>135.6</v>
      </c>
      <c r="R55" s="26">
        <v>277.6</v>
      </c>
      <c r="S55" s="26">
        <v>125</v>
      </c>
      <c r="T55" s="24">
        <v>24.76</v>
      </c>
      <c r="U55" s="24">
        <v>4.95</v>
      </c>
      <c r="V55" s="24">
        <v>3.12</v>
      </c>
      <c r="W55" s="24">
        <v>8.32</v>
      </c>
      <c r="X55" s="24">
        <v>1.151</v>
      </c>
      <c r="Y55" s="157">
        <v>26.3</v>
      </c>
      <c r="Z55" s="157">
        <v>10.93</v>
      </c>
      <c r="AA55" s="26">
        <v>3.8000000000000003</v>
      </c>
      <c r="AB55" s="157">
        <v>18.92</v>
      </c>
      <c r="AC55" s="157">
        <v>5.61</v>
      </c>
      <c r="AI55" s="157"/>
    </row>
    <row r="56" spans="1:35" s="23" customFormat="1" ht="14.25" customHeight="1">
      <c r="A56" s="152"/>
      <c r="C56" s="24"/>
      <c r="D56" s="24"/>
      <c r="E56" s="24"/>
      <c r="F56" s="26"/>
      <c r="G56" s="24"/>
      <c r="H56" s="26"/>
      <c r="I56" s="157"/>
      <c r="J56" s="157"/>
      <c r="K56" s="26"/>
      <c r="L56" s="26"/>
      <c r="N56" s="157"/>
      <c r="O56" s="24"/>
      <c r="P56" s="26"/>
      <c r="Q56" s="157"/>
      <c r="R56" s="26"/>
      <c r="S56" s="26"/>
      <c r="T56" s="24"/>
      <c r="U56" s="24"/>
      <c r="V56" s="24"/>
      <c r="W56" s="24"/>
      <c r="X56" s="24"/>
      <c r="Y56" s="157"/>
      <c r="Z56" s="157"/>
      <c r="AA56" s="26"/>
      <c r="AB56" s="157"/>
      <c r="AC56" s="157"/>
      <c r="AI56" s="157"/>
    </row>
    <row r="57" spans="1:35" s="23" customFormat="1" ht="14.25" customHeight="1">
      <c r="A57" s="167" t="s">
        <v>1244</v>
      </c>
      <c r="C57" s="24"/>
      <c r="D57" s="24"/>
      <c r="E57" s="24"/>
      <c r="F57" s="26"/>
      <c r="G57" s="24"/>
      <c r="H57" s="26"/>
      <c r="I57" s="157"/>
      <c r="J57" s="157"/>
      <c r="K57" s="26"/>
      <c r="L57" s="26"/>
      <c r="N57" s="157"/>
      <c r="O57" s="24"/>
      <c r="P57" s="26"/>
      <c r="Q57" s="157"/>
      <c r="R57" s="26"/>
      <c r="S57" s="26"/>
      <c r="T57" s="24"/>
      <c r="U57" s="24"/>
      <c r="V57" s="24"/>
      <c r="W57" s="24"/>
      <c r="X57" s="24"/>
      <c r="Y57" s="157"/>
      <c r="Z57" s="157"/>
      <c r="AA57" s="26"/>
      <c r="AB57" s="157"/>
      <c r="AC57" s="157"/>
      <c r="AI57" s="157"/>
    </row>
    <row r="58" spans="1:35" s="23" customFormat="1" ht="14.25" customHeight="1">
      <c r="A58" s="159" t="s">
        <v>1183</v>
      </c>
      <c r="B58" s="153" t="s">
        <v>1185</v>
      </c>
      <c r="C58" s="137">
        <v>14.23</v>
      </c>
      <c r="D58" s="137">
        <v>4.72</v>
      </c>
      <c r="E58" s="137">
        <v>22.53</v>
      </c>
      <c r="F58" s="138">
        <v>9</v>
      </c>
      <c r="G58" s="139">
        <v>21.5</v>
      </c>
      <c r="H58" s="138">
        <v>135</v>
      </c>
      <c r="I58" s="139">
        <v>1</v>
      </c>
      <c r="J58" s="139">
        <v>1</v>
      </c>
      <c r="K58" s="138">
        <v>18</v>
      </c>
      <c r="L58" s="138">
        <v>1046</v>
      </c>
      <c r="M58" s="138"/>
      <c r="N58" s="157"/>
      <c r="O58" s="157"/>
      <c r="P58" s="138">
        <v>755</v>
      </c>
      <c r="Q58" s="139">
        <v>55.9</v>
      </c>
      <c r="R58" s="138">
        <v>125.1</v>
      </c>
      <c r="S58" s="138">
        <v>80</v>
      </c>
      <c r="T58" s="137">
        <v>15.61</v>
      </c>
      <c r="U58" s="137">
        <v>6.16</v>
      </c>
      <c r="V58" s="137">
        <v>1.85</v>
      </c>
      <c r="W58" s="137">
        <v>2.68</v>
      </c>
      <c r="X58" s="137">
        <v>0.345</v>
      </c>
      <c r="Y58" s="139">
        <v>5.53</v>
      </c>
      <c r="Z58" s="139">
        <v>2.79</v>
      </c>
      <c r="AA58" s="26"/>
      <c r="AB58" s="139">
        <v>3.11</v>
      </c>
      <c r="AC58" s="139">
        <v>0.81</v>
      </c>
      <c r="AI58" s="156"/>
    </row>
    <row r="59" spans="1:35" s="23" customFormat="1" ht="14.25" customHeight="1">
      <c r="A59" s="159" t="s">
        <v>1145</v>
      </c>
      <c r="B59" s="153" t="s">
        <v>1185</v>
      </c>
      <c r="C59" s="137">
        <v>8.26</v>
      </c>
      <c r="D59" s="137">
        <v>7.5200000000000005</v>
      </c>
      <c r="E59" s="137">
        <v>2.67</v>
      </c>
      <c r="F59" s="138">
        <v>5.1000000000000005</v>
      </c>
      <c r="G59" s="139">
        <v>0.433</v>
      </c>
      <c r="H59" s="138">
        <v>229</v>
      </c>
      <c r="I59" s="139">
        <v>10.9</v>
      </c>
      <c r="J59" s="139">
        <v>2.7</v>
      </c>
      <c r="K59" s="138">
        <v>99</v>
      </c>
      <c r="L59" s="138">
        <v>66</v>
      </c>
      <c r="M59" s="138"/>
      <c r="N59" s="157"/>
      <c r="O59" s="157"/>
      <c r="P59" s="138">
        <v>187</v>
      </c>
      <c r="Q59" s="139">
        <v>111.2</v>
      </c>
      <c r="R59" s="138">
        <v>231.9</v>
      </c>
      <c r="S59" s="138">
        <v>99</v>
      </c>
      <c r="T59" s="137">
        <v>19.490000000000002</v>
      </c>
      <c r="U59" s="137">
        <v>3.77</v>
      </c>
      <c r="V59" s="137">
        <v>2.65</v>
      </c>
      <c r="W59" s="137">
        <v>7.21</v>
      </c>
      <c r="X59" s="137">
        <v>1.004</v>
      </c>
      <c r="Y59" s="139">
        <v>23.36</v>
      </c>
      <c r="Z59" s="139">
        <v>11.06</v>
      </c>
      <c r="AA59" s="26"/>
      <c r="AB59" s="139">
        <v>16.25</v>
      </c>
      <c r="AC59" s="139">
        <v>5.63</v>
      </c>
      <c r="AI59" s="156"/>
    </row>
    <row r="60" spans="1:35" s="23" customFormat="1" ht="14.25" customHeight="1">
      <c r="A60" s="159" t="s">
        <v>1147</v>
      </c>
      <c r="B60" s="153" t="s">
        <v>1185</v>
      </c>
      <c r="C60" s="137">
        <v>8.72</v>
      </c>
      <c r="D60" s="137">
        <v>8.69</v>
      </c>
      <c r="E60" s="137">
        <v>0.651</v>
      </c>
      <c r="F60" s="138">
        <v>3</v>
      </c>
      <c r="G60" s="139">
        <v>0.14</v>
      </c>
      <c r="H60" s="138">
        <v>292</v>
      </c>
      <c r="I60" s="139">
        <v>4</v>
      </c>
      <c r="J60" s="139">
        <v>4.9</v>
      </c>
      <c r="K60" s="138">
        <v>124</v>
      </c>
      <c r="L60" s="138"/>
      <c r="M60" s="138"/>
      <c r="N60" s="157">
        <v>0.16</v>
      </c>
      <c r="O60" s="157">
        <v>2.3</v>
      </c>
      <c r="P60" s="138"/>
      <c r="Q60" s="139">
        <v>134.7</v>
      </c>
      <c r="R60" s="138">
        <v>276.3</v>
      </c>
      <c r="S60" s="138">
        <v>105</v>
      </c>
      <c r="T60" s="137">
        <v>23.69</v>
      </c>
      <c r="U60" s="137">
        <v>4.67</v>
      </c>
      <c r="V60" s="137">
        <v>3.22</v>
      </c>
      <c r="W60" s="137">
        <v>8.53</v>
      </c>
      <c r="X60" s="137">
        <v>1.21</v>
      </c>
      <c r="Y60" s="139">
        <v>27.43</v>
      </c>
      <c r="Z60" s="139">
        <v>13.16</v>
      </c>
      <c r="AA60" s="26"/>
      <c r="AB60" s="139">
        <v>19.51</v>
      </c>
      <c r="AC60" s="139">
        <v>6.21</v>
      </c>
      <c r="AI60" s="156"/>
    </row>
    <row r="61" spans="1:35" s="23" customFormat="1" ht="14.25" customHeight="1">
      <c r="A61" s="159" t="s">
        <v>1149</v>
      </c>
      <c r="B61" s="153" t="s">
        <v>1185</v>
      </c>
      <c r="C61" s="137">
        <v>8.07</v>
      </c>
      <c r="D61" s="137">
        <v>7.87</v>
      </c>
      <c r="E61" s="137">
        <v>0.62</v>
      </c>
      <c r="F61" s="138">
        <v>2.7</v>
      </c>
      <c r="G61" s="139">
        <v>0.137</v>
      </c>
      <c r="H61" s="138">
        <v>273</v>
      </c>
      <c r="I61" s="139">
        <v>6.6000000000000005</v>
      </c>
      <c r="J61" s="139">
        <v>2.1</v>
      </c>
      <c r="K61" s="138">
        <v>165</v>
      </c>
      <c r="L61" s="138"/>
      <c r="M61" s="160">
        <v>1136</v>
      </c>
      <c r="N61" s="157">
        <v>0.33</v>
      </c>
      <c r="O61" s="157"/>
      <c r="P61" s="138" t="s">
        <v>437</v>
      </c>
      <c r="Q61" s="139">
        <v>157.20000000000002</v>
      </c>
      <c r="R61" s="138">
        <v>324</v>
      </c>
      <c r="S61" s="138">
        <v>132</v>
      </c>
      <c r="T61" s="137">
        <v>28</v>
      </c>
      <c r="U61" s="137">
        <v>3.65</v>
      </c>
      <c r="V61" s="137">
        <v>3.75</v>
      </c>
      <c r="W61" s="137">
        <v>9.89</v>
      </c>
      <c r="X61" s="137">
        <v>1.37</v>
      </c>
      <c r="Y61" s="139">
        <v>30.3</v>
      </c>
      <c r="Z61" s="139">
        <v>13.17</v>
      </c>
      <c r="AA61" s="26"/>
      <c r="AB61" s="139">
        <v>25.74</v>
      </c>
      <c r="AC61" s="139">
        <v>7.15</v>
      </c>
      <c r="AI61" s="156"/>
    </row>
    <row r="62" spans="1:35" s="23" customFormat="1" ht="14.25" customHeight="1">
      <c r="A62" s="159" t="s">
        <v>1151</v>
      </c>
      <c r="B62" s="153" t="s">
        <v>1185</v>
      </c>
      <c r="C62" s="137">
        <v>8.5</v>
      </c>
      <c r="D62" s="137">
        <v>7.95</v>
      </c>
      <c r="E62" s="137">
        <v>0.589</v>
      </c>
      <c r="F62" s="138">
        <v>2</v>
      </c>
      <c r="G62" s="139">
        <v>0.15</v>
      </c>
      <c r="H62" s="138">
        <v>341</v>
      </c>
      <c r="I62" s="139">
        <v>6.3</v>
      </c>
      <c r="J62" s="139">
        <v>3.2</v>
      </c>
      <c r="K62" s="138">
        <v>188</v>
      </c>
      <c r="L62" s="138"/>
      <c r="M62" s="138"/>
      <c r="N62" s="157">
        <v>0.54</v>
      </c>
      <c r="O62" s="157"/>
      <c r="P62" s="138">
        <v>42</v>
      </c>
      <c r="Q62" s="139">
        <v>193.9</v>
      </c>
      <c r="R62" s="138">
        <v>388</v>
      </c>
      <c r="S62" s="138">
        <v>152</v>
      </c>
      <c r="T62" s="137">
        <v>33.3</v>
      </c>
      <c r="U62" s="137">
        <v>4.53</v>
      </c>
      <c r="V62" s="137">
        <v>4.35</v>
      </c>
      <c r="W62" s="137">
        <v>12.22</v>
      </c>
      <c r="X62" s="137">
        <v>1.61</v>
      </c>
      <c r="Y62" s="139">
        <v>39.1</v>
      </c>
      <c r="Z62" s="139">
        <v>16.84</v>
      </c>
      <c r="AA62" s="26"/>
      <c r="AB62" s="139">
        <v>29.84</v>
      </c>
      <c r="AC62" s="139">
        <v>10.5</v>
      </c>
      <c r="AI62" s="156"/>
    </row>
    <row r="63" spans="1:35" s="23" customFormat="1" ht="14.25" customHeight="1">
      <c r="A63" s="159" t="s">
        <v>1153</v>
      </c>
      <c r="B63" s="153" t="s">
        <v>1185</v>
      </c>
      <c r="C63" s="137">
        <v>7.81</v>
      </c>
      <c r="D63" s="137">
        <v>8.21</v>
      </c>
      <c r="E63" s="137">
        <v>0.477</v>
      </c>
      <c r="F63" s="138">
        <v>7</v>
      </c>
      <c r="G63" s="139">
        <v>0.101</v>
      </c>
      <c r="H63" s="138">
        <v>255</v>
      </c>
      <c r="I63" s="139">
        <v>6.1</v>
      </c>
      <c r="J63" s="139">
        <v>5.9</v>
      </c>
      <c r="K63" s="138">
        <v>153</v>
      </c>
      <c r="L63" s="138"/>
      <c r="M63" s="138"/>
      <c r="N63" s="157">
        <v>0.14</v>
      </c>
      <c r="O63" s="157"/>
      <c r="P63" s="138"/>
      <c r="Q63" s="139">
        <v>156.4</v>
      </c>
      <c r="R63" s="138">
        <v>320</v>
      </c>
      <c r="S63" s="138">
        <v>131</v>
      </c>
      <c r="T63" s="137">
        <v>27.22</v>
      </c>
      <c r="U63" s="137">
        <v>4.1</v>
      </c>
      <c r="V63" s="137">
        <v>3.71</v>
      </c>
      <c r="W63" s="137">
        <v>9.3</v>
      </c>
      <c r="X63" s="137">
        <v>1.36</v>
      </c>
      <c r="Y63" s="139">
        <v>31</v>
      </c>
      <c r="Z63" s="139">
        <v>13.53</v>
      </c>
      <c r="AA63" s="26"/>
      <c r="AB63" s="139">
        <v>22.99</v>
      </c>
      <c r="AC63" s="139">
        <v>7.12</v>
      </c>
      <c r="AI63" s="156"/>
    </row>
    <row r="64" spans="1:35" s="23" customFormat="1" ht="14.25" customHeight="1">
      <c r="A64" s="159" t="s">
        <v>1155</v>
      </c>
      <c r="B64" s="153" t="s">
        <v>1185</v>
      </c>
      <c r="C64" s="137">
        <v>7.76</v>
      </c>
      <c r="D64" s="137">
        <v>8.53</v>
      </c>
      <c r="E64" s="137">
        <v>0.876</v>
      </c>
      <c r="F64" s="138">
        <v>4.7</v>
      </c>
      <c r="G64" s="139">
        <v>0.497</v>
      </c>
      <c r="H64" s="138">
        <v>283</v>
      </c>
      <c r="I64" s="139">
        <v>4.9</v>
      </c>
      <c r="J64" s="139">
        <v>5.4</v>
      </c>
      <c r="K64" s="138">
        <v>146</v>
      </c>
      <c r="L64" s="138">
        <v>34</v>
      </c>
      <c r="M64" s="138"/>
      <c r="N64" s="157">
        <v>0.445</v>
      </c>
      <c r="O64" s="157"/>
      <c r="P64" s="138">
        <v>78</v>
      </c>
      <c r="Q64" s="139">
        <v>158.1</v>
      </c>
      <c r="R64" s="138">
        <v>320</v>
      </c>
      <c r="S64" s="138">
        <v>131</v>
      </c>
      <c r="T64" s="137">
        <v>26.63</v>
      </c>
      <c r="U64" s="137">
        <v>3.8200000000000003</v>
      </c>
      <c r="V64" s="137">
        <v>3.5700000000000003</v>
      </c>
      <c r="W64" s="137">
        <v>10.17</v>
      </c>
      <c r="X64" s="137">
        <v>1.418</v>
      </c>
      <c r="Y64" s="139">
        <v>33.6</v>
      </c>
      <c r="Z64" s="139">
        <v>15.18</v>
      </c>
      <c r="AA64" s="26"/>
      <c r="AB64" s="139">
        <v>23.400000000000002</v>
      </c>
      <c r="AC64" s="139">
        <v>6.94</v>
      </c>
      <c r="AI64" s="156"/>
    </row>
    <row r="65" spans="1:35" s="23" customFormat="1" ht="14.25" customHeight="1">
      <c r="A65" s="159" t="s">
        <v>1157</v>
      </c>
      <c r="B65" s="153" t="s">
        <v>1185</v>
      </c>
      <c r="C65" s="137">
        <v>8.42</v>
      </c>
      <c r="D65" s="137">
        <v>8.58</v>
      </c>
      <c r="E65" s="137">
        <v>0.991</v>
      </c>
      <c r="F65" s="138">
        <v>6.6000000000000005</v>
      </c>
      <c r="G65" s="139">
        <v>0.484</v>
      </c>
      <c r="H65" s="138">
        <v>317</v>
      </c>
      <c r="I65" s="139">
        <v>8.8</v>
      </c>
      <c r="J65" s="139">
        <v>7.6000000000000005</v>
      </c>
      <c r="K65" s="138">
        <v>186</v>
      </c>
      <c r="L65" s="138"/>
      <c r="M65" s="160">
        <v>1835</v>
      </c>
      <c r="N65" s="157">
        <v>0.61</v>
      </c>
      <c r="O65" s="157"/>
      <c r="P65" s="138">
        <v>79</v>
      </c>
      <c r="Q65" s="139">
        <v>196</v>
      </c>
      <c r="R65" s="138">
        <v>398</v>
      </c>
      <c r="S65" s="138">
        <v>163</v>
      </c>
      <c r="T65" s="137">
        <v>32.1</v>
      </c>
      <c r="U65" s="137">
        <v>4.44</v>
      </c>
      <c r="V65" s="137">
        <v>4.41</v>
      </c>
      <c r="W65" s="137">
        <v>12.85</v>
      </c>
      <c r="X65" s="137">
        <v>1.74</v>
      </c>
      <c r="Y65" s="139">
        <v>44.4</v>
      </c>
      <c r="Z65" s="139">
        <v>18.240000000000002</v>
      </c>
      <c r="AA65" s="26"/>
      <c r="AB65" s="139">
        <v>33.4</v>
      </c>
      <c r="AC65" s="139">
        <v>10.5</v>
      </c>
      <c r="AI65" s="156"/>
    </row>
    <row r="66" spans="1:35" s="23" customFormat="1" ht="14.25" customHeight="1">
      <c r="A66" s="159" t="s">
        <v>1159</v>
      </c>
      <c r="B66" s="153" t="s">
        <v>1185</v>
      </c>
      <c r="C66" s="137">
        <v>6.3500000000000005</v>
      </c>
      <c r="D66" s="137">
        <v>7.890000000000001</v>
      </c>
      <c r="E66" s="137">
        <v>0.392</v>
      </c>
      <c r="F66" s="138">
        <v>1.8</v>
      </c>
      <c r="G66" s="139">
        <v>0.159</v>
      </c>
      <c r="H66" s="138">
        <v>212</v>
      </c>
      <c r="I66" s="139">
        <v>2.2</v>
      </c>
      <c r="J66" s="139">
        <v>3.4</v>
      </c>
      <c r="K66" s="138">
        <v>115</v>
      </c>
      <c r="L66" s="138"/>
      <c r="M66" s="160">
        <v>906</v>
      </c>
      <c r="N66" s="157">
        <v>0.21</v>
      </c>
      <c r="O66" s="157"/>
      <c r="P66" s="138">
        <v>255</v>
      </c>
      <c r="Q66" s="139">
        <v>117.60000000000001</v>
      </c>
      <c r="R66" s="138">
        <v>242.70000000000002</v>
      </c>
      <c r="S66" s="138">
        <v>98.5</v>
      </c>
      <c r="T66" s="137">
        <v>20.44</v>
      </c>
      <c r="U66" s="137">
        <v>4.5</v>
      </c>
      <c r="V66" s="137">
        <v>2.83</v>
      </c>
      <c r="W66" s="137">
        <v>7.3100000000000005</v>
      </c>
      <c r="X66" s="137">
        <v>0.994</v>
      </c>
      <c r="Y66" s="139">
        <v>23.2</v>
      </c>
      <c r="Z66" s="139">
        <v>9.540000000000001</v>
      </c>
      <c r="AA66" s="26"/>
      <c r="AB66" s="139">
        <v>16.86</v>
      </c>
      <c r="AC66" s="139">
        <v>5.03</v>
      </c>
      <c r="AI66" s="156"/>
    </row>
    <row r="67" spans="1:35" s="23" customFormat="1" ht="14.25" customHeight="1">
      <c r="A67" s="159" t="s">
        <v>1161</v>
      </c>
      <c r="B67" s="153" t="s">
        <v>1185</v>
      </c>
      <c r="C67" s="137">
        <v>7.72</v>
      </c>
      <c r="D67" s="137">
        <v>8.4</v>
      </c>
      <c r="E67" s="137">
        <v>0.307</v>
      </c>
      <c r="F67" s="138">
        <v>6</v>
      </c>
      <c r="G67" s="139">
        <v>0.183</v>
      </c>
      <c r="H67" s="138">
        <v>284</v>
      </c>
      <c r="I67" s="139">
        <v>5.2</v>
      </c>
      <c r="J67" s="139">
        <v>5</v>
      </c>
      <c r="K67" s="138">
        <v>143</v>
      </c>
      <c r="L67" s="138"/>
      <c r="M67" s="138"/>
      <c r="N67" s="157"/>
      <c r="O67" s="157"/>
      <c r="P67" s="138"/>
      <c r="Q67" s="139">
        <v>162</v>
      </c>
      <c r="R67" s="138">
        <v>328</v>
      </c>
      <c r="S67" s="138">
        <v>152</v>
      </c>
      <c r="T67" s="137">
        <v>28.72</v>
      </c>
      <c r="U67" s="137">
        <v>4.98</v>
      </c>
      <c r="V67" s="137">
        <v>3.9</v>
      </c>
      <c r="W67" s="137">
        <v>9.84</v>
      </c>
      <c r="X67" s="137">
        <v>1.369</v>
      </c>
      <c r="Y67" s="139">
        <v>32.9</v>
      </c>
      <c r="Z67" s="139">
        <v>13.66</v>
      </c>
      <c r="AA67" s="26"/>
      <c r="AB67" s="139">
        <v>22.29</v>
      </c>
      <c r="AC67" s="139">
        <v>7.140000000000001</v>
      </c>
      <c r="AI67" s="156"/>
    </row>
    <row r="68" spans="1:35" s="23" customFormat="1" ht="14.25" customHeight="1">
      <c r="A68" s="159" t="s">
        <v>1165</v>
      </c>
      <c r="B68" s="153" t="s">
        <v>1185</v>
      </c>
      <c r="C68" s="137">
        <v>7.48</v>
      </c>
      <c r="D68" s="137">
        <v>8.42</v>
      </c>
      <c r="E68" s="137">
        <v>0.224</v>
      </c>
      <c r="F68" s="138">
        <v>7</v>
      </c>
      <c r="G68" s="139">
        <v>0.06</v>
      </c>
      <c r="H68" s="138">
        <v>297</v>
      </c>
      <c r="I68" s="139">
        <v>5.4</v>
      </c>
      <c r="J68" s="139">
        <v>4</v>
      </c>
      <c r="K68" s="138">
        <v>153</v>
      </c>
      <c r="L68" s="138"/>
      <c r="M68" s="160">
        <v>1293</v>
      </c>
      <c r="N68" s="157">
        <v>0.373</v>
      </c>
      <c r="O68" s="157"/>
      <c r="P68" s="138"/>
      <c r="Q68" s="139">
        <v>166.70000000000002</v>
      </c>
      <c r="R68" s="138">
        <v>340</v>
      </c>
      <c r="S68" s="138">
        <v>152</v>
      </c>
      <c r="T68" s="137">
        <v>29.37</v>
      </c>
      <c r="U68" s="137">
        <v>4.18</v>
      </c>
      <c r="V68" s="137">
        <v>3.95</v>
      </c>
      <c r="W68" s="137">
        <v>10.040000000000001</v>
      </c>
      <c r="X68" s="137">
        <v>1.42</v>
      </c>
      <c r="Y68" s="139">
        <v>34</v>
      </c>
      <c r="Z68" s="139">
        <v>13.780000000000001</v>
      </c>
      <c r="AA68" s="26"/>
      <c r="AB68" s="139">
        <v>22.89</v>
      </c>
      <c r="AC68" s="139">
        <v>6.46</v>
      </c>
      <c r="AI68" s="156"/>
    </row>
    <row r="69" spans="1:35" s="23" customFormat="1" ht="14.25" customHeight="1">
      <c r="A69" s="159" t="s">
        <v>1169</v>
      </c>
      <c r="B69" s="153" t="s">
        <v>1185</v>
      </c>
      <c r="C69" s="137">
        <v>11.53</v>
      </c>
      <c r="D69" s="137">
        <v>3.22</v>
      </c>
      <c r="E69" s="137">
        <v>27.26</v>
      </c>
      <c r="F69" s="138">
        <v>313</v>
      </c>
      <c r="G69" s="139">
        <v>54.8</v>
      </c>
      <c r="H69" s="138">
        <v>103</v>
      </c>
      <c r="I69" s="139"/>
      <c r="J69" s="139"/>
      <c r="K69" s="138"/>
      <c r="L69" s="138">
        <v>454</v>
      </c>
      <c r="M69" s="138"/>
      <c r="N69" s="157"/>
      <c r="O69" s="157"/>
      <c r="P69" s="138">
        <v>131</v>
      </c>
      <c r="Q69" s="139">
        <v>14.66</v>
      </c>
      <c r="R69" s="138">
        <v>31.6</v>
      </c>
      <c r="S69" s="138">
        <v>16.5</v>
      </c>
      <c r="T69" s="137">
        <v>4.42</v>
      </c>
      <c r="U69" s="137">
        <v>1.507</v>
      </c>
      <c r="V69" s="137">
        <v>0.695</v>
      </c>
      <c r="W69" s="137">
        <v>1.81</v>
      </c>
      <c r="X69" s="137">
        <v>0.252</v>
      </c>
      <c r="Y69" s="139">
        <v>3.41</v>
      </c>
      <c r="Z69" s="139">
        <v>1.07</v>
      </c>
      <c r="AA69" s="26"/>
      <c r="AB69" s="139">
        <v>1.34</v>
      </c>
      <c r="AC69" s="139"/>
      <c r="AI69" s="156"/>
    </row>
    <row r="70" spans="1:35" s="23" customFormat="1" ht="14.25" customHeight="1">
      <c r="A70" s="159" t="s">
        <v>1171</v>
      </c>
      <c r="B70" s="153" t="s">
        <v>1185</v>
      </c>
      <c r="C70" s="137">
        <v>7.8500000000000005</v>
      </c>
      <c r="D70" s="137">
        <v>8.21</v>
      </c>
      <c r="E70" s="137">
        <v>1.67</v>
      </c>
      <c r="F70" s="138">
        <v>3.2</v>
      </c>
      <c r="G70" s="139">
        <v>0.326</v>
      </c>
      <c r="H70" s="138">
        <v>263</v>
      </c>
      <c r="I70" s="139">
        <v>4.3</v>
      </c>
      <c r="J70" s="139">
        <v>4.6000000000000005</v>
      </c>
      <c r="K70" s="138">
        <v>142</v>
      </c>
      <c r="L70" s="138"/>
      <c r="M70" s="160">
        <v>1256</v>
      </c>
      <c r="N70" s="157">
        <v>0.39</v>
      </c>
      <c r="O70" s="157"/>
      <c r="P70" s="138" t="s">
        <v>437</v>
      </c>
      <c r="Q70" s="139">
        <v>151.8</v>
      </c>
      <c r="R70" s="138">
        <v>315</v>
      </c>
      <c r="S70" s="138">
        <v>125</v>
      </c>
      <c r="T70" s="137">
        <v>26.47</v>
      </c>
      <c r="U70" s="137">
        <v>3.06</v>
      </c>
      <c r="V70" s="137">
        <v>3.62</v>
      </c>
      <c r="W70" s="137">
        <v>10.02</v>
      </c>
      <c r="X70" s="137">
        <v>1.394</v>
      </c>
      <c r="Y70" s="139">
        <v>31.400000000000002</v>
      </c>
      <c r="Z70" s="139">
        <v>13.98</v>
      </c>
      <c r="AA70" s="26"/>
      <c r="AB70" s="139">
        <v>23.45</v>
      </c>
      <c r="AC70" s="139">
        <v>7.0600000000000005</v>
      </c>
      <c r="AI70" s="156"/>
    </row>
    <row r="71" spans="1:35" s="23" customFormat="1" ht="14.25" customHeight="1">
      <c r="A71" s="159" t="s">
        <v>1173</v>
      </c>
      <c r="B71" s="153" t="s">
        <v>1185</v>
      </c>
      <c r="C71" s="137">
        <v>7.21</v>
      </c>
      <c r="D71" s="137">
        <v>7.96</v>
      </c>
      <c r="E71" s="137">
        <v>0.608</v>
      </c>
      <c r="F71" s="138">
        <v>2</v>
      </c>
      <c r="G71" s="139">
        <v>0.763</v>
      </c>
      <c r="H71" s="138">
        <v>242</v>
      </c>
      <c r="I71" s="139">
        <v>6.2</v>
      </c>
      <c r="J71" s="139">
        <v>5.5</v>
      </c>
      <c r="K71" s="138">
        <v>155</v>
      </c>
      <c r="L71" s="138">
        <v>45</v>
      </c>
      <c r="M71" s="138"/>
      <c r="N71" s="157">
        <v>0.204</v>
      </c>
      <c r="O71" s="157"/>
      <c r="P71" s="138" t="s">
        <v>437</v>
      </c>
      <c r="Q71" s="139">
        <v>146.4</v>
      </c>
      <c r="R71" s="138">
        <v>298.9</v>
      </c>
      <c r="S71" s="138">
        <v>126</v>
      </c>
      <c r="T71" s="137">
        <v>25.85</v>
      </c>
      <c r="U71" s="137">
        <v>4.2</v>
      </c>
      <c r="V71" s="137">
        <v>3.51</v>
      </c>
      <c r="W71" s="137">
        <v>9.01</v>
      </c>
      <c r="X71" s="137">
        <v>1.27</v>
      </c>
      <c r="Y71" s="139">
        <v>29.8</v>
      </c>
      <c r="Z71" s="139">
        <v>12.57</v>
      </c>
      <c r="AA71" s="26"/>
      <c r="AB71" s="139">
        <v>23.91</v>
      </c>
      <c r="AC71" s="139">
        <v>6.74</v>
      </c>
      <c r="AI71" s="156"/>
    </row>
    <row r="72" spans="1:35" s="23" customFormat="1" ht="14.25" customHeight="1">
      <c r="A72" s="159" t="s">
        <v>1175</v>
      </c>
      <c r="B72" s="153" t="s">
        <v>1185</v>
      </c>
      <c r="C72" s="137">
        <v>6.35</v>
      </c>
      <c r="D72" s="137">
        <v>7.69</v>
      </c>
      <c r="E72" s="137">
        <v>0.911</v>
      </c>
      <c r="F72" s="138"/>
      <c r="G72" s="139">
        <v>0.59</v>
      </c>
      <c r="H72" s="138">
        <v>302</v>
      </c>
      <c r="I72" s="139">
        <v>5.7</v>
      </c>
      <c r="J72" s="139">
        <v>4.8</v>
      </c>
      <c r="K72" s="138">
        <v>169</v>
      </c>
      <c r="L72" s="138"/>
      <c r="M72" s="138"/>
      <c r="N72" s="157">
        <v>0.41</v>
      </c>
      <c r="O72" s="157"/>
      <c r="P72" s="138">
        <v>77</v>
      </c>
      <c r="Q72" s="139">
        <v>174.7</v>
      </c>
      <c r="R72" s="138">
        <v>345</v>
      </c>
      <c r="S72" s="138">
        <v>153</v>
      </c>
      <c r="T72" s="137">
        <v>29.24</v>
      </c>
      <c r="U72" s="137">
        <v>3.47</v>
      </c>
      <c r="V72" s="137">
        <v>3.85</v>
      </c>
      <c r="W72" s="137">
        <v>10.57</v>
      </c>
      <c r="X72" s="137">
        <v>1.45</v>
      </c>
      <c r="Y72" s="139">
        <v>35</v>
      </c>
      <c r="Z72" s="139">
        <v>14.51</v>
      </c>
      <c r="AA72" s="26"/>
      <c r="AB72" s="139">
        <v>29.23</v>
      </c>
      <c r="AC72" s="139">
        <v>9.2</v>
      </c>
      <c r="AI72" s="156"/>
    </row>
    <row r="73" spans="1:35" s="23" customFormat="1" ht="14.25" customHeight="1">
      <c r="A73" s="159" t="s">
        <v>1177</v>
      </c>
      <c r="B73" s="153" t="s">
        <v>1185</v>
      </c>
      <c r="C73" s="137">
        <v>6.63</v>
      </c>
      <c r="D73" s="137">
        <v>7.3</v>
      </c>
      <c r="E73" s="137">
        <v>2.503</v>
      </c>
      <c r="F73" s="138">
        <v>4</v>
      </c>
      <c r="G73" s="139">
        <v>0.92</v>
      </c>
      <c r="H73" s="138">
        <v>190</v>
      </c>
      <c r="I73" s="139">
        <v>2.7</v>
      </c>
      <c r="J73" s="139">
        <v>1.6</v>
      </c>
      <c r="K73" s="138">
        <v>97</v>
      </c>
      <c r="L73" s="138">
        <v>51</v>
      </c>
      <c r="M73" s="138"/>
      <c r="N73" s="157">
        <v>0.31</v>
      </c>
      <c r="O73" s="157"/>
      <c r="P73" s="138">
        <v>172</v>
      </c>
      <c r="Q73" s="139">
        <v>105.1</v>
      </c>
      <c r="R73" s="138">
        <v>214.8</v>
      </c>
      <c r="S73" s="138">
        <v>96</v>
      </c>
      <c r="T73" s="137">
        <v>18.91</v>
      </c>
      <c r="U73" s="137">
        <v>2.614</v>
      </c>
      <c r="V73" s="137">
        <v>2.49</v>
      </c>
      <c r="W73" s="137">
        <v>6.96</v>
      </c>
      <c r="X73" s="137">
        <v>0.951</v>
      </c>
      <c r="Y73" s="139">
        <v>21.16</v>
      </c>
      <c r="Z73" s="139">
        <v>8.73</v>
      </c>
      <c r="AA73" s="26"/>
      <c r="AB73" s="139">
        <v>5.83</v>
      </c>
      <c r="AC73" s="139"/>
      <c r="AI73" s="156"/>
    </row>
    <row r="74" spans="1:35" s="23" customFormat="1" ht="14.25" customHeight="1">
      <c r="A74" s="159" t="s">
        <v>1179</v>
      </c>
      <c r="B74" s="153" t="s">
        <v>1185</v>
      </c>
      <c r="C74" s="137">
        <v>6.38</v>
      </c>
      <c r="D74" s="137">
        <v>9.57</v>
      </c>
      <c r="E74" s="137">
        <v>0.227</v>
      </c>
      <c r="F74" s="138">
        <v>6.8</v>
      </c>
      <c r="G74" s="139">
        <v>0.237</v>
      </c>
      <c r="H74" s="138">
        <v>304</v>
      </c>
      <c r="I74" s="139">
        <v>14.9</v>
      </c>
      <c r="J74" s="139">
        <v>7.8</v>
      </c>
      <c r="K74" s="138">
        <v>206</v>
      </c>
      <c r="L74" s="138"/>
      <c r="M74" s="160">
        <v>1881</v>
      </c>
      <c r="N74" s="157">
        <v>0.52</v>
      </c>
      <c r="O74" s="157"/>
      <c r="P74" s="138"/>
      <c r="Q74" s="139">
        <v>222.5</v>
      </c>
      <c r="R74" s="138">
        <v>435</v>
      </c>
      <c r="S74" s="138">
        <v>166</v>
      </c>
      <c r="T74" s="137">
        <v>33.7</v>
      </c>
      <c r="U74" s="137">
        <v>2.548</v>
      </c>
      <c r="V74" s="137">
        <v>4.44</v>
      </c>
      <c r="W74" s="137">
        <v>13.8</v>
      </c>
      <c r="X74" s="137">
        <v>1.762</v>
      </c>
      <c r="Y74" s="139">
        <v>45.7</v>
      </c>
      <c r="Z74" s="139">
        <v>19.25</v>
      </c>
      <c r="AA74" s="26"/>
      <c r="AB74" s="139">
        <v>40</v>
      </c>
      <c r="AC74" s="139">
        <v>10.8</v>
      </c>
      <c r="AI74" s="156"/>
    </row>
    <row r="75" spans="1:35" s="23" customFormat="1" ht="14.25" customHeight="1">
      <c r="A75" s="152"/>
      <c r="C75" s="24"/>
      <c r="D75" s="24"/>
      <c r="E75" s="24"/>
      <c r="F75" s="26"/>
      <c r="G75" s="24"/>
      <c r="H75" s="26"/>
      <c r="I75" s="157"/>
      <c r="J75" s="157"/>
      <c r="K75" s="26"/>
      <c r="L75" s="26"/>
      <c r="N75" s="157"/>
      <c r="O75" s="24"/>
      <c r="P75" s="26"/>
      <c r="Q75" s="157"/>
      <c r="R75" s="26"/>
      <c r="S75" s="26"/>
      <c r="T75" s="24"/>
      <c r="U75" s="24"/>
      <c r="V75" s="24"/>
      <c r="W75" s="24"/>
      <c r="X75" s="24"/>
      <c r="Y75" s="157"/>
      <c r="Z75" s="157"/>
      <c r="AA75" s="26"/>
      <c r="AB75" s="157"/>
      <c r="AC75" s="157"/>
      <c r="AI75" s="157"/>
    </row>
    <row r="76" spans="1:29" s="157" customFormat="1" ht="14.25" customHeight="1">
      <c r="A76" s="168" t="s">
        <v>1239</v>
      </c>
      <c r="B76" s="169"/>
      <c r="C76" s="157">
        <v>0.7</v>
      </c>
      <c r="D76" s="157">
        <v>0.7</v>
      </c>
      <c r="E76" s="157">
        <v>0.5</v>
      </c>
      <c r="F76" s="157">
        <v>1.7</v>
      </c>
      <c r="G76" s="157">
        <v>0.6</v>
      </c>
      <c r="H76" s="157">
        <v>8</v>
      </c>
      <c r="I76" s="157">
        <v>30</v>
      </c>
      <c r="J76" s="157">
        <v>13</v>
      </c>
      <c r="K76" s="157">
        <v>7.4</v>
      </c>
      <c r="L76" s="157">
        <v>5</v>
      </c>
      <c r="N76" s="157">
        <v>51</v>
      </c>
      <c r="O76" s="157">
        <v>14</v>
      </c>
      <c r="P76" s="157">
        <v>6.5</v>
      </c>
      <c r="Q76" s="157">
        <v>0.9</v>
      </c>
      <c r="R76" s="26">
        <v>1.1</v>
      </c>
      <c r="S76" s="26">
        <v>4.3</v>
      </c>
      <c r="T76" s="157">
        <v>1.7</v>
      </c>
      <c r="U76" s="157">
        <v>1.3</v>
      </c>
      <c r="V76" s="157">
        <v>4</v>
      </c>
      <c r="W76" s="157">
        <v>3.3</v>
      </c>
      <c r="X76" s="157">
        <v>4.7</v>
      </c>
      <c r="Y76" s="157">
        <v>2</v>
      </c>
      <c r="Z76" s="157">
        <v>1.4</v>
      </c>
      <c r="AA76" s="157">
        <v>36</v>
      </c>
      <c r="AB76" s="157">
        <v>3.1</v>
      </c>
      <c r="AC76" s="157">
        <v>12.6</v>
      </c>
    </row>
    <row r="77" spans="2:29" s="23" customFormat="1" ht="14.25" customHeight="1">
      <c r="B77" s="164"/>
      <c r="G77" s="157"/>
      <c r="L77" s="26"/>
      <c r="N77" s="157"/>
      <c r="O77" s="157"/>
      <c r="Q77" s="157"/>
      <c r="R77" s="26"/>
      <c r="S77" s="26"/>
      <c r="X77" s="24"/>
      <c r="Y77" s="157"/>
      <c r="Z77" s="157"/>
      <c r="AA77" s="26"/>
      <c r="AB77" s="157"/>
      <c r="AC77" s="157"/>
    </row>
    <row r="78" spans="1:29" s="23" customFormat="1" ht="14.25" customHeight="1">
      <c r="A78" s="23" t="s">
        <v>1240</v>
      </c>
      <c r="B78" s="164"/>
      <c r="G78" s="157"/>
      <c r="L78" s="26"/>
      <c r="N78" s="157"/>
      <c r="O78" s="157"/>
      <c r="Q78" s="157"/>
      <c r="R78" s="26"/>
      <c r="S78" s="26"/>
      <c r="X78" s="24"/>
      <c r="Y78" s="157"/>
      <c r="Z78" s="157"/>
      <c r="AA78" s="26"/>
      <c r="AB78" s="157"/>
      <c r="AC78" s="157"/>
    </row>
    <row r="79" spans="1:29" s="23" customFormat="1" ht="14.25" customHeight="1">
      <c r="A79" s="23" t="s">
        <v>1241</v>
      </c>
      <c r="B79" s="164"/>
      <c r="G79" s="157"/>
      <c r="L79" s="26"/>
      <c r="N79" s="157"/>
      <c r="O79" s="157"/>
      <c r="Q79" s="157"/>
      <c r="R79" s="26"/>
      <c r="S79" s="26"/>
      <c r="X79" s="24"/>
      <c r="Y79" s="157"/>
      <c r="Z79" s="157"/>
      <c r="AA79" s="26"/>
      <c r="AB79" s="157"/>
      <c r="AC79" s="157"/>
    </row>
    <row r="80" spans="1:29" s="23" customFormat="1" ht="14.25" customHeight="1">
      <c r="A80" s="23" t="s">
        <v>1242</v>
      </c>
      <c r="B80" s="164"/>
      <c r="G80" s="157"/>
      <c r="L80" s="26"/>
      <c r="N80" s="157"/>
      <c r="O80" s="157"/>
      <c r="Q80" s="157"/>
      <c r="R80" s="26"/>
      <c r="S80" s="26"/>
      <c r="X80" s="24"/>
      <c r="Y80" s="157"/>
      <c r="Z80" s="157"/>
      <c r="AA80" s="26"/>
      <c r="AB80" s="157"/>
      <c r="AC80" s="157"/>
    </row>
    <row r="81" spans="1:29" s="23" customFormat="1" ht="14.25" customHeight="1">
      <c r="A81" s="165" t="s">
        <v>1243</v>
      </c>
      <c r="B81" s="166"/>
      <c r="G81" s="157"/>
      <c r="L81" s="26"/>
      <c r="N81" s="157"/>
      <c r="O81" s="157"/>
      <c r="Q81" s="157"/>
      <c r="R81" s="26"/>
      <c r="S81" s="26"/>
      <c r="X81" s="24"/>
      <c r="Y81" s="157"/>
      <c r="Z81" s="157"/>
      <c r="AA81" s="26"/>
      <c r="AB81" s="157"/>
      <c r="AC81" s="157"/>
    </row>
  </sheetData>
  <sheetProtection/>
  <mergeCells count="1">
    <mergeCell ref="A76:B76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U5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7.421875" style="0" customWidth="1"/>
    <col min="3" max="3" width="12.00390625" style="0" customWidth="1"/>
    <col min="4" max="12" width="9.28125" style="0" bestFit="1" customWidth="1"/>
    <col min="13" max="13" width="12.00390625" style="0" bestFit="1" customWidth="1"/>
    <col min="14" max="16" width="9.28125" style="0" bestFit="1" customWidth="1"/>
  </cols>
  <sheetData>
    <row r="2" ht="12.75" thickBot="1">
      <c r="A2" s="23" t="s">
        <v>1216</v>
      </c>
    </row>
    <row r="3" spans="1:255" s="11" customFormat="1" ht="15" thickBot="1" thickTop="1">
      <c r="A3" s="133" t="s">
        <v>57</v>
      </c>
      <c r="B3" s="144" t="s">
        <v>1218</v>
      </c>
      <c r="C3" s="145" t="s">
        <v>1219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82" t="s">
        <v>1143</v>
      </c>
      <c r="M3" s="6" t="s">
        <v>22</v>
      </c>
      <c r="N3" s="6" t="s">
        <v>23</v>
      </c>
      <c r="O3" s="7" t="s">
        <v>24</v>
      </c>
      <c r="P3" s="7" t="s">
        <v>25</v>
      </c>
      <c r="Q3" s="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17" s="4" customFormat="1" ht="12.75" thickBot="1" thickTop="1">
      <c r="A4" s="9"/>
      <c r="B4" s="142"/>
      <c r="C4" s="143"/>
      <c r="D4" s="10" t="s">
        <v>52</v>
      </c>
      <c r="E4" s="10" t="s">
        <v>52</v>
      </c>
      <c r="F4" s="10" t="s">
        <v>52</v>
      </c>
      <c r="G4" s="10" t="s">
        <v>52</v>
      </c>
      <c r="H4" s="10" t="s">
        <v>52</v>
      </c>
      <c r="I4" s="10" t="s">
        <v>52</v>
      </c>
      <c r="J4" s="10" t="s">
        <v>52</v>
      </c>
      <c r="K4" s="10" t="s">
        <v>52</v>
      </c>
      <c r="L4" s="10" t="s">
        <v>52</v>
      </c>
      <c r="M4" s="10" t="s">
        <v>52</v>
      </c>
      <c r="N4" s="10" t="s">
        <v>52</v>
      </c>
      <c r="O4" s="10" t="s">
        <v>52</v>
      </c>
      <c r="P4" s="10" t="s">
        <v>52</v>
      </c>
      <c r="Q4" s="10"/>
    </row>
    <row r="5" ht="12.75" thickTop="1"/>
    <row r="7" spans="1:17" ht="12">
      <c r="A7" t="s">
        <v>513</v>
      </c>
      <c r="C7">
        <v>1997</v>
      </c>
      <c r="D7" s="34">
        <v>0.10392663803599193</v>
      </c>
      <c r="E7" s="34">
        <v>61.34117158417937</v>
      </c>
      <c r="F7" s="34">
        <v>0.06431251177760279</v>
      </c>
      <c r="G7" s="34">
        <v>0.5330146198793656</v>
      </c>
      <c r="H7" s="34">
        <v>14.510697171819785</v>
      </c>
      <c r="I7" s="34">
        <v>0.07493154578973622</v>
      </c>
      <c r="J7" s="34">
        <v>1.9260473166588712</v>
      </c>
      <c r="K7" s="34">
        <v>0.32260187787684486</v>
      </c>
      <c r="L7" s="34">
        <v>8.875296268232612</v>
      </c>
      <c r="M7" s="34">
        <v>7.18</v>
      </c>
      <c r="N7" s="34">
        <v>4.844015583661862</v>
      </c>
      <c r="O7" s="34">
        <v>0.1375839498731585</v>
      </c>
      <c r="P7" s="34">
        <v>0.10994030122611755</v>
      </c>
      <c r="Q7" s="2"/>
    </row>
    <row r="8" spans="1:17" ht="12">
      <c r="A8" s="23" t="s">
        <v>1217</v>
      </c>
      <c r="D8" s="83">
        <v>0.023592709728584002</v>
      </c>
      <c r="E8" s="83">
        <v>0.22863187031834548</v>
      </c>
      <c r="F8" s="83">
        <v>0.024886357507903148</v>
      </c>
      <c r="G8" s="83">
        <v>0.035129474288634735</v>
      </c>
      <c r="H8" s="83">
        <v>0.150466909150246</v>
      </c>
      <c r="I8" s="83">
        <v>0.019365587024565846</v>
      </c>
      <c r="J8" s="83">
        <v>0.09027528797645677</v>
      </c>
      <c r="K8" s="83">
        <v>0.047689730291384756</v>
      </c>
      <c r="L8" s="83">
        <v>0.10272007090859935</v>
      </c>
      <c r="M8" s="83">
        <v>0</v>
      </c>
      <c r="N8" s="83">
        <v>0.06758886360405418</v>
      </c>
      <c r="O8" s="83">
        <v>0.06370810894015695</v>
      </c>
      <c r="P8" s="83">
        <v>0.0207243452489459</v>
      </c>
      <c r="Q8" s="2"/>
    </row>
    <row r="9" spans="1:17" ht="12">
      <c r="A9" t="s">
        <v>1145</v>
      </c>
      <c r="B9">
        <v>8</v>
      </c>
      <c r="C9">
        <v>1999</v>
      </c>
      <c r="D9" s="34">
        <v>0.08749717041215527</v>
      </c>
      <c r="E9" s="34">
        <v>60.99097347158958</v>
      </c>
      <c r="F9" s="34">
        <v>0.06040085565603224</v>
      </c>
      <c r="G9" s="34">
        <v>0.556767630726011</v>
      </c>
      <c r="H9" s="34">
        <v>15.37253315019234</v>
      </c>
      <c r="I9" s="34">
        <v>0.1047145169936761</v>
      </c>
      <c r="J9" s="34">
        <v>1.48783407470341</v>
      </c>
      <c r="K9" s="34">
        <v>0.2921912443200113</v>
      </c>
      <c r="L9" s="34">
        <v>8.274366030206243</v>
      </c>
      <c r="M9" s="34">
        <v>7.290244274658477</v>
      </c>
      <c r="N9" s="34">
        <v>5.0798583740019385</v>
      </c>
      <c r="O9" s="34">
        <v>0.24983899687177158</v>
      </c>
      <c r="P9" s="34">
        <v>0.15523041930470688</v>
      </c>
      <c r="Q9" s="2"/>
    </row>
    <row r="10" spans="1:17" ht="12">
      <c r="A10" s="23" t="s">
        <v>1217</v>
      </c>
      <c r="D10" s="83">
        <v>0.03054214719176403</v>
      </c>
      <c r="E10" s="83">
        <v>0.736596868126667</v>
      </c>
      <c r="F10" s="83">
        <v>0.019368214125436115</v>
      </c>
      <c r="G10" s="83">
        <v>0.03184999105382523</v>
      </c>
      <c r="H10" s="83">
        <v>0.23288134979546748</v>
      </c>
      <c r="I10" s="83">
        <v>0.007104621298113561</v>
      </c>
      <c r="J10" s="83">
        <v>0.15751173253371936</v>
      </c>
      <c r="K10" s="83">
        <v>0.05789128778921365</v>
      </c>
      <c r="L10" s="83">
        <v>0.2274572063103885</v>
      </c>
      <c r="M10" s="83">
        <v>0.9878069128399847</v>
      </c>
      <c r="N10" s="83">
        <v>0.08554175800631908</v>
      </c>
      <c r="O10" s="83">
        <v>0.31482137870913207</v>
      </c>
      <c r="P10" s="83">
        <v>0.016295367245808434</v>
      </c>
      <c r="Q10" s="2"/>
    </row>
    <row r="11" spans="1:17" ht="12">
      <c r="A11" t="s">
        <v>1145</v>
      </c>
      <c r="B11">
        <v>10</v>
      </c>
      <c r="C11">
        <v>1996</v>
      </c>
      <c r="D11" s="34">
        <v>0.10229789896864372</v>
      </c>
      <c r="E11" s="34">
        <v>61.561543603287724</v>
      </c>
      <c r="F11" s="34">
        <v>0.0612755221226706</v>
      </c>
      <c r="G11" s="34">
        <v>0.6017571495299247</v>
      </c>
      <c r="H11" s="34">
        <v>14.558329636259984</v>
      </c>
      <c r="I11" s="34">
        <v>0.10302375346260836</v>
      </c>
      <c r="J11" s="34">
        <v>1.4153897141349014</v>
      </c>
      <c r="K11" s="34">
        <v>0.3204613256626291</v>
      </c>
      <c r="L11" s="34">
        <v>8.454226524257734</v>
      </c>
      <c r="M11" s="34">
        <v>7.37</v>
      </c>
      <c r="N11" s="34">
        <v>5.054204987634907</v>
      </c>
      <c r="O11" s="34">
        <v>0.2872228431552129</v>
      </c>
      <c r="P11" s="34">
        <v>0.1500908135023717</v>
      </c>
      <c r="Q11" s="2"/>
    </row>
    <row r="12" spans="1:16" ht="12">
      <c r="A12" s="23" t="s">
        <v>1217</v>
      </c>
      <c r="D12" s="83">
        <v>0.04314775815290194</v>
      </c>
      <c r="E12" s="83">
        <v>0.49385032185526095</v>
      </c>
      <c r="F12" s="83">
        <v>0.02266596693232583</v>
      </c>
      <c r="G12" s="83">
        <v>0.06601408530442521</v>
      </c>
      <c r="H12" s="83">
        <v>0.4304865172809383</v>
      </c>
      <c r="I12" s="83">
        <v>0.02095249010176491</v>
      </c>
      <c r="J12" s="83">
        <v>0.264589612204704</v>
      </c>
      <c r="K12" s="83">
        <v>0.0408929161414008</v>
      </c>
      <c r="L12" s="83">
        <v>0.8027099910236339</v>
      </c>
      <c r="M12" s="83">
        <v>0</v>
      </c>
      <c r="N12" s="83">
        <v>0.2601336160764328</v>
      </c>
      <c r="O12" s="83">
        <v>0.16831473838895106</v>
      </c>
      <c r="P12" s="83">
        <v>0.02008931188611244</v>
      </c>
    </row>
    <row r="13" spans="1:16" ht="12">
      <c r="A13" s="2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2">
      <c r="A14" t="s">
        <v>476</v>
      </c>
      <c r="C14">
        <v>1997</v>
      </c>
      <c r="D14" s="34">
        <v>0.058030624781408156</v>
      </c>
      <c r="E14" s="34">
        <v>61.28076237466713</v>
      </c>
      <c r="F14" s="34">
        <v>0.06540365113181572</v>
      </c>
      <c r="G14" s="34">
        <v>0.46312709567624855</v>
      </c>
      <c r="H14" s="34">
        <v>14.276634648530724</v>
      </c>
      <c r="I14" s="34">
        <v>0.021954212356349506</v>
      </c>
      <c r="J14" s="34">
        <v>1.0945320322537506</v>
      </c>
      <c r="K14" s="34">
        <v>0.3447175061902352</v>
      </c>
      <c r="L14" s="34">
        <v>8.731346783334352</v>
      </c>
      <c r="M14" s="34">
        <v>8.44</v>
      </c>
      <c r="N14" s="34">
        <v>4.7278444187923325</v>
      </c>
      <c r="O14" s="34">
        <v>0.36349183102717914</v>
      </c>
      <c r="P14" s="34">
        <v>0.18720565291701008</v>
      </c>
    </row>
    <row r="15" spans="1:16" ht="12">
      <c r="A15" s="23" t="s">
        <v>1217</v>
      </c>
      <c r="D15" s="83">
        <v>0.02800226044083446</v>
      </c>
      <c r="E15" s="83">
        <v>0.20311899878999365</v>
      </c>
      <c r="F15" s="83">
        <v>0.024890021346450943</v>
      </c>
      <c r="G15" s="83">
        <v>0.04630094094823154</v>
      </c>
      <c r="H15" s="83">
        <v>0.0875217034611449</v>
      </c>
      <c r="I15" s="83">
        <v>0.015219826840645965</v>
      </c>
      <c r="J15" s="83">
        <v>0.038918415813040064</v>
      </c>
      <c r="K15" s="83">
        <v>0.02598120587377881</v>
      </c>
      <c r="L15" s="83">
        <v>0.09758917952208036</v>
      </c>
      <c r="M15" s="83">
        <v>0</v>
      </c>
      <c r="N15" s="83">
        <v>0.10292243550006526</v>
      </c>
      <c r="O15" s="83">
        <v>0.04745731874772504</v>
      </c>
      <c r="P15" s="83">
        <v>0.013789920562907848</v>
      </c>
    </row>
    <row r="16" spans="1:16" ht="12">
      <c r="A16" t="s">
        <v>1147</v>
      </c>
      <c r="B16">
        <v>8</v>
      </c>
      <c r="C16">
        <v>1999</v>
      </c>
      <c r="D16" s="34">
        <v>0.04480044062889634</v>
      </c>
      <c r="E16" s="34">
        <v>62.57205264286188</v>
      </c>
      <c r="F16" s="34">
        <v>0.07962867480315021</v>
      </c>
      <c r="G16" s="34">
        <v>0.5234883163044951</v>
      </c>
      <c r="H16" s="34">
        <v>13.884477680348592</v>
      </c>
      <c r="I16" s="34">
        <v>0.004944339203701516</v>
      </c>
      <c r="J16" s="34">
        <v>1.0293236194243716</v>
      </c>
      <c r="K16" s="34">
        <v>0.25965424510987944</v>
      </c>
      <c r="L16" s="34">
        <v>8.83797995465811</v>
      </c>
      <c r="M16" s="34">
        <v>7.693773524176515</v>
      </c>
      <c r="N16" s="34">
        <v>4.693341874928792</v>
      </c>
      <c r="O16" s="34">
        <v>0.17566669173567634</v>
      </c>
      <c r="P16" s="34">
        <v>0.20084987409726796</v>
      </c>
    </row>
    <row r="17" spans="1:16" ht="12">
      <c r="A17" s="23" t="s">
        <v>1217</v>
      </c>
      <c r="D17" s="83">
        <v>0.0259331523591575</v>
      </c>
      <c r="E17" s="83">
        <v>0.34141192474098137</v>
      </c>
      <c r="F17" s="83">
        <v>0.013334820996670164</v>
      </c>
      <c r="G17" s="83">
        <v>0.024668123865418914</v>
      </c>
      <c r="H17" s="83">
        <v>0.1107049696061696</v>
      </c>
      <c r="I17" s="83">
        <v>0.007436175542964327</v>
      </c>
      <c r="J17" s="83">
        <v>0.03735226065461941</v>
      </c>
      <c r="K17" s="83">
        <v>0.031757498407633526</v>
      </c>
      <c r="L17" s="83">
        <v>0.1862721055688177</v>
      </c>
      <c r="M17" s="83">
        <v>0.4041371238879933</v>
      </c>
      <c r="N17" s="83">
        <v>0.1152764114210237</v>
      </c>
      <c r="O17" s="83">
        <v>0.038375210183079045</v>
      </c>
      <c r="P17" s="83">
        <v>0.051739511375682765</v>
      </c>
    </row>
    <row r="18" spans="1:16" ht="12">
      <c r="A18" t="s">
        <v>1147</v>
      </c>
      <c r="B18">
        <v>10</v>
      </c>
      <c r="C18">
        <v>1996</v>
      </c>
      <c r="D18" s="34">
        <v>0.04320607661354092</v>
      </c>
      <c r="E18" s="34">
        <v>62.40163160510805</v>
      </c>
      <c r="F18" s="34">
        <v>0.08763424087441418</v>
      </c>
      <c r="G18" s="34">
        <v>0.5199018645094782</v>
      </c>
      <c r="H18" s="34">
        <v>13.518246028969145</v>
      </c>
      <c r="I18" s="34">
        <v>0.002288172348078532</v>
      </c>
      <c r="J18" s="34">
        <v>1.0874401506621347</v>
      </c>
      <c r="K18" s="34">
        <v>0.31760546504224574</v>
      </c>
      <c r="L18" s="34">
        <v>9.035471825227361</v>
      </c>
      <c r="M18" s="34">
        <v>7.97</v>
      </c>
      <c r="N18" s="34">
        <v>4.627657321347876</v>
      </c>
      <c r="O18" s="34">
        <v>0.1738643639686295</v>
      </c>
      <c r="P18" s="34">
        <v>0.23538275339988035</v>
      </c>
    </row>
    <row r="19" spans="1:16" ht="12">
      <c r="A19" s="23" t="s">
        <v>1217</v>
      </c>
      <c r="D19" s="83">
        <v>0.026883683892284942</v>
      </c>
      <c r="E19" s="83">
        <v>0.24565343560699973</v>
      </c>
      <c r="F19" s="83">
        <v>0.03658334721920906</v>
      </c>
      <c r="G19" s="83">
        <v>0.026034027588047494</v>
      </c>
      <c r="H19" s="83">
        <v>0.1189798482590104</v>
      </c>
      <c r="I19" s="83">
        <v>0.004155758673929334</v>
      </c>
      <c r="J19" s="83">
        <v>0.03274816604395867</v>
      </c>
      <c r="K19" s="83">
        <v>0.028288713391241695</v>
      </c>
      <c r="L19" s="83">
        <v>0.14955322248743905</v>
      </c>
      <c r="M19" s="83">
        <v>9.42055475210265E-16</v>
      </c>
      <c r="N19" s="83">
        <v>0.1447665874819802</v>
      </c>
      <c r="O19" s="83">
        <v>0.11194699337498348</v>
      </c>
      <c r="P19" s="83">
        <v>0.05137648967986666</v>
      </c>
    </row>
    <row r="21" spans="1:16" ht="12">
      <c r="A21" t="s">
        <v>62</v>
      </c>
      <c r="B21">
        <v>6</v>
      </c>
      <c r="C21">
        <v>1997</v>
      </c>
      <c r="D21" s="34">
        <v>0.051396093831681554</v>
      </c>
      <c r="E21" s="34">
        <v>63.988708752899505</v>
      </c>
      <c r="F21" s="34">
        <v>0.06215676169705884</v>
      </c>
      <c r="G21" s="34">
        <v>0.43986564660994665</v>
      </c>
      <c r="H21" s="34">
        <v>13.051664433714514</v>
      </c>
      <c r="I21" s="34">
        <v>0</v>
      </c>
      <c r="J21" s="34">
        <v>0.7302924132861895</v>
      </c>
      <c r="K21" s="34">
        <v>0.26994645110073484</v>
      </c>
      <c r="L21" s="34">
        <v>8.148822315606111</v>
      </c>
      <c r="M21" s="34">
        <v>8.22</v>
      </c>
      <c r="N21" s="34">
        <v>4.605209418937959</v>
      </c>
      <c r="O21" s="34">
        <v>0.16517664104934185</v>
      </c>
      <c r="P21" s="34">
        <v>0.2870399978054116</v>
      </c>
    </row>
    <row r="22" spans="1:16" ht="12">
      <c r="A22" t="s">
        <v>1220</v>
      </c>
      <c r="D22" s="83">
        <v>0.027946932645202382</v>
      </c>
      <c r="E22" s="83">
        <v>0.1347303138106326</v>
      </c>
      <c r="F22" s="83">
        <v>0.03406581399691297</v>
      </c>
      <c r="G22" s="83">
        <v>0.01837655669460319</v>
      </c>
      <c r="H22" s="83">
        <v>0.05461171954011907</v>
      </c>
      <c r="I22" s="83">
        <v>0</v>
      </c>
      <c r="J22" s="83">
        <v>0.05443804762729145</v>
      </c>
      <c r="K22" s="83">
        <v>0.014363265566903006</v>
      </c>
      <c r="L22" s="83">
        <v>0.18520981120231064</v>
      </c>
      <c r="M22" s="83">
        <v>0</v>
      </c>
      <c r="N22" s="83">
        <v>0.15063083422563547</v>
      </c>
      <c r="O22" s="83">
        <v>0.19823839921261913</v>
      </c>
      <c r="P22" s="83">
        <v>0.03038123452572051</v>
      </c>
    </row>
    <row r="23" spans="1:16" ht="12">
      <c r="A23" t="s">
        <v>1161</v>
      </c>
      <c r="B23" s="23">
        <v>8</v>
      </c>
      <c r="C23" s="23">
        <v>1999</v>
      </c>
      <c r="D23" s="134">
        <v>0.02985151078712104</v>
      </c>
      <c r="E23" s="134">
        <v>63.62891673379679</v>
      </c>
      <c r="F23" s="134">
        <v>0.04728034959041716</v>
      </c>
      <c r="G23" s="134">
        <v>0.4285868053891493</v>
      </c>
      <c r="H23" s="134">
        <v>13.51103453103122</v>
      </c>
      <c r="I23" s="134">
        <v>0.0012455161418891989</v>
      </c>
      <c r="J23" s="134">
        <v>0.8372318562504866</v>
      </c>
      <c r="K23" s="134">
        <v>0.2122563953589614</v>
      </c>
      <c r="L23" s="134">
        <v>8.198251191022194</v>
      </c>
      <c r="M23" s="134">
        <v>7.7791924000961075</v>
      </c>
      <c r="N23" s="134">
        <v>4.792005222903065</v>
      </c>
      <c r="O23" s="134">
        <v>0.2769913329112641</v>
      </c>
      <c r="P23" s="34">
        <v>0.25717642091222687</v>
      </c>
    </row>
    <row r="24" spans="1:16" ht="12">
      <c r="A24" s="23" t="s">
        <v>1217</v>
      </c>
      <c r="B24" s="135"/>
      <c r="C24" s="135"/>
      <c r="D24" s="136">
        <v>0.019924528451250468</v>
      </c>
      <c r="E24" s="136">
        <v>0.23194114844512906</v>
      </c>
      <c r="F24" s="136">
        <v>0.019911716222693658</v>
      </c>
      <c r="G24" s="136">
        <v>0.03651137374638683</v>
      </c>
      <c r="H24" s="136">
        <v>0.3284860219515353</v>
      </c>
      <c r="I24" s="136">
        <v>0.0035228516400286343</v>
      </c>
      <c r="J24" s="136">
        <v>0.06988839077257779</v>
      </c>
      <c r="K24" s="136">
        <v>0.04723331588256924</v>
      </c>
      <c r="L24" s="136">
        <v>0.20530967325227792</v>
      </c>
      <c r="M24" s="136">
        <v>0.40947342479598803</v>
      </c>
      <c r="N24" s="136">
        <v>0.13798350542313115</v>
      </c>
      <c r="O24" s="136">
        <v>0.08150304707484521</v>
      </c>
      <c r="P24" s="83">
        <v>0.01806833268683677</v>
      </c>
    </row>
    <row r="25" spans="1:16" ht="12">
      <c r="A25" t="s">
        <v>1161</v>
      </c>
      <c r="B25" s="23">
        <v>8</v>
      </c>
      <c r="C25" s="23">
        <v>1996</v>
      </c>
      <c r="D25" s="134">
        <v>0.046975368910787026</v>
      </c>
      <c r="E25" s="134">
        <v>63.6840836560998</v>
      </c>
      <c r="F25" s="134">
        <v>0.039414246423893115</v>
      </c>
      <c r="G25" s="134">
        <v>0.409162399624648</v>
      </c>
      <c r="H25" s="134">
        <v>12.758381265616384</v>
      </c>
      <c r="I25" s="134">
        <v>0</v>
      </c>
      <c r="J25" s="134">
        <v>0.7298248753660702</v>
      </c>
      <c r="K25" s="134">
        <v>0.2924766403649767</v>
      </c>
      <c r="L25" s="134">
        <v>8.3045045464458</v>
      </c>
      <c r="M25" s="134">
        <v>8.59</v>
      </c>
      <c r="N25" s="134">
        <v>4.506219191524751</v>
      </c>
      <c r="O25" s="134">
        <v>0.4314727338378603</v>
      </c>
      <c r="P25" s="34">
        <v>0.26827796919520563</v>
      </c>
    </row>
    <row r="26" spans="1:16" ht="12">
      <c r="A26" s="23" t="s">
        <v>1217</v>
      </c>
      <c r="B26" s="135"/>
      <c r="C26" s="135"/>
      <c r="D26" s="136">
        <v>0.021245670048361448</v>
      </c>
      <c r="E26" s="136">
        <v>0.27342270525935913</v>
      </c>
      <c r="F26" s="136">
        <v>0.03223168362107503</v>
      </c>
      <c r="G26" s="136">
        <v>0.03225871374802772</v>
      </c>
      <c r="H26" s="136">
        <v>0.21273592784622386</v>
      </c>
      <c r="I26" s="136">
        <v>0</v>
      </c>
      <c r="J26" s="136">
        <v>0.051594847130163664</v>
      </c>
      <c r="K26" s="136">
        <v>0.055077147322164684</v>
      </c>
      <c r="L26" s="136">
        <v>0.24980630388023498</v>
      </c>
      <c r="M26" s="136">
        <v>1.89900533991096E-15</v>
      </c>
      <c r="N26" s="136">
        <v>0.09072263349367407</v>
      </c>
      <c r="O26" s="136">
        <v>0.183109654868299</v>
      </c>
      <c r="P26" s="83">
        <v>0.017103384574482888</v>
      </c>
    </row>
    <row r="28" ht="12">
      <c r="A28" s="23" t="s">
        <v>1215</v>
      </c>
    </row>
    <row r="29" spans="1:27" ht="12">
      <c r="A29" s="4"/>
      <c r="B29" s="4"/>
      <c r="C29" s="4"/>
      <c r="D29" s="9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1:25" ht="12">
      <c r="A30" s="84" t="s">
        <v>57</v>
      </c>
      <c r="B30" t="s">
        <v>0</v>
      </c>
      <c r="C30" s="2" t="s">
        <v>21</v>
      </c>
      <c r="D30" s="2" t="s">
        <v>22</v>
      </c>
      <c r="E30" s="2" t="s">
        <v>27</v>
      </c>
      <c r="F30" s="14" t="s">
        <v>28</v>
      </c>
      <c r="G30" s="53" t="s">
        <v>29</v>
      </c>
      <c r="H30" s="14" t="s">
        <v>30</v>
      </c>
      <c r="I30" s="53" t="s">
        <v>31</v>
      </c>
      <c r="J30" s="53" t="s">
        <v>32</v>
      </c>
      <c r="K30" s="14" t="s">
        <v>33</v>
      </c>
      <c r="L30" s="14" t="s">
        <v>1184</v>
      </c>
      <c r="M30" s="26" t="s">
        <v>37</v>
      </c>
      <c r="N30" s="53" t="s">
        <v>38</v>
      </c>
      <c r="O30" s="53" t="s">
        <v>39</v>
      </c>
      <c r="P30" s="53" t="s">
        <v>40</v>
      </c>
      <c r="Q30" s="2" t="s">
        <v>41</v>
      </c>
      <c r="R30" s="2" t="s">
        <v>42</v>
      </c>
      <c r="S30" s="2" t="s">
        <v>43</v>
      </c>
      <c r="T30" s="2" t="s">
        <v>44</v>
      </c>
      <c r="U30" s="88" t="s">
        <v>45</v>
      </c>
      <c r="V30" s="2" t="s">
        <v>46</v>
      </c>
      <c r="W30" s="2" t="s">
        <v>47</v>
      </c>
      <c r="X30" s="2" t="s">
        <v>49</v>
      </c>
      <c r="Y30" s="2" t="s">
        <v>50</v>
      </c>
    </row>
    <row r="31" spans="1:25" ht="14.25">
      <c r="A31" s="84" t="s">
        <v>102</v>
      </c>
      <c r="B31" s="87" t="s">
        <v>59</v>
      </c>
      <c r="C31" s="2">
        <v>8.84</v>
      </c>
      <c r="D31" s="2">
        <v>7.5600000000000005</v>
      </c>
      <c r="E31" s="2">
        <v>3.86</v>
      </c>
      <c r="F31" s="14">
        <v>4.2</v>
      </c>
      <c r="G31" s="53">
        <v>0.607</v>
      </c>
      <c r="H31" s="14">
        <v>237</v>
      </c>
      <c r="I31" s="53">
        <v>4.5</v>
      </c>
      <c r="J31" s="53">
        <v>3.1</v>
      </c>
      <c r="K31" s="14">
        <v>97</v>
      </c>
      <c r="L31" s="53">
        <v>0.64</v>
      </c>
      <c r="M31" s="89">
        <v>488</v>
      </c>
      <c r="N31" s="53">
        <v>108.60000000000001</v>
      </c>
      <c r="O31" s="53">
        <v>225.4</v>
      </c>
      <c r="P31" s="53">
        <v>101</v>
      </c>
      <c r="Q31" s="2">
        <v>19.72</v>
      </c>
      <c r="R31" s="2">
        <v>4.69</v>
      </c>
      <c r="S31" s="2">
        <v>2.63</v>
      </c>
      <c r="T31" s="2">
        <v>6.96</v>
      </c>
      <c r="U31" s="88">
        <v>0.952</v>
      </c>
      <c r="V31" s="2">
        <v>21.46</v>
      </c>
      <c r="W31" s="2">
        <v>9.97</v>
      </c>
      <c r="X31" s="2">
        <v>14.71</v>
      </c>
      <c r="Y31" s="2">
        <v>5.04</v>
      </c>
    </row>
    <row r="32" spans="1:25" ht="14.25">
      <c r="A32" s="84" t="s">
        <v>1145</v>
      </c>
      <c r="B32" s="87" t="s">
        <v>1185</v>
      </c>
      <c r="C32" s="2">
        <v>8.26</v>
      </c>
      <c r="D32" s="2">
        <v>7.5200000000000005</v>
      </c>
      <c r="E32" s="2">
        <v>2.67</v>
      </c>
      <c r="F32" s="14">
        <v>5.1000000000000005</v>
      </c>
      <c r="G32" s="53">
        <v>0.433</v>
      </c>
      <c r="H32" s="14">
        <v>229</v>
      </c>
      <c r="I32" s="53">
        <v>10.9</v>
      </c>
      <c r="J32" s="53">
        <v>2.7</v>
      </c>
      <c r="K32" s="14">
        <v>99</v>
      </c>
      <c r="L32" s="53"/>
      <c r="M32" s="89">
        <v>187</v>
      </c>
      <c r="N32" s="53">
        <v>111.2</v>
      </c>
      <c r="O32" s="53">
        <v>231.9</v>
      </c>
      <c r="P32" s="53">
        <v>99</v>
      </c>
      <c r="Q32" s="2">
        <v>19.490000000000002</v>
      </c>
      <c r="R32" s="2">
        <v>3.77</v>
      </c>
      <c r="S32" s="2">
        <v>2.65</v>
      </c>
      <c r="T32" s="2">
        <v>7.21</v>
      </c>
      <c r="U32" s="88">
        <v>1.004</v>
      </c>
      <c r="V32" s="2">
        <v>23.36</v>
      </c>
      <c r="W32" s="2">
        <v>11.06</v>
      </c>
      <c r="X32" s="2">
        <v>16.25</v>
      </c>
      <c r="Y32" s="2">
        <v>5.63</v>
      </c>
    </row>
    <row r="33" ht="12">
      <c r="M33" s="23"/>
    </row>
    <row r="34" spans="1:25" ht="14.25">
      <c r="A34" s="84" t="s">
        <v>85</v>
      </c>
      <c r="B34" s="87" t="s">
        <v>59</v>
      </c>
      <c r="C34" s="2">
        <v>8.73</v>
      </c>
      <c r="D34" s="2">
        <v>8.76</v>
      </c>
      <c r="E34" s="2">
        <v>0.768</v>
      </c>
      <c r="F34" s="14">
        <v>4.8</v>
      </c>
      <c r="G34" s="53">
        <v>0.207</v>
      </c>
      <c r="H34" s="14">
        <v>269</v>
      </c>
      <c r="I34" s="53">
        <v>2.4</v>
      </c>
      <c r="J34" s="53">
        <v>4.5</v>
      </c>
      <c r="K34" s="14">
        <v>125</v>
      </c>
      <c r="L34" s="53">
        <v>1.18</v>
      </c>
      <c r="M34" s="26"/>
      <c r="N34" s="53">
        <v>154.5</v>
      </c>
      <c r="O34" s="53">
        <v>311</v>
      </c>
      <c r="P34" s="53">
        <v>132</v>
      </c>
      <c r="Q34" s="2">
        <v>25.8</v>
      </c>
      <c r="R34" s="2">
        <v>3.39</v>
      </c>
      <c r="S34" s="2">
        <v>3.31</v>
      </c>
      <c r="T34" s="2">
        <v>10.14</v>
      </c>
      <c r="U34" s="88">
        <v>1.462</v>
      </c>
      <c r="V34" s="2">
        <v>27.2</v>
      </c>
      <c r="W34" s="2">
        <v>13.84</v>
      </c>
      <c r="X34" s="2">
        <v>18.48</v>
      </c>
      <c r="Y34" s="2">
        <v>5.72</v>
      </c>
    </row>
    <row r="35" spans="1:25" ht="14.25">
      <c r="A35" s="84" t="s">
        <v>1147</v>
      </c>
      <c r="B35" s="87" t="s">
        <v>1185</v>
      </c>
      <c r="C35" s="2">
        <v>8.72</v>
      </c>
      <c r="D35" s="2">
        <v>8.69</v>
      </c>
      <c r="E35" s="137">
        <v>0.651</v>
      </c>
      <c r="F35" s="138">
        <v>3</v>
      </c>
      <c r="G35" s="139">
        <v>0.14</v>
      </c>
      <c r="H35" s="138">
        <v>292</v>
      </c>
      <c r="I35" s="139">
        <v>4</v>
      </c>
      <c r="J35" s="139">
        <v>4.9</v>
      </c>
      <c r="K35" s="138">
        <v>124</v>
      </c>
      <c r="L35" s="138"/>
      <c r="M35" s="23"/>
      <c r="N35" s="139">
        <v>134.7</v>
      </c>
      <c r="O35" s="139">
        <v>276.3</v>
      </c>
      <c r="P35" s="139">
        <v>105</v>
      </c>
      <c r="Q35" s="137">
        <v>23.69</v>
      </c>
      <c r="R35" s="137">
        <v>4.67</v>
      </c>
      <c r="S35" s="137">
        <v>3.22</v>
      </c>
      <c r="T35" s="137">
        <v>8.53</v>
      </c>
      <c r="U35" s="140">
        <v>1.21</v>
      </c>
      <c r="V35" s="137">
        <v>27.43</v>
      </c>
      <c r="W35" s="137">
        <v>13.16</v>
      </c>
      <c r="X35" s="137">
        <v>19.51</v>
      </c>
      <c r="Y35" s="137">
        <v>6.21</v>
      </c>
    </row>
    <row r="36" ht="12">
      <c r="M36" s="23"/>
    </row>
    <row r="37" spans="1:25" ht="14.25">
      <c r="A37" s="84" t="s">
        <v>62</v>
      </c>
      <c r="B37" s="87" t="s">
        <v>59</v>
      </c>
      <c r="C37" s="2">
        <v>8.19</v>
      </c>
      <c r="D37" s="2">
        <v>7.58</v>
      </c>
      <c r="E37" s="2">
        <v>2.311</v>
      </c>
      <c r="F37" s="14">
        <v>23.400000000000002</v>
      </c>
      <c r="G37" s="53">
        <v>3.23</v>
      </c>
      <c r="H37" s="14">
        <v>278</v>
      </c>
      <c r="I37" s="53">
        <v>5</v>
      </c>
      <c r="J37" s="53">
        <v>6.4</v>
      </c>
      <c r="K37" s="14">
        <v>138</v>
      </c>
      <c r="L37" s="53">
        <v>3.5500000000000003</v>
      </c>
      <c r="M37" s="26">
        <v>152</v>
      </c>
      <c r="N37" s="53">
        <v>150</v>
      </c>
      <c r="O37" s="53">
        <v>304</v>
      </c>
      <c r="P37" s="53">
        <v>130</v>
      </c>
      <c r="Q37" s="2">
        <v>26.48</v>
      </c>
      <c r="R37" s="2">
        <v>4.61</v>
      </c>
      <c r="S37" s="2">
        <v>3.59</v>
      </c>
      <c r="T37" s="2">
        <v>9.16</v>
      </c>
      <c r="U37" s="88">
        <v>1.256</v>
      </c>
      <c r="V37" s="2">
        <v>30</v>
      </c>
      <c r="W37" s="2">
        <v>12.85</v>
      </c>
      <c r="X37" s="2">
        <v>21.44</v>
      </c>
      <c r="Y37" s="2">
        <v>6.19</v>
      </c>
    </row>
    <row r="38" spans="1:25" ht="14.25">
      <c r="A38" s="84" t="s">
        <v>1161</v>
      </c>
      <c r="B38" s="87" t="s">
        <v>1185</v>
      </c>
      <c r="C38" s="2">
        <v>7.72</v>
      </c>
      <c r="D38" s="2">
        <v>8.4</v>
      </c>
      <c r="E38" s="2">
        <v>0.307</v>
      </c>
      <c r="F38" s="14">
        <v>6</v>
      </c>
      <c r="G38" s="53">
        <v>0.183</v>
      </c>
      <c r="H38" s="14">
        <v>284</v>
      </c>
      <c r="I38" s="53">
        <v>5.2</v>
      </c>
      <c r="J38" s="53">
        <v>5</v>
      </c>
      <c r="K38" s="14">
        <v>143</v>
      </c>
      <c r="L38" s="53"/>
      <c r="M38" s="26"/>
      <c r="N38" s="53">
        <v>162</v>
      </c>
      <c r="O38" s="53">
        <v>328</v>
      </c>
      <c r="P38" s="53">
        <v>152</v>
      </c>
      <c r="Q38" s="2">
        <v>28.72</v>
      </c>
      <c r="R38" s="2">
        <v>4.98</v>
      </c>
      <c r="S38" s="2">
        <v>3.9</v>
      </c>
      <c r="T38" s="2">
        <v>9.84</v>
      </c>
      <c r="U38" s="88">
        <v>1.369</v>
      </c>
      <c r="V38" s="2">
        <v>32.9</v>
      </c>
      <c r="W38" s="2">
        <v>13.66</v>
      </c>
      <c r="X38" s="2">
        <v>22.29</v>
      </c>
      <c r="Y38" s="2">
        <v>7.140000000000001</v>
      </c>
    </row>
    <row r="39" spans="1:9" ht="12">
      <c r="A39" s="53"/>
      <c r="B39" s="53"/>
      <c r="C39" s="53"/>
      <c r="E39" s="53"/>
      <c r="F39" s="53"/>
      <c r="H39" s="53"/>
      <c r="I39" s="53"/>
    </row>
    <row r="40" ht="12">
      <c r="A40" s="14"/>
    </row>
    <row r="41" ht="12">
      <c r="A41" s="14"/>
    </row>
    <row r="42" ht="12">
      <c r="A42" s="14"/>
    </row>
    <row r="43" ht="12">
      <c r="A43" s="26"/>
    </row>
    <row r="44" spans="1:9" ht="12">
      <c r="A44" s="53"/>
      <c r="B44" s="53"/>
      <c r="C44" s="53"/>
      <c r="E44" s="53"/>
      <c r="F44" s="53"/>
      <c r="H44" s="53"/>
      <c r="I44" s="53"/>
    </row>
    <row r="45" spans="1:9" ht="12">
      <c r="A45" s="53"/>
      <c r="B45" s="53"/>
      <c r="C45" s="53"/>
      <c r="E45" s="53"/>
      <c r="F45" s="53"/>
      <c r="H45" s="53"/>
      <c r="I45" s="53"/>
    </row>
    <row r="46" spans="1:9" ht="12">
      <c r="A46" s="53"/>
      <c r="B46" s="53"/>
      <c r="C46" s="53"/>
      <c r="E46" s="53"/>
      <c r="F46" s="53"/>
      <c r="H46" s="53"/>
      <c r="I46" s="53"/>
    </row>
    <row r="47" spans="1:9" ht="12">
      <c r="A47" s="2"/>
      <c r="B47" s="2"/>
      <c r="C47" s="2"/>
      <c r="E47" s="2"/>
      <c r="F47" s="2"/>
      <c r="H47" s="2"/>
      <c r="I47" s="2"/>
    </row>
    <row r="48" spans="1:9" ht="12">
      <c r="A48" s="2"/>
      <c r="B48" s="2"/>
      <c r="C48" s="2"/>
      <c r="E48" s="2"/>
      <c r="F48" s="2"/>
      <c r="H48" s="2"/>
      <c r="I48" s="2"/>
    </row>
    <row r="49" spans="1:9" ht="12">
      <c r="A49" s="2"/>
      <c r="B49" s="2"/>
      <c r="C49" s="2"/>
      <c r="E49" s="2"/>
      <c r="F49" s="2"/>
      <c r="H49" s="2"/>
      <c r="I49" s="2"/>
    </row>
    <row r="50" spans="1:9" ht="12">
      <c r="A50" s="2"/>
      <c r="B50" s="2"/>
      <c r="C50" s="2"/>
      <c r="E50" s="2"/>
      <c r="F50" s="2"/>
      <c r="H50" s="2"/>
      <c r="I50" s="2"/>
    </row>
    <row r="51" spans="1:9" ht="12">
      <c r="A51" s="88"/>
      <c r="B51" s="88"/>
      <c r="C51" s="88"/>
      <c r="E51" s="88"/>
      <c r="F51" s="88"/>
      <c r="H51" s="88"/>
      <c r="I51" s="88"/>
    </row>
    <row r="52" spans="1:9" ht="12">
      <c r="A52" s="2"/>
      <c r="B52" s="2"/>
      <c r="C52" s="2"/>
      <c r="E52" s="2"/>
      <c r="F52" s="2"/>
      <c r="H52" s="2"/>
      <c r="I52" s="2"/>
    </row>
    <row r="53" spans="1:9" ht="12">
      <c r="A53" s="2"/>
      <c r="B53" s="2"/>
      <c r="C53" s="2"/>
      <c r="E53" s="2"/>
      <c r="F53" s="2"/>
      <c r="H53" s="2"/>
      <c r="I53" s="2"/>
    </row>
    <row r="54" spans="1:9" ht="12">
      <c r="A54" s="2"/>
      <c r="B54" s="2"/>
      <c r="C54" s="2"/>
      <c r="E54" s="2"/>
      <c r="F54" s="2"/>
      <c r="H54" s="2"/>
      <c r="I54" s="2"/>
    </row>
    <row r="55" spans="1:9" ht="12">
      <c r="A55" s="2"/>
      <c r="B55" s="2"/>
      <c r="C55" s="2"/>
      <c r="E55" s="2"/>
      <c r="F55" s="2"/>
      <c r="H55" s="2"/>
      <c r="I5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legacyDrawing r:id="rId3"/>
  <oleObjects>
    <oleObject progId="Word.Document.12" shapeId="113785583" r:id="rId1"/>
    <oleObject progId="Word.Document.12" shapeId="1137927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Nelia W. Dunbar</dc:creator>
  <cp:keywords/>
  <dc:description/>
  <cp:lastModifiedBy>Nelia</cp:lastModifiedBy>
  <cp:lastPrinted>2018-12-07T00:43:11Z</cp:lastPrinted>
  <dcterms:created xsi:type="dcterms:W3CDTF">1997-02-06T03:00:17Z</dcterms:created>
  <dcterms:modified xsi:type="dcterms:W3CDTF">2020-04-24T23:14:20Z</dcterms:modified>
  <cp:category/>
  <cp:version/>
  <cp:contentType/>
  <cp:contentStatus/>
</cp:coreProperties>
</file>