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itorialProduction\SuppPubs\figshare_portal\jgsl\jgs2020-031\"/>
    </mc:Choice>
  </mc:AlternateContent>
  <xr:revisionPtr revIDLastSave="0" documentId="8_{2287689A-3D3B-4170-973C-0A980633EFB0}" xr6:coauthVersionLast="44" xr6:coauthVersionMax="44" xr10:uidLastSave="{00000000-0000-0000-0000-000000000000}"/>
  <bookViews>
    <workbookView xWindow="1125" yWindow="1125" windowWidth="21600" windowHeight="11385" activeTab="3" xr2:uid="{00000000-000D-0000-FFFF-FFFF00000000}"/>
  </bookViews>
  <sheets>
    <sheet name="Biotite" sheetId="1" r:id="rId1"/>
    <sheet name="Garnet" sheetId="5" r:id="rId2"/>
    <sheet name="Feldspar" sheetId="6" r:id="rId3"/>
    <sheet name="Amphibole" sheetId="7" r:id="rId4"/>
    <sheet name="Pyroxene" sheetId="8" r:id="rId5"/>
    <sheet name="Ti in Bt Geothermometer " sheetId="4" r:id="rId6"/>
  </sheets>
  <definedNames>
    <definedName name="_xlnm.Print_Titles" localSheetId="0">Biotite!$A:$A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7" l="1"/>
  <c r="C64" i="7"/>
  <c r="E62" i="7"/>
  <c r="E64" i="7" s="1"/>
  <c r="D62" i="7"/>
  <c r="D64" i="7" s="1"/>
  <c r="C62" i="7"/>
  <c r="B62" i="7"/>
  <c r="G9" i="4" l="1"/>
  <c r="G10" i="4"/>
  <c r="G11" i="4"/>
  <c r="G12" i="4"/>
  <c r="G13" i="4"/>
  <c r="G14" i="4"/>
  <c r="G15" i="4"/>
  <c r="G16" i="4"/>
  <c r="G18" i="4"/>
  <c r="I18" i="4" s="1"/>
  <c r="G19" i="4"/>
  <c r="G20" i="4"/>
  <c r="G21" i="4"/>
  <c r="G22" i="4"/>
  <c r="G27" i="4"/>
  <c r="G26" i="4"/>
  <c r="G25" i="4"/>
  <c r="G24" i="4"/>
  <c r="G8" i="4"/>
  <c r="G6" i="4"/>
  <c r="G5" i="4"/>
  <c r="Y36" i="1"/>
  <c r="X36" i="1"/>
  <c r="W36" i="1"/>
  <c r="V36" i="1"/>
  <c r="U36" i="1"/>
  <c r="M36" i="1"/>
  <c r="L36" i="1"/>
  <c r="K36" i="1"/>
  <c r="J36" i="1"/>
  <c r="H36" i="1"/>
  <c r="I36" i="1"/>
  <c r="S36" i="1"/>
  <c r="R36" i="1"/>
  <c r="Q36" i="1"/>
  <c r="P36" i="1"/>
  <c r="O36" i="1"/>
  <c r="C36" i="1"/>
  <c r="B36" i="1"/>
  <c r="G36" i="1"/>
  <c r="F36" i="1"/>
  <c r="E36" i="1"/>
  <c r="I24" i="4" l="1"/>
  <c r="I8" i="4"/>
  <c r="I5" i="4"/>
</calcChain>
</file>

<file path=xl/sharedStrings.xml><?xml version="1.0" encoding="utf-8"?>
<sst xmlns="http://schemas.openxmlformats.org/spreadsheetml/2006/main" count="400" uniqueCount="207">
  <si>
    <t>MMR2-1-1</t>
  </si>
  <si>
    <t>MMR2-1-8</t>
  </si>
  <si>
    <t>MMR2-1-9</t>
  </si>
  <si>
    <t>MMR2-1-10</t>
  </si>
  <si>
    <t>MMR2-1-13</t>
  </si>
  <si>
    <t>MMR2-1-14</t>
  </si>
  <si>
    <t>MMR2-2-1</t>
  </si>
  <si>
    <t>MMR2-2-2</t>
  </si>
  <si>
    <t>MMR2-2-3</t>
  </si>
  <si>
    <t>MMR2-2-4</t>
  </si>
  <si>
    <t>MMR2-2-5</t>
  </si>
  <si>
    <t>MMR1-1-1</t>
  </si>
  <si>
    <t>MMR1-1-2</t>
  </si>
  <si>
    <t>MMR1-1-4</t>
  </si>
  <si>
    <t>MMR1-1-5</t>
  </si>
  <si>
    <t>MMR1-2-1</t>
  </si>
  <si>
    <t>MMR1-2-2</t>
  </si>
  <si>
    <t>MMR1-2-3</t>
  </si>
  <si>
    <t>MMR1-2-4</t>
  </si>
  <si>
    <t>MR4-23</t>
  </si>
  <si>
    <t>MR4-24</t>
  </si>
  <si>
    <t>Bt (core) in Am</t>
  </si>
  <si>
    <t>Bt (rim) in Am</t>
  </si>
  <si>
    <t>Bt in Am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</si>
  <si>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</si>
  <si>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</si>
  <si>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</si>
  <si>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</si>
  <si>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</si>
  <si>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</si>
  <si>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</si>
  <si>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</si>
  <si>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</si>
  <si>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</si>
  <si>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BaO</t>
  </si>
  <si>
    <t>F</t>
  </si>
  <si>
    <t>Cl</t>
  </si>
  <si>
    <t>Totale</t>
  </si>
  <si>
    <t>Si</t>
  </si>
  <si>
    <t>Ti</t>
  </si>
  <si>
    <t>Al</t>
  </si>
  <si>
    <t>Cr</t>
  </si>
  <si>
    <t>Fe2+</t>
  </si>
  <si>
    <t>Mn</t>
  </si>
  <si>
    <t>Mg</t>
  </si>
  <si>
    <t>Ca</t>
  </si>
  <si>
    <t>Na</t>
  </si>
  <si>
    <t>K</t>
  </si>
  <si>
    <t>Ba</t>
  </si>
  <si>
    <t>Bt  in Am</t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</si>
  <si>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</si>
  <si>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X</t>
    </r>
    <r>
      <rPr>
        <vertAlign val="subscript"/>
        <sz val="11"/>
        <color theme="1"/>
        <rFont val="Calibri"/>
        <family val="2"/>
        <scheme val="minor"/>
      </rPr>
      <t>Mg</t>
    </r>
  </si>
  <si>
    <r>
      <t>A</t>
    </r>
    <r>
      <rPr>
        <vertAlign val="subscript"/>
        <sz val="11"/>
        <color theme="1"/>
        <rFont val="Calibri"/>
        <family val="2"/>
        <scheme val="minor"/>
      </rPr>
      <t>Site</t>
    </r>
  </si>
  <si>
    <t>brown</t>
  </si>
  <si>
    <t>green</t>
  </si>
  <si>
    <t>Ti-in-biotite geothermometer of Henry et al. (2005) American Mineralogist</t>
  </si>
  <si>
    <t>a,b and c are surface fit coefficients</t>
  </si>
  <si>
    <t>Ti and X(Mg) are input data</t>
  </si>
  <si>
    <t>result</t>
  </si>
  <si>
    <t>a</t>
  </si>
  <si>
    <t>b</t>
  </si>
  <si>
    <t>c</t>
  </si>
  <si>
    <t>X(Mg)</t>
  </si>
  <si>
    <t>T(C)</t>
  </si>
  <si>
    <t>MR</t>
  </si>
  <si>
    <t>To use this geothermometer in the most appropriate manner, refer to the Henry et al. (2005) paper or the webpage:</t>
  </si>
  <si>
    <t>http://geol.lsu.edu/henry/Research/biotite/TiInBiotiteGeothermometer.htm</t>
  </si>
  <si>
    <t>MMR green Bt</t>
  </si>
  <si>
    <t>MMR brown Bt</t>
  </si>
  <si>
    <t>MMR Bt - Am</t>
  </si>
  <si>
    <t>Sample</t>
  </si>
  <si>
    <t>MMR</t>
  </si>
  <si>
    <t>granulitic xenolith</t>
  </si>
  <si>
    <t>Migmatitic xenolith</t>
  </si>
  <si>
    <t>MR4-1</t>
  </si>
  <si>
    <t>MR4-2</t>
  </si>
  <si>
    <t>MR4-3</t>
  </si>
  <si>
    <t>MR4-4</t>
  </si>
  <si>
    <t>MR4-5</t>
  </si>
  <si>
    <t>MR4-6</t>
  </si>
  <si>
    <t>MR4-7</t>
  </si>
  <si>
    <t>MR4-8</t>
  </si>
  <si>
    <t>MR4-9</t>
  </si>
  <si>
    <t>MR4-10</t>
  </si>
  <si>
    <t>MR4-11</t>
  </si>
  <si>
    <t>MR1-13</t>
  </si>
  <si>
    <t>MR1-14</t>
  </si>
  <si>
    <t>MnO</t>
  </si>
  <si>
    <t>Total</t>
  </si>
  <si>
    <t>Si(IV)</t>
  </si>
  <si>
    <t>Al(IV)</t>
  </si>
  <si>
    <t>T site</t>
  </si>
  <si>
    <t>Al(VI)</t>
  </si>
  <si>
    <t>Ti(VI)</t>
  </si>
  <si>
    <t>O site</t>
  </si>
  <si>
    <t>Mn2+</t>
  </si>
  <si>
    <t>A site</t>
  </si>
  <si>
    <t>XAlm</t>
  </si>
  <si>
    <t>XSps</t>
  </si>
  <si>
    <t>XPrp</t>
  </si>
  <si>
    <t>XGrs</t>
  </si>
  <si>
    <t>Fe/(Fe+Mg)</t>
  </si>
  <si>
    <t>analysis No.</t>
  </si>
  <si>
    <t>Garnet profile from core to rim</t>
  </si>
  <si>
    <t>Grt core 1</t>
  </si>
  <si>
    <t>Grt 2</t>
  </si>
  <si>
    <t>Grt 3</t>
  </si>
  <si>
    <t>Grt 4</t>
  </si>
  <si>
    <t>Grt 5</t>
  </si>
  <si>
    <t>Grt 6</t>
  </si>
  <si>
    <t>Grt 7</t>
  </si>
  <si>
    <t>Grt 8</t>
  </si>
  <si>
    <t>Grt 9</t>
  </si>
  <si>
    <t>Grt 10</t>
  </si>
  <si>
    <t>Grt rim 11</t>
  </si>
  <si>
    <t>Grt rim 57</t>
  </si>
  <si>
    <t>Grt core 58</t>
  </si>
  <si>
    <t>MR4-12</t>
  </si>
  <si>
    <t>MR4-13</t>
  </si>
  <si>
    <t>MR4-14</t>
  </si>
  <si>
    <t>MR4-15</t>
  </si>
  <si>
    <t>MR4-17</t>
  </si>
  <si>
    <t>MR4-18</t>
  </si>
  <si>
    <t>MR4-22</t>
  </si>
  <si>
    <t>MMR2-12</t>
  </si>
  <si>
    <t>MMR2-13</t>
  </si>
  <si>
    <t>MMR2-14</t>
  </si>
  <si>
    <t>MMR2-16</t>
  </si>
  <si>
    <t>MR1-1</t>
  </si>
  <si>
    <t>MR1-2</t>
  </si>
  <si>
    <t>MR1-3</t>
  </si>
  <si>
    <t>MR1-4</t>
  </si>
  <si>
    <t>MR1-5</t>
  </si>
  <si>
    <t>MR1-6</t>
  </si>
  <si>
    <t>MR1-7</t>
  </si>
  <si>
    <t>MR1-8</t>
  </si>
  <si>
    <t>MR1-9</t>
  </si>
  <si>
    <t>MR1-10</t>
  </si>
  <si>
    <t>MR1-11</t>
  </si>
  <si>
    <t>MR1-12</t>
  </si>
  <si>
    <t>%An</t>
  </si>
  <si>
    <t>%Ab</t>
  </si>
  <si>
    <t>%Kfs</t>
  </si>
  <si>
    <t>symplectites with Bt</t>
  </si>
  <si>
    <t>Granulitic xenolith</t>
  </si>
  <si>
    <t>MMR2-3</t>
  </si>
  <si>
    <t>MMR2-4</t>
  </si>
  <si>
    <t>MMR2-5</t>
  </si>
  <si>
    <t>MMR2-6</t>
  </si>
  <si>
    <t>Hbl - Bt</t>
  </si>
  <si>
    <t>Hbl core</t>
  </si>
  <si>
    <t>Hbl</t>
  </si>
  <si>
    <t>Hbl rim</t>
  </si>
  <si>
    <t>Mn2O3</t>
  </si>
  <si>
    <t xml:space="preserve">Fe2O3 </t>
  </si>
  <si>
    <t>H2O+</t>
  </si>
  <si>
    <t xml:space="preserve">Initial Total </t>
  </si>
  <si>
    <t>Fe3+/ΣFe initial</t>
  </si>
  <si>
    <t>Mn3+/ΣMn initial</t>
  </si>
  <si>
    <t>Fe3+/ΣFe used</t>
  </si>
  <si>
    <t>Mn3+/ΣMn used</t>
  </si>
  <si>
    <t>Final wt% values</t>
  </si>
  <si>
    <t xml:space="preserve">Total </t>
  </si>
  <si>
    <t>Subgroup of (OH,F,Cl)</t>
  </si>
  <si>
    <t xml:space="preserve"> Species</t>
  </si>
  <si>
    <t>Ti-rich pargasite</t>
  </si>
  <si>
    <t>pargasite</t>
  </si>
  <si>
    <t>T (ideally 8 apfu)</t>
  </si>
  <si>
    <t/>
  </si>
  <si>
    <t>Fe3+</t>
  </si>
  <si>
    <t>T subtotal</t>
  </si>
  <si>
    <t>C (ideally 5 apfu)</t>
  </si>
  <si>
    <t>C subtotal</t>
  </si>
  <si>
    <t>B (ideally 2 apfu)</t>
  </si>
  <si>
    <t>B subtotal</t>
  </si>
  <si>
    <t>A (from 0 to 1 apfu)</t>
  </si>
  <si>
    <t>A subtotal</t>
  </si>
  <si>
    <t>O (non-W)</t>
  </si>
  <si>
    <t>W (ideally 2 apfu)</t>
  </si>
  <si>
    <t>OH</t>
  </si>
  <si>
    <t>W subtotal</t>
  </si>
  <si>
    <t>Sum T,C,B,A</t>
  </si>
  <si>
    <t>MMR2-7</t>
  </si>
  <si>
    <t>MMR2-8</t>
  </si>
  <si>
    <t>MMR2-9</t>
  </si>
  <si>
    <t>MMR2-10</t>
  </si>
  <si>
    <t>MMR2-11</t>
  </si>
  <si>
    <t>MMR2-15</t>
  </si>
  <si>
    <t>Cpx rim</t>
  </si>
  <si>
    <t>Cpx</t>
  </si>
  <si>
    <t>Cpx core</t>
  </si>
  <si>
    <t>Cpx in Hbl</t>
  </si>
  <si>
    <t>Fe2O3</t>
  </si>
  <si>
    <t>Wo</t>
  </si>
  <si>
    <t>En</t>
  </si>
  <si>
    <t>Fs</t>
  </si>
  <si>
    <t>Acm</t>
  </si>
  <si>
    <t>N° Mg</t>
  </si>
  <si>
    <t>e-</t>
  </si>
  <si>
    <t>Cariche</t>
  </si>
  <si>
    <t>Fe3+/Fetot</t>
  </si>
  <si>
    <t>Mineralogical Magazine, 51, 361, 431-435, 1987</t>
  </si>
  <si>
    <t>Fe2O3 calculated as in  Droop</t>
  </si>
  <si>
    <t xml:space="preserve">Migmatitic xenolith (leucosome) </t>
  </si>
  <si>
    <t>Migmatitic xenolith (melanosome)</t>
  </si>
  <si>
    <t>Al (tot)</t>
  </si>
  <si>
    <t>P (Mutch et al. 2016) CMP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</si>
</sst>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"/>
    <numFmt numFmtId="167" formatCode="0.0000E+00"/>
    <numFmt numFmtId="168" formatCode="0.0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48"/>
      <name val="Calibri"/>
      <family val="2"/>
      <scheme val="minor"/>
    </font>
    <font>
      <b/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/>
    <xf numFmtId="0" fontId="10" fillId="0" borderId="0" xfId="1" applyAlignment="1" applyProtection="1"/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Fill="1"/>
    <xf numFmtId="2" fontId="13" fillId="0" borderId="0" xfId="0" applyNumberFormat="1" applyFont="1" applyFill="1"/>
    <xf numFmtId="166" fontId="13" fillId="0" borderId="0" xfId="0" applyNumberFormat="1" applyFont="1" applyFill="1"/>
    <xf numFmtId="166" fontId="12" fillId="0" borderId="0" xfId="0" applyNumberFormat="1" applyFont="1" applyFill="1"/>
    <xf numFmtId="2" fontId="12" fillId="0" borderId="0" xfId="0" applyNumberFormat="1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0" fillId="0" borderId="0" xfId="0" applyFill="1"/>
    <xf numFmtId="0" fontId="11" fillId="0" borderId="0" xfId="0" applyFont="1" applyFill="1" applyAlignment="1">
      <alignment wrapText="1"/>
    </xf>
    <xf numFmtId="0" fontId="16" fillId="0" borderId="0" xfId="0" applyFont="1" applyFill="1"/>
    <xf numFmtId="0" fontId="17" fillId="0" borderId="0" xfId="0" applyFont="1"/>
    <xf numFmtId="0" fontId="18" fillId="0" borderId="0" xfId="0" applyFont="1"/>
    <xf numFmtId="2" fontId="19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left"/>
    </xf>
    <xf numFmtId="2" fontId="19" fillId="0" borderId="0" xfId="0" applyNumberFormat="1" applyFont="1" applyFill="1"/>
    <xf numFmtId="0" fontId="19" fillId="0" borderId="0" xfId="0" applyFont="1" applyFill="1"/>
    <xf numFmtId="0" fontId="21" fillId="0" borderId="0" xfId="0" applyFont="1" applyFill="1"/>
    <xf numFmtId="164" fontId="19" fillId="0" borderId="0" xfId="0" applyNumberFormat="1" applyFont="1"/>
    <xf numFmtId="2" fontId="17" fillId="0" borderId="0" xfId="0" applyNumberFormat="1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157163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538"/>
          <a:ext cx="161925" cy="1571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eol.lsu.edu/henry/Research/biotite/TiInBiotiteGeothermomete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workbookViewId="0">
      <selection activeCell="B1" sqref="B1"/>
    </sheetView>
  </sheetViews>
  <sheetFormatPr defaultRowHeight="15" x14ac:dyDescent="0.25"/>
  <cols>
    <col min="1" max="1" width="11.5703125" customWidth="1"/>
    <col min="2" max="3" width="10.5703125" bestFit="1" customWidth="1"/>
    <col min="4" max="4" width="4.42578125" customWidth="1"/>
    <col min="5" max="13" width="11.28515625" bestFit="1" customWidth="1"/>
    <col min="14" max="14" width="3.5703125" customWidth="1"/>
    <col min="15" max="15" width="10.5703125" customWidth="1"/>
    <col min="19" max="19" width="11.28515625" bestFit="1" customWidth="1"/>
    <col min="20" max="20" width="3.140625" customWidth="1"/>
    <col min="21" max="21" width="12.5703125" customWidth="1"/>
    <col min="22" max="22" width="12.42578125" customWidth="1"/>
    <col min="23" max="23" width="12.28515625" customWidth="1"/>
    <col min="24" max="24" width="10.42578125" customWidth="1"/>
    <col min="25" max="25" width="11" customWidth="1"/>
    <col min="26" max="26" width="13.140625" customWidth="1"/>
    <col min="27" max="29" width="11.28515625" bestFit="1" customWidth="1"/>
  </cols>
  <sheetData>
    <row r="1" spans="1:25" x14ac:dyDescent="0.25">
      <c r="A1" t="s">
        <v>70</v>
      </c>
      <c r="B1" s="17" t="s">
        <v>64</v>
      </c>
      <c r="C1" s="17" t="s">
        <v>64</v>
      </c>
      <c r="E1" s="17" t="s">
        <v>71</v>
      </c>
      <c r="F1" s="17" t="s">
        <v>71</v>
      </c>
      <c r="G1" s="17" t="s">
        <v>71</v>
      </c>
      <c r="H1" s="17" t="s">
        <v>71</v>
      </c>
      <c r="I1" s="17" t="s">
        <v>71</v>
      </c>
      <c r="J1" s="17" t="s">
        <v>71</v>
      </c>
      <c r="K1" s="17" t="s">
        <v>71</v>
      </c>
      <c r="L1" s="17" t="s">
        <v>71</v>
      </c>
      <c r="M1" s="17" t="s">
        <v>71</v>
      </c>
      <c r="N1" s="17"/>
      <c r="O1" s="17" t="s">
        <v>71</v>
      </c>
      <c r="P1" s="17" t="s">
        <v>71</v>
      </c>
      <c r="Q1" s="17" t="s">
        <v>71</v>
      </c>
      <c r="R1" s="17" t="s">
        <v>71</v>
      </c>
      <c r="S1" s="17" t="s">
        <v>71</v>
      </c>
      <c r="U1" s="17" t="s">
        <v>71</v>
      </c>
      <c r="V1" s="17" t="s">
        <v>71</v>
      </c>
      <c r="W1" s="17" t="s">
        <v>71</v>
      </c>
      <c r="X1" s="17" t="s">
        <v>71</v>
      </c>
      <c r="Y1" s="17" t="s">
        <v>71</v>
      </c>
    </row>
    <row r="2" spans="1:25" x14ac:dyDescent="0.25">
      <c r="B2" s="44" t="s">
        <v>73</v>
      </c>
      <c r="C2" s="44"/>
      <c r="E2" s="44" t="s">
        <v>72</v>
      </c>
      <c r="F2" s="44"/>
      <c r="G2" s="44"/>
      <c r="H2" s="44"/>
      <c r="I2" s="44"/>
      <c r="J2" s="44"/>
      <c r="K2" s="44"/>
      <c r="L2" s="44"/>
      <c r="M2" s="44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16" customFormat="1" x14ac:dyDescent="0.25">
      <c r="A3" s="18" t="s">
        <v>102</v>
      </c>
      <c r="B3" s="16" t="s">
        <v>19</v>
      </c>
      <c r="C3" s="16" t="s">
        <v>20</v>
      </c>
      <c r="E3" s="16" t="s">
        <v>14</v>
      </c>
      <c r="F3" s="16" t="s">
        <v>16</v>
      </c>
      <c r="G3" s="16" t="s">
        <v>17</v>
      </c>
      <c r="H3" s="16" t="s">
        <v>15</v>
      </c>
      <c r="I3" s="16" t="s">
        <v>13</v>
      </c>
      <c r="J3" s="16" t="s">
        <v>1</v>
      </c>
      <c r="K3" s="16" t="s">
        <v>2</v>
      </c>
      <c r="L3" s="16" t="s">
        <v>3</v>
      </c>
      <c r="M3" s="16" t="s">
        <v>4</v>
      </c>
      <c r="O3" s="16" t="s">
        <v>11</v>
      </c>
      <c r="P3" s="16" t="s">
        <v>12</v>
      </c>
      <c r="Q3" s="16" t="s">
        <v>0</v>
      </c>
      <c r="R3" s="16" t="s">
        <v>5</v>
      </c>
      <c r="S3" s="16" t="s">
        <v>18</v>
      </c>
      <c r="U3" s="16" t="s">
        <v>6</v>
      </c>
      <c r="V3" s="16" t="s">
        <v>7</v>
      </c>
      <c r="W3" s="16" t="s">
        <v>8</v>
      </c>
      <c r="X3" s="16" t="s">
        <v>9</v>
      </c>
      <c r="Y3" s="16" t="s">
        <v>10</v>
      </c>
    </row>
    <row r="4" spans="1:25" s="4" customFormat="1" x14ac:dyDescent="0.25">
      <c r="B4" s="4" t="s">
        <v>53</v>
      </c>
      <c r="C4" s="4" t="s">
        <v>53</v>
      </c>
      <c r="E4" s="4" t="s">
        <v>53</v>
      </c>
      <c r="F4" s="4" t="s">
        <v>53</v>
      </c>
      <c r="G4" s="4" t="s">
        <v>53</v>
      </c>
      <c r="H4" s="4" t="s">
        <v>53</v>
      </c>
      <c r="I4" s="4" t="s">
        <v>53</v>
      </c>
      <c r="J4" s="4" t="s">
        <v>53</v>
      </c>
      <c r="K4" s="4" t="s">
        <v>53</v>
      </c>
      <c r="L4" s="4" t="s">
        <v>53</v>
      </c>
      <c r="M4" s="4" t="s">
        <v>53</v>
      </c>
      <c r="O4" s="4" t="s">
        <v>54</v>
      </c>
      <c r="P4" s="4" t="s">
        <v>54</v>
      </c>
      <c r="Q4" s="4" t="s">
        <v>54</v>
      </c>
      <c r="R4" s="4" t="s">
        <v>54</v>
      </c>
      <c r="S4" s="4" t="s">
        <v>54</v>
      </c>
      <c r="U4" s="4" t="s">
        <v>21</v>
      </c>
      <c r="V4" s="4" t="s">
        <v>22</v>
      </c>
      <c r="W4" s="4" t="s">
        <v>49</v>
      </c>
      <c r="X4" s="4" t="s">
        <v>23</v>
      </c>
      <c r="Y4" s="4" t="s">
        <v>49</v>
      </c>
    </row>
    <row r="5" spans="1:25" ht="7.9" customHeight="1" x14ac:dyDescent="0.25"/>
    <row r="6" spans="1:25" x14ac:dyDescent="0.25">
      <c r="A6" t="s">
        <v>24</v>
      </c>
      <c r="B6" s="2">
        <v>0.76019999999999999</v>
      </c>
      <c r="C6" s="2">
        <v>0.7117</v>
      </c>
      <c r="E6" s="2">
        <v>0.43140000000000001</v>
      </c>
      <c r="F6" s="2">
        <v>0.60680000000000001</v>
      </c>
      <c r="G6" s="2">
        <v>0.41820000000000002</v>
      </c>
      <c r="H6" s="2">
        <v>0.39939999999999998</v>
      </c>
      <c r="I6" s="2">
        <v>0.51070000000000004</v>
      </c>
      <c r="J6" s="2">
        <v>0.46060000000000001</v>
      </c>
      <c r="K6" s="2">
        <v>0.55279999999999996</v>
      </c>
      <c r="L6" s="2">
        <v>0.45789999999999997</v>
      </c>
      <c r="M6" s="2">
        <v>0.52490000000000003</v>
      </c>
      <c r="N6" s="2"/>
      <c r="O6" s="2">
        <v>0.49840000000000001</v>
      </c>
      <c r="P6" s="2">
        <v>0.46500000000000002</v>
      </c>
      <c r="Q6" s="2">
        <v>0.47160000000000002</v>
      </c>
      <c r="R6" s="2">
        <v>0.56510000000000005</v>
      </c>
      <c r="S6" s="2">
        <v>0.32390000000000002</v>
      </c>
      <c r="U6" s="2">
        <v>0.37809999999999999</v>
      </c>
      <c r="V6" s="2">
        <v>0.4052</v>
      </c>
      <c r="W6" s="2">
        <v>0.3906</v>
      </c>
      <c r="X6" s="2">
        <v>0.32529999999999998</v>
      </c>
      <c r="Y6" s="2">
        <v>0.311</v>
      </c>
    </row>
    <row r="7" spans="1:25" x14ac:dyDescent="0.25">
      <c r="A7" t="s">
        <v>25</v>
      </c>
      <c r="B7" s="2">
        <v>17.755199999999999</v>
      </c>
      <c r="C7" s="2">
        <v>17.657299999999999</v>
      </c>
      <c r="E7" s="2">
        <v>16.285599999999999</v>
      </c>
      <c r="F7" s="2">
        <v>14.9061</v>
      </c>
      <c r="G7" s="2">
        <v>15.2883</v>
      </c>
      <c r="H7" s="2">
        <v>16.3659</v>
      </c>
      <c r="I7" s="2">
        <v>16.208300000000001</v>
      </c>
      <c r="J7" s="2">
        <v>17.133199999999999</v>
      </c>
      <c r="K7" s="2">
        <v>16.975999999999999</v>
      </c>
      <c r="L7" s="2">
        <v>17.097899999999999</v>
      </c>
      <c r="M7" s="2">
        <v>16.561</v>
      </c>
      <c r="N7" s="2"/>
      <c r="O7" s="2">
        <v>16.870999999999999</v>
      </c>
      <c r="P7" s="2">
        <v>16.588200000000001</v>
      </c>
      <c r="Q7" s="2">
        <v>16.270900000000001</v>
      </c>
      <c r="R7" s="2">
        <v>16.45</v>
      </c>
      <c r="S7" s="2">
        <v>15.7182</v>
      </c>
      <c r="U7" s="2">
        <v>15.9688</v>
      </c>
      <c r="V7" s="2">
        <v>16.747599999999998</v>
      </c>
      <c r="W7" s="2">
        <v>16.732399999999998</v>
      </c>
      <c r="X7" s="2">
        <v>16.921800000000001</v>
      </c>
      <c r="Y7" s="2">
        <v>18.167400000000001</v>
      </c>
    </row>
    <row r="8" spans="1:25" x14ac:dyDescent="0.25">
      <c r="A8" t="s">
        <v>26</v>
      </c>
      <c r="B8" s="2">
        <v>17.4438</v>
      </c>
      <c r="C8" s="2">
        <v>17.4664</v>
      </c>
      <c r="E8" s="2">
        <v>18.045400000000001</v>
      </c>
      <c r="F8" s="2">
        <v>17.339200000000002</v>
      </c>
      <c r="G8" s="2">
        <v>17.618099999999998</v>
      </c>
      <c r="H8" s="2">
        <v>16.7193</v>
      </c>
      <c r="I8" s="2">
        <v>18.2835</v>
      </c>
      <c r="J8" s="2">
        <v>18.337900000000001</v>
      </c>
      <c r="K8" s="2">
        <v>18.246300000000002</v>
      </c>
      <c r="L8" s="2">
        <v>18.058599999999998</v>
      </c>
      <c r="M8" s="2">
        <v>17.999199999999998</v>
      </c>
      <c r="N8" s="2"/>
      <c r="O8" s="2">
        <v>18.137</v>
      </c>
      <c r="P8" s="2">
        <v>18.1099</v>
      </c>
      <c r="Q8" s="2">
        <v>18.332999999999998</v>
      </c>
      <c r="R8" s="2">
        <v>18.5932</v>
      </c>
      <c r="S8" s="2">
        <v>17.063099999999999</v>
      </c>
      <c r="U8" s="2">
        <v>14.585000000000001</v>
      </c>
      <c r="V8" s="2">
        <v>14.7629</v>
      </c>
      <c r="W8" s="2">
        <v>14.8444</v>
      </c>
      <c r="X8" s="2">
        <v>14.273899999999999</v>
      </c>
      <c r="Y8" s="2">
        <v>14.1318</v>
      </c>
    </row>
    <row r="9" spans="1:25" x14ac:dyDescent="0.25">
      <c r="A9" t="s">
        <v>27</v>
      </c>
      <c r="B9" s="2">
        <v>36.357700000000001</v>
      </c>
      <c r="C9" s="2">
        <v>35.949199999999998</v>
      </c>
      <c r="E9" s="2">
        <v>35.233400000000003</v>
      </c>
      <c r="F9" s="2">
        <v>36.296100000000003</v>
      </c>
      <c r="G9" s="2">
        <v>36.1935</v>
      </c>
      <c r="H9" s="2">
        <v>36.375</v>
      </c>
      <c r="I9" s="2">
        <v>35.697099999999999</v>
      </c>
      <c r="J9" s="2">
        <v>36.224299999999999</v>
      </c>
      <c r="K9" s="2">
        <v>36.310899999999997</v>
      </c>
      <c r="L9" s="2">
        <v>36.304499999999997</v>
      </c>
      <c r="M9" s="2">
        <v>35.918500000000002</v>
      </c>
      <c r="N9" s="2"/>
      <c r="O9" s="2">
        <v>34.813800000000001</v>
      </c>
      <c r="P9" s="2">
        <v>36.308199999999999</v>
      </c>
      <c r="Q9" s="2">
        <v>35.688800000000001</v>
      </c>
      <c r="R9" s="2">
        <v>35.799799999999998</v>
      </c>
      <c r="S9" s="2">
        <v>35.1783</v>
      </c>
      <c r="U9" s="2">
        <v>36.193800000000003</v>
      </c>
      <c r="V9" s="2">
        <v>36.583300000000001</v>
      </c>
      <c r="W9" s="2">
        <v>36.991599999999998</v>
      </c>
      <c r="X9" s="2">
        <v>36.660600000000002</v>
      </c>
      <c r="Y9" s="2">
        <v>37.036900000000003</v>
      </c>
    </row>
    <row r="10" spans="1:25" x14ac:dyDescent="0.25">
      <c r="A10" t="s">
        <v>28</v>
      </c>
      <c r="B10" s="2">
        <v>8.7631999999999994</v>
      </c>
      <c r="C10" s="2">
        <v>8.9315999999999995</v>
      </c>
      <c r="E10" s="2">
        <v>9.3455999999999992</v>
      </c>
      <c r="F10" s="2">
        <v>9.3149999999999995</v>
      </c>
      <c r="G10" s="2">
        <v>9.2579999999999991</v>
      </c>
      <c r="H10" s="2">
        <v>9.3617000000000008</v>
      </c>
      <c r="I10" s="2">
        <v>9.1710999999999991</v>
      </c>
      <c r="J10" s="2">
        <v>9.3042999999999996</v>
      </c>
      <c r="K10" s="2">
        <v>9.2584</v>
      </c>
      <c r="L10" s="2">
        <v>9.2152999999999992</v>
      </c>
      <c r="M10" s="2">
        <v>9.2141999999999999</v>
      </c>
      <c r="N10" s="2"/>
      <c r="O10" s="2">
        <v>9.1455000000000002</v>
      </c>
      <c r="P10" s="2">
        <v>9.2027999999999999</v>
      </c>
      <c r="Q10" s="2">
        <v>9.0547000000000004</v>
      </c>
      <c r="R10" s="2">
        <v>9.3361999999999998</v>
      </c>
      <c r="S10" s="2">
        <v>9.0137999999999998</v>
      </c>
      <c r="U10" s="2">
        <v>9.4111999999999991</v>
      </c>
      <c r="V10" s="2">
        <v>9.1008999999999993</v>
      </c>
      <c r="W10" s="2">
        <v>9.5477000000000007</v>
      </c>
      <c r="X10" s="2">
        <v>9.4243000000000006</v>
      </c>
      <c r="Y10" s="2">
        <v>9.4172999999999991</v>
      </c>
    </row>
    <row r="11" spans="1:25" x14ac:dyDescent="0.25">
      <c r="A11" t="s">
        <v>29</v>
      </c>
      <c r="B11" s="2">
        <v>0</v>
      </c>
      <c r="C11" s="2">
        <v>1.5800000000000002E-2</v>
      </c>
      <c r="E11" s="2">
        <v>0</v>
      </c>
      <c r="F11" s="2">
        <v>2.4299999999999999E-2</v>
      </c>
      <c r="G11" s="2">
        <v>2.3999999999999998E-3</v>
      </c>
      <c r="H11" s="2">
        <v>2.3099999999999999E-2</v>
      </c>
      <c r="I11" s="2">
        <v>0</v>
      </c>
      <c r="J11" s="2">
        <v>3.7000000000000002E-3</v>
      </c>
      <c r="K11" s="2">
        <v>0</v>
      </c>
      <c r="L11" s="2">
        <v>1.5900000000000001E-2</v>
      </c>
      <c r="M11" s="2">
        <v>1.95E-2</v>
      </c>
      <c r="N11" s="2"/>
      <c r="O11" s="2">
        <v>3.1699999999999999E-2</v>
      </c>
      <c r="P11" s="2">
        <v>0</v>
      </c>
      <c r="Q11" s="2">
        <v>3.4099999999999998E-2</v>
      </c>
      <c r="R11" s="2">
        <v>1.46E-2</v>
      </c>
      <c r="S11" s="2">
        <v>3.5999999999999999E-3</v>
      </c>
      <c r="U11" s="2">
        <v>0</v>
      </c>
      <c r="V11" s="2">
        <v>0</v>
      </c>
      <c r="W11" s="2">
        <v>3.5200000000000002E-2</v>
      </c>
      <c r="X11" s="2">
        <v>2.3099999999999999E-2</v>
      </c>
      <c r="Y11" s="2">
        <v>1.95E-2</v>
      </c>
    </row>
    <row r="12" spans="1:25" x14ac:dyDescent="0.25">
      <c r="A12" t="s">
        <v>30</v>
      </c>
      <c r="B12" s="2">
        <v>3.4937999999999998</v>
      </c>
      <c r="C12" s="2">
        <v>3.9706000000000001</v>
      </c>
      <c r="E12" s="2">
        <v>1.6732</v>
      </c>
      <c r="F12" s="2">
        <v>1.4708000000000001</v>
      </c>
      <c r="G12" s="2">
        <v>1.4669000000000001</v>
      </c>
      <c r="H12" s="2">
        <v>1.6016999999999999</v>
      </c>
      <c r="I12" s="2">
        <v>1.6964999999999999</v>
      </c>
      <c r="J12" s="2">
        <v>1.3365</v>
      </c>
      <c r="K12" s="2">
        <v>1.2424999999999999</v>
      </c>
      <c r="L12" s="2">
        <v>1.1856</v>
      </c>
      <c r="M12" s="2">
        <v>1.6924999999999999</v>
      </c>
      <c r="N12" s="2"/>
      <c r="O12" s="2">
        <v>1.6395999999999999</v>
      </c>
      <c r="P12" s="2">
        <v>1.7702</v>
      </c>
      <c r="Q12" s="2">
        <v>1.8118000000000001</v>
      </c>
      <c r="R12" s="2">
        <v>1.6211</v>
      </c>
      <c r="S12" s="2">
        <v>1.5657000000000001</v>
      </c>
      <c r="U12" s="2">
        <v>4.4435000000000002</v>
      </c>
      <c r="V12" s="2">
        <v>4.4549000000000003</v>
      </c>
      <c r="W12" s="2">
        <v>4.4353999999999996</v>
      </c>
      <c r="X12" s="2">
        <v>4.3136999999999999</v>
      </c>
      <c r="Y12" s="2">
        <v>4.4499000000000004</v>
      </c>
    </row>
    <row r="13" spans="1:25" x14ac:dyDescent="0.25">
      <c r="A13" t="s">
        <v>31</v>
      </c>
      <c r="B13" s="2">
        <v>0.21199999999999999</v>
      </c>
      <c r="C13" s="2">
        <v>9.6600000000000005E-2</v>
      </c>
      <c r="E13" s="2">
        <v>3.9699999999999999E-2</v>
      </c>
      <c r="F13" s="2">
        <v>0</v>
      </c>
      <c r="G13" s="2">
        <v>0</v>
      </c>
      <c r="H13" s="2">
        <v>0</v>
      </c>
      <c r="I13" s="2">
        <v>0</v>
      </c>
      <c r="J13" s="2">
        <v>5.0000000000000001E-3</v>
      </c>
      <c r="K13" s="2">
        <v>0</v>
      </c>
      <c r="L13" s="2">
        <v>0</v>
      </c>
      <c r="M13" s="2">
        <v>0</v>
      </c>
      <c r="N13" s="2"/>
      <c r="O13" s="2">
        <v>0</v>
      </c>
      <c r="P13" s="2">
        <v>0</v>
      </c>
      <c r="Q13" s="2">
        <v>2.9899999999999999E-2</v>
      </c>
      <c r="R13" s="2">
        <v>0</v>
      </c>
      <c r="S13" s="2">
        <v>0</v>
      </c>
      <c r="U13" s="2">
        <v>4.4900000000000002E-2</v>
      </c>
      <c r="V13" s="2">
        <v>0</v>
      </c>
      <c r="W13" s="2">
        <v>0.05</v>
      </c>
      <c r="X13" s="2">
        <v>7.5200000000000003E-2</v>
      </c>
      <c r="Y13" s="2">
        <v>0</v>
      </c>
    </row>
    <row r="14" spans="1:25" x14ac:dyDescent="0.25">
      <c r="A14" t="s">
        <v>32</v>
      </c>
      <c r="B14" s="2">
        <v>6.8400000000000002E-2</v>
      </c>
      <c r="C14" s="2">
        <v>5.7599999999999998E-2</v>
      </c>
      <c r="E14" s="2">
        <v>0.19040000000000001</v>
      </c>
      <c r="F14" s="2">
        <v>0.1605</v>
      </c>
      <c r="G14" s="2">
        <v>0.21560000000000001</v>
      </c>
      <c r="H14" s="2">
        <v>0.1946</v>
      </c>
      <c r="I14" s="2">
        <v>7.4800000000000005E-2</v>
      </c>
      <c r="J14" s="2">
        <v>0.11020000000000001</v>
      </c>
      <c r="K14" s="2">
        <v>0.11310000000000001</v>
      </c>
      <c r="L14" s="2">
        <v>0.12970000000000001</v>
      </c>
      <c r="M14" s="2">
        <v>0.16719999999999999</v>
      </c>
      <c r="N14" s="2"/>
      <c r="O14" s="2">
        <v>9.0700000000000003E-2</v>
      </c>
      <c r="P14" s="2">
        <v>6.83E-2</v>
      </c>
      <c r="Q14" s="2">
        <v>0.16039999999999999</v>
      </c>
      <c r="R14" s="2">
        <v>3.1E-2</v>
      </c>
      <c r="S14" s="2">
        <v>0.32769999999999999</v>
      </c>
      <c r="U14" s="2">
        <v>0.12809999999999999</v>
      </c>
      <c r="V14" s="2">
        <v>0.183</v>
      </c>
      <c r="W14" s="2">
        <v>0.1225</v>
      </c>
      <c r="X14" s="2">
        <v>8.5800000000000001E-2</v>
      </c>
      <c r="Y14" s="2">
        <v>0.13089999999999999</v>
      </c>
    </row>
    <row r="15" spans="1:25" x14ac:dyDescent="0.25">
      <c r="A15" t="s">
        <v>33</v>
      </c>
      <c r="B15" s="2">
        <v>10.254200000000001</v>
      </c>
      <c r="C15" s="2">
        <v>9.8485999999999994</v>
      </c>
      <c r="E15" s="2">
        <v>13.9887</v>
      </c>
      <c r="F15" s="2">
        <v>15.464</v>
      </c>
      <c r="G15" s="2">
        <v>15.3765</v>
      </c>
      <c r="H15" s="2">
        <v>13.9999</v>
      </c>
      <c r="I15" s="2">
        <v>13.3729</v>
      </c>
      <c r="J15" s="2">
        <v>12.536899999999999</v>
      </c>
      <c r="K15" s="2">
        <v>12.8689</v>
      </c>
      <c r="L15" s="2">
        <v>12.6089</v>
      </c>
      <c r="M15" s="2">
        <v>12.596500000000001</v>
      </c>
      <c r="N15" s="2"/>
      <c r="O15" s="2">
        <v>13.239000000000001</v>
      </c>
      <c r="P15" s="2">
        <v>13.0183</v>
      </c>
      <c r="Q15" s="2">
        <v>12.9102</v>
      </c>
      <c r="R15" s="2">
        <v>12.7288</v>
      </c>
      <c r="S15" s="2">
        <v>14.5022</v>
      </c>
      <c r="U15" s="2">
        <v>13.5236</v>
      </c>
      <c r="V15" s="2">
        <v>12.415900000000001</v>
      </c>
      <c r="W15" s="2">
        <v>12.534599999999999</v>
      </c>
      <c r="X15" s="2">
        <v>11.785399999999999</v>
      </c>
      <c r="Y15" s="2">
        <v>11.291</v>
      </c>
    </row>
    <row r="16" spans="1:25" x14ac:dyDescent="0.25">
      <c r="A16" t="s">
        <v>34</v>
      </c>
      <c r="B16" s="2"/>
      <c r="C16" s="2"/>
      <c r="E16" s="2">
        <v>0.29870000000000002</v>
      </c>
      <c r="F16" s="2">
        <v>0</v>
      </c>
      <c r="G16" s="2">
        <v>4.2500000000000003E-2</v>
      </c>
      <c r="H16" s="2">
        <v>8.5300000000000001E-2</v>
      </c>
      <c r="I16" s="2">
        <v>0.25629999999999997</v>
      </c>
      <c r="J16" s="2">
        <v>0</v>
      </c>
      <c r="K16" s="2">
        <v>0.1928</v>
      </c>
      <c r="L16" s="2">
        <v>0.12859999999999999</v>
      </c>
      <c r="M16" s="2">
        <v>6.4299999999999996E-2</v>
      </c>
      <c r="N16" s="2"/>
      <c r="O16" s="2">
        <v>0.1069</v>
      </c>
      <c r="P16" s="2">
        <v>0.1283</v>
      </c>
      <c r="Q16" s="2">
        <v>0.38450000000000001</v>
      </c>
      <c r="R16" s="2">
        <v>2.1399999999999999E-2</v>
      </c>
      <c r="S16" s="2">
        <v>0.10639999999999999</v>
      </c>
      <c r="U16" s="2">
        <v>0.4899</v>
      </c>
      <c r="V16" s="2">
        <v>0.32</v>
      </c>
      <c r="W16" s="2">
        <v>0.3629</v>
      </c>
      <c r="X16" s="2">
        <v>0.34200000000000003</v>
      </c>
      <c r="Y16" s="2">
        <v>0.12859999999999999</v>
      </c>
    </row>
    <row r="17" spans="1:25" x14ac:dyDescent="0.25">
      <c r="A17" t="s">
        <v>35</v>
      </c>
      <c r="B17" s="2"/>
      <c r="C17" s="2"/>
      <c r="E17" s="2">
        <v>0.1303</v>
      </c>
      <c r="F17" s="2">
        <v>0.1111</v>
      </c>
      <c r="G17" s="2">
        <v>0.12039999999999999</v>
      </c>
      <c r="H17" s="2">
        <v>0.34570000000000001</v>
      </c>
      <c r="I17" s="2">
        <v>1E-4</v>
      </c>
      <c r="J17" s="2">
        <v>1E-4</v>
      </c>
      <c r="K17" s="2">
        <v>0.2059</v>
      </c>
      <c r="L17" s="2">
        <v>0.5716</v>
      </c>
      <c r="M17" s="2">
        <v>0.1416</v>
      </c>
      <c r="N17" s="2"/>
      <c r="O17" s="2">
        <v>0.30830000000000002</v>
      </c>
      <c r="P17" s="2">
        <v>0.1411</v>
      </c>
      <c r="Q17" s="2">
        <v>0.16889999999999999</v>
      </c>
      <c r="R17" s="2">
        <v>0.2167</v>
      </c>
      <c r="S17" s="2">
        <v>0.66810000000000003</v>
      </c>
      <c r="U17" s="2">
        <v>0.54279999999999995</v>
      </c>
      <c r="V17" s="2">
        <v>0.19259999999999999</v>
      </c>
      <c r="W17" s="2">
        <v>0.31790000000000002</v>
      </c>
      <c r="X17" s="2">
        <v>0.753</v>
      </c>
      <c r="Y17" s="2">
        <v>0.64119999999999999</v>
      </c>
    </row>
    <row r="18" spans="1:25" x14ac:dyDescent="0.25">
      <c r="A18" t="s">
        <v>36</v>
      </c>
      <c r="B18" s="2"/>
      <c r="C18" s="2"/>
      <c r="E18" s="2">
        <v>6.4000000000000001E-2</v>
      </c>
      <c r="F18" s="2">
        <v>7.2400000000000006E-2</v>
      </c>
      <c r="G18" s="2">
        <v>0.12790000000000001</v>
      </c>
      <c r="H18" s="2">
        <v>0.1067</v>
      </c>
      <c r="I18" s="2">
        <v>0.1517</v>
      </c>
      <c r="J18" s="2">
        <v>0.1542</v>
      </c>
      <c r="K18" s="2">
        <v>0.1178</v>
      </c>
      <c r="L18" s="2">
        <v>0.10920000000000001</v>
      </c>
      <c r="M18" s="2">
        <v>8.77E-2</v>
      </c>
      <c r="N18" s="2"/>
      <c r="O18" s="2">
        <v>6.4100000000000004E-2</v>
      </c>
      <c r="P18" s="2">
        <v>7.0599999999999996E-2</v>
      </c>
      <c r="Q18" s="2">
        <v>0.1303</v>
      </c>
      <c r="R18" s="2">
        <v>0.1069</v>
      </c>
      <c r="S18" s="2">
        <v>0.1193</v>
      </c>
      <c r="U18" s="2">
        <v>0.1419</v>
      </c>
      <c r="V18" s="2">
        <v>0.16139999999999999</v>
      </c>
      <c r="W18" s="2">
        <v>0.11459999999999999</v>
      </c>
      <c r="X18" s="2">
        <v>0.14219999999999999</v>
      </c>
      <c r="Y18" s="2">
        <v>0.12770000000000001</v>
      </c>
    </row>
    <row r="19" spans="1:25" x14ac:dyDescent="0.25">
      <c r="A19" t="s">
        <v>37</v>
      </c>
      <c r="B19" s="2">
        <v>95.108499999999992</v>
      </c>
      <c r="C19" s="2">
        <v>94.705399999999997</v>
      </c>
      <c r="E19" s="2">
        <v>95.726399999999984</v>
      </c>
      <c r="F19" s="2">
        <v>95.766299999999987</v>
      </c>
      <c r="G19" s="2">
        <v>96.128299999999982</v>
      </c>
      <c r="H19" s="2">
        <v>95.578299999999984</v>
      </c>
      <c r="I19" s="2">
        <v>95.423000000000002</v>
      </c>
      <c r="J19" s="2">
        <v>95.60690000000001</v>
      </c>
      <c r="K19" s="2">
        <v>96.085400000000007</v>
      </c>
      <c r="L19" s="2">
        <v>95.883700000000005</v>
      </c>
      <c r="M19" s="2">
        <v>94.987099999999998</v>
      </c>
      <c r="N19" s="2"/>
      <c r="O19" s="2">
        <v>94.945999999999998</v>
      </c>
      <c r="P19" s="2">
        <v>95.870899999999978</v>
      </c>
      <c r="Q19" s="2">
        <v>95.449099999999987</v>
      </c>
      <c r="R19" s="2">
        <v>95.484800000000007</v>
      </c>
      <c r="S19" s="2">
        <v>94.590299999999999</v>
      </c>
      <c r="U19" s="2">
        <v>95.851600000000019</v>
      </c>
      <c r="V19" s="2">
        <v>95.327699999999979</v>
      </c>
      <c r="W19" s="2">
        <v>96.479799999999997</v>
      </c>
      <c r="X19" s="2">
        <v>95.126300000000001</v>
      </c>
      <c r="Y19" s="2">
        <v>95.853199999999987</v>
      </c>
    </row>
    <row r="21" spans="1:25" x14ac:dyDescent="0.25">
      <c r="A21" t="s">
        <v>38</v>
      </c>
      <c r="B21" s="1">
        <v>2.6575518575155357</v>
      </c>
      <c r="C21" s="1">
        <v>2.6384502098000024</v>
      </c>
      <c r="E21" s="1">
        <v>2.6217577831306746</v>
      </c>
      <c r="F21" s="1">
        <v>2.706077730162618</v>
      </c>
      <c r="G21" s="1">
        <v>2.686393235055569</v>
      </c>
      <c r="H21" s="1">
        <v>2.702792917913261</v>
      </c>
      <c r="I21" s="1">
        <v>2.6486377094630487</v>
      </c>
      <c r="J21" s="1">
        <v>2.6649859904931659</v>
      </c>
      <c r="K21" s="1">
        <v>2.665368246338462</v>
      </c>
      <c r="L21" s="1">
        <v>2.6650495663980105</v>
      </c>
      <c r="M21" s="1">
        <v>2.664249605136225</v>
      </c>
      <c r="N21" s="1"/>
      <c r="O21" s="1">
        <v>2.5981968578855645</v>
      </c>
      <c r="P21" s="1">
        <v>2.669304594689784</v>
      </c>
      <c r="Q21" s="1">
        <v>2.6429925460525867</v>
      </c>
      <c r="R21" s="1">
        <v>2.6418197689152083</v>
      </c>
      <c r="S21" s="1">
        <v>2.6507551058327383</v>
      </c>
      <c r="U21" s="1">
        <v>2.6960222957725053</v>
      </c>
      <c r="V21" s="1">
        <v>2.7146846595627951</v>
      </c>
      <c r="W21" s="1">
        <v>2.7174873589923809</v>
      </c>
      <c r="X21" s="1">
        <v>2.7231937333362137</v>
      </c>
      <c r="Y21" s="1">
        <v>2.7180370661713398</v>
      </c>
    </row>
    <row r="22" spans="1:25" x14ac:dyDescent="0.25">
      <c r="A22" t="s">
        <v>39</v>
      </c>
      <c r="B22" s="1">
        <v>0.19209358439666119</v>
      </c>
      <c r="C22" s="1">
        <v>0.21920238998800315</v>
      </c>
      <c r="E22" s="1">
        <v>9.3651630176166303E-2</v>
      </c>
      <c r="F22" s="1">
        <v>8.2482800814292906E-2</v>
      </c>
      <c r="G22" s="1">
        <v>8.1897187052535639E-2</v>
      </c>
      <c r="H22" s="1">
        <v>8.9520071376630928E-2</v>
      </c>
      <c r="I22" s="1">
        <v>9.4683207124841059E-2</v>
      </c>
      <c r="J22" s="1">
        <v>7.395939764980719E-2</v>
      </c>
      <c r="K22" s="1">
        <v>6.8603469093844419E-2</v>
      </c>
      <c r="L22" s="1">
        <v>6.5465500942261223E-2</v>
      </c>
      <c r="M22" s="1">
        <v>9.4431061074107481E-2</v>
      </c>
      <c r="N22" s="1"/>
      <c r="O22" s="1">
        <v>9.2042415348357026E-2</v>
      </c>
      <c r="P22" s="1">
        <v>9.7891554552358026E-2</v>
      </c>
      <c r="Q22" s="1">
        <v>0.10092615358067131</v>
      </c>
      <c r="R22" s="1">
        <v>8.9983289393364904E-2</v>
      </c>
      <c r="S22" s="1">
        <v>8.8742729806305529E-2</v>
      </c>
      <c r="U22" s="1">
        <v>0.24896824368427337</v>
      </c>
      <c r="V22" s="1">
        <v>0.24865886330209022</v>
      </c>
      <c r="W22" s="1">
        <v>0.24509061542003727</v>
      </c>
      <c r="X22" s="1">
        <v>0.24102294176973821</v>
      </c>
      <c r="Y22" s="1">
        <v>0.24564078205266582</v>
      </c>
    </row>
    <row r="23" spans="1:25" x14ac:dyDescent="0.25">
      <c r="A23" t="s">
        <v>40</v>
      </c>
      <c r="B23" s="1">
        <v>1.5027353683320097</v>
      </c>
      <c r="C23" s="1">
        <v>1.5108423085717027</v>
      </c>
      <c r="E23" s="1">
        <v>1.5825614711955596</v>
      </c>
      <c r="F23" s="1">
        <v>1.5235805642696232</v>
      </c>
      <c r="G23" s="1">
        <v>1.5411827406114036</v>
      </c>
      <c r="H23" s="1">
        <v>1.4641444454656167</v>
      </c>
      <c r="I23" s="1">
        <v>1.5988400612881961</v>
      </c>
      <c r="J23" s="1">
        <v>1.5900126955031351</v>
      </c>
      <c r="K23" s="1">
        <v>1.5785236047444298</v>
      </c>
      <c r="L23" s="1">
        <v>1.5623738907889546</v>
      </c>
      <c r="M23" s="1">
        <v>1.5734972364469844</v>
      </c>
      <c r="N23" s="1"/>
      <c r="O23" s="1">
        <v>1.5952991713708449</v>
      </c>
      <c r="P23" s="1">
        <v>1.5691538640537976</v>
      </c>
      <c r="Q23" s="1">
        <v>1.6001238360770078</v>
      </c>
      <c r="R23" s="1">
        <v>1.6170847801074064</v>
      </c>
      <c r="S23" s="1">
        <v>1.5153353610143079</v>
      </c>
      <c r="U23" s="1">
        <v>1.2804180686910587</v>
      </c>
      <c r="V23" s="1">
        <v>1.2911129931756635</v>
      </c>
      <c r="W23" s="1">
        <v>1.2852367288141697</v>
      </c>
      <c r="X23" s="1">
        <v>1.2496191838824777</v>
      </c>
      <c r="Y23" s="1">
        <v>1.2222900935572514</v>
      </c>
    </row>
    <row r="24" spans="1:25" x14ac:dyDescent="0.25">
      <c r="A24" t="s">
        <v>41</v>
      </c>
      <c r="B24" s="1">
        <v>1.2251707560725019E-2</v>
      </c>
      <c r="C24" s="1">
        <v>5.6054723451417869E-3</v>
      </c>
      <c r="E24" s="1">
        <v>2.335629400547776E-3</v>
      </c>
      <c r="F24" s="1">
        <v>0</v>
      </c>
      <c r="G24" s="1">
        <v>0</v>
      </c>
      <c r="H24" s="1">
        <v>0</v>
      </c>
      <c r="I24" s="1">
        <v>0</v>
      </c>
      <c r="J24" s="1">
        <v>2.908307664561009E-4</v>
      </c>
      <c r="K24" s="1">
        <v>0</v>
      </c>
      <c r="L24" s="1">
        <v>0</v>
      </c>
      <c r="M24" s="1">
        <v>0</v>
      </c>
      <c r="N24" s="1"/>
      <c r="O24" s="1">
        <v>0</v>
      </c>
      <c r="P24" s="1">
        <v>0</v>
      </c>
      <c r="Q24" s="1">
        <v>1.7506954225106437E-3</v>
      </c>
      <c r="R24" s="1">
        <v>0</v>
      </c>
      <c r="S24" s="1">
        <v>0</v>
      </c>
      <c r="U24" s="1">
        <v>2.6443019987564143E-3</v>
      </c>
      <c r="V24" s="1">
        <v>0</v>
      </c>
      <c r="W24" s="1">
        <v>2.9040884238776907E-3</v>
      </c>
      <c r="X24" s="1">
        <v>4.4164388966153253E-3</v>
      </c>
      <c r="Y24" s="1">
        <v>0</v>
      </c>
    </row>
    <row r="25" spans="1:25" ht="17.25" x14ac:dyDescent="0.25">
      <c r="A25" t="s">
        <v>50</v>
      </c>
      <c r="B25" s="1">
        <v>0.62682040217675328</v>
      </c>
      <c r="C25" s="1">
        <v>0.60449145456223619</v>
      </c>
      <c r="E25" s="1">
        <v>0.87050518464038906</v>
      </c>
      <c r="F25" s="1">
        <v>0.96418004621600573</v>
      </c>
      <c r="G25" s="1">
        <v>0.95444847690190715</v>
      </c>
      <c r="H25" s="1">
        <v>0.86994279958635257</v>
      </c>
      <c r="I25" s="1">
        <v>0.82979576335402727</v>
      </c>
      <c r="J25" s="1">
        <v>0.77133152938821981</v>
      </c>
      <c r="K25" s="1">
        <v>0.78998278274572653</v>
      </c>
      <c r="L25" s="1">
        <v>0.77406605938082207</v>
      </c>
      <c r="M25" s="1">
        <v>0.78138056214712348</v>
      </c>
      <c r="N25" s="1"/>
      <c r="O25" s="1">
        <v>0.82628867300459974</v>
      </c>
      <c r="P25" s="1">
        <v>0.80039374202019087</v>
      </c>
      <c r="Q25" s="1">
        <v>0.79956349389080927</v>
      </c>
      <c r="R25" s="1">
        <v>0.78553590794983652</v>
      </c>
      <c r="S25" s="1">
        <v>0.91387046668559291</v>
      </c>
      <c r="U25" s="1">
        <v>0.84243733960609091</v>
      </c>
      <c r="V25" s="1">
        <v>0.77049657111213943</v>
      </c>
      <c r="W25" s="1">
        <v>0.77007121465463024</v>
      </c>
      <c r="X25" s="1">
        <v>0.73211497755124799</v>
      </c>
      <c r="Y25" s="1">
        <v>0.69296156534505138</v>
      </c>
    </row>
    <row r="26" spans="1:25" x14ac:dyDescent="0.25">
      <c r="A26" t="s">
        <v>43</v>
      </c>
      <c r="B26" s="1">
        <v>4.2347442492191847E-3</v>
      </c>
      <c r="C26" s="1">
        <v>3.5806996636859193E-3</v>
      </c>
      <c r="E26" s="1">
        <v>1.2000261084092816E-2</v>
      </c>
      <c r="F26" s="1">
        <v>1.0135404372120788E-2</v>
      </c>
      <c r="G26" s="1">
        <v>1.3554187790498617E-2</v>
      </c>
      <c r="H26" s="1">
        <v>1.2247243298695528E-2</v>
      </c>
      <c r="I26" s="1">
        <v>4.7008561234547202E-3</v>
      </c>
      <c r="J26" s="1">
        <v>6.8669243373054708E-3</v>
      </c>
      <c r="K26" s="1">
        <v>7.0318330343193038E-3</v>
      </c>
      <c r="L26" s="1">
        <v>8.0643718725332443E-3</v>
      </c>
      <c r="M26" s="1">
        <v>1.050458091472305E-2</v>
      </c>
      <c r="N26" s="1"/>
      <c r="O26" s="1">
        <v>5.733418579787708E-3</v>
      </c>
      <c r="P26" s="1">
        <v>4.2530438250087867E-3</v>
      </c>
      <c r="Q26" s="1">
        <v>1.0061299938549371E-2</v>
      </c>
      <c r="R26" s="1">
        <v>1.9376262897726458E-3</v>
      </c>
      <c r="S26" s="1">
        <v>2.091495521550437E-2</v>
      </c>
      <c r="U26" s="1">
        <v>8.082099004400066E-3</v>
      </c>
      <c r="V26" s="1">
        <v>1.1501999364220505E-2</v>
      </c>
      <c r="W26" s="1">
        <v>7.6223036218482426E-3</v>
      </c>
      <c r="X26" s="1">
        <v>5.3982376216243745E-3</v>
      </c>
      <c r="Y26" s="1">
        <v>8.1366593053497707E-3</v>
      </c>
    </row>
    <row r="27" spans="1:25" x14ac:dyDescent="0.25">
      <c r="A27" t="s">
        <v>44</v>
      </c>
      <c r="B27" s="1">
        <v>1.934725965333933</v>
      </c>
      <c r="C27" s="1">
        <v>1.9319350164622897</v>
      </c>
      <c r="E27" s="1">
        <v>1.8065513924328145</v>
      </c>
      <c r="F27" s="1">
        <v>1.6567343638772769</v>
      </c>
      <c r="G27" s="1">
        <v>1.6916353206087431</v>
      </c>
      <c r="H27" s="1">
        <v>1.8128347145247796</v>
      </c>
      <c r="I27" s="1">
        <v>1.7928156478624235</v>
      </c>
      <c r="J27" s="1">
        <v>1.879065671509812</v>
      </c>
      <c r="K27" s="1">
        <v>1.8576509677454802</v>
      </c>
      <c r="L27" s="1">
        <v>1.8710963395132185</v>
      </c>
      <c r="M27" s="1">
        <v>1.8312676398516707</v>
      </c>
      <c r="N27" s="1"/>
      <c r="O27" s="1">
        <v>1.8770247284283677</v>
      </c>
      <c r="P27" s="1">
        <v>1.8180307452729745</v>
      </c>
      <c r="Q27" s="1">
        <v>1.7963216917568556</v>
      </c>
      <c r="R27" s="1">
        <v>1.8096601921598747</v>
      </c>
      <c r="S27" s="1">
        <v>1.7656560806577264</v>
      </c>
      <c r="U27" s="1">
        <v>1.7732506364718919</v>
      </c>
      <c r="V27" s="1">
        <v>1.8526681502718685</v>
      </c>
      <c r="W27" s="1">
        <v>1.8324460616268785</v>
      </c>
      <c r="X27" s="1">
        <v>1.8738467673595711</v>
      </c>
      <c r="Y27" s="1">
        <v>1.9875683385255405</v>
      </c>
    </row>
    <row r="28" spans="1:25" x14ac:dyDescent="0.25">
      <c r="A28" t="s">
        <v>45</v>
      </c>
      <c r="B28" s="1">
        <v>0</v>
      </c>
      <c r="C28" s="1">
        <v>1.2424370885482567E-3</v>
      </c>
      <c r="E28" s="1">
        <v>0</v>
      </c>
      <c r="F28" s="1">
        <v>1.9410835338858955E-3</v>
      </c>
      <c r="G28" s="1">
        <v>1.9085691157290211E-4</v>
      </c>
      <c r="H28" s="1">
        <v>1.8389901269762591E-3</v>
      </c>
      <c r="I28" s="1">
        <v>0</v>
      </c>
      <c r="J28" s="1">
        <v>2.9164484201207473E-4</v>
      </c>
      <c r="K28" s="1">
        <v>0</v>
      </c>
      <c r="L28" s="1">
        <v>1.2505458020205583E-3</v>
      </c>
      <c r="M28" s="1">
        <v>1.5497047963880029E-3</v>
      </c>
      <c r="N28" s="1"/>
      <c r="O28" s="1">
        <v>2.5347640142542758E-3</v>
      </c>
      <c r="P28" s="1">
        <v>0</v>
      </c>
      <c r="Q28" s="1">
        <v>2.7056774323431731E-3</v>
      </c>
      <c r="R28" s="1">
        <v>1.1543382551114014E-3</v>
      </c>
      <c r="S28" s="1">
        <v>2.906396799391939E-4</v>
      </c>
      <c r="U28" s="1">
        <v>0</v>
      </c>
      <c r="V28" s="1">
        <v>0</v>
      </c>
      <c r="W28" s="1">
        <v>2.7705419296163119E-3</v>
      </c>
      <c r="X28" s="1">
        <v>1.8384363476822544E-3</v>
      </c>
      <c r="Y28" s="1">
        <v>1.5332501111184672E-3</v>
      </c>
    </row>
    <row r="29" spans="1:25" x14ac:dyDescent="0.25">
      <c r="A29" t="s">
        <v>46</v>
      </c>
      <c r="B29" s="1">
        <v>0.10773570252139129</v>
      </c>
      <c r="C29" s="1">
        <v>0.10127519203441204</v>
      </c>
      <c r="E29" s="1">
        <v>6.2239284171741259E-2</v>
      </c>
      <c r="F29" s="1">
        <v>8.7714686047777601E-2</v>
      </c>
      <c r="G29" s="1">
        <v>6.0182395146278593E-2</v>
      </c>
      <c r="H29" s="1">
        <v>5.7539259377610612E-2</v>
      </c>
      <c r="I29" s="1">
        <v>7.3468625803961018E-2</v>
      </c>
      <c r="J29" s="1">
        <v>6.5699989290989788E-2</v>
      </c>
      <c r="K29" s="1">
        <v>7.8674624196768614E-2</v>
      </c>
      <c r="L29" s="1">
        <v>6.5172129396633596E-2</v>
      </c>
      <c r="M29" s="1">
        <v>7.5488314374023077E-2</v>
      </c>
      <c r="N29" s="1"/>
      <c r="O29" s="1">
        <v>7.2118235690584787E-2</v>
      </c>
      <c r="P29" s="1">
        <v>6.6281572691549911E-2</v>
      </c>
      <c r="Q29" s="1">
        <v>6.771489758392904E-2</v>
      </c>
      <c r="R29" s="1">
        <v>8.0852663131064192E-2</v>
      </c>
      <c r="S29" s="1">
        <v>4.7320807075158601E-2</v>
      </c>
      <c r="U29" s="1">
        <v>5.4606257319928318E-2</v>
      </c>
      <c r="V29" s="1">
        <v>5.8297829224938341E-2</v>
      </c>
      <c r="W29" s="1">
        <v>5.5634359421652881E-2</v>
      </c>
      <c r="X29" s="1">
        <v>4.6849986544058232E-2</v>
      </c>
      <c r="Y29" s="1">
        <v>4.4251456706854993E-2</v>
      </c>
    </row>
    <row r="30" spans="1:25" x14ac:dyDescent="0.25">
      <c r="A30" t="s">
        <v>47</v>
      </c>
      <c r="B30" s="1">
        <v>0.81715907863180404</v>
      </c>
      <c r="C30" s="1">
        <v>0.83627185050951158</v>
      </c>
      <c r="E30" s="1">
        <v>0.88716365407596465</v>
      </c>
      <c r="F30" s="1">
        <v>0.8859754831750164</v>
      </c>
      <c r="G30" s="1">
        <v>0.87662675150893621</v>
      </c>
      <c r="H30" s="1">
        <v>0.88740736877585302</v>
      </c>
      <c r="I30" s="1">
        <v>0.86809967083344397</v>
      </c>
      <c r="J30" s="1">
        <v>0.87324714399685044</v>
      </c>
      <c r="K30" s="1">
        <v>0.86699119456908769</v>
      </c>
      <c r="L30" s="1">
        <v>0.86300408105255977</v>
      </c>
      <c r="M30" s="1">
        <v>0.87191247924297088</v>
      </c>
      <c r="N30" s="1"/>
      <c r="O30" s="1">
        <v>0.87073623526186195</v>
      </c>
      <c r="P30" s="1">
        <v>0.86312150887120387</v>
      </c>
      <c r="Q30" s="1">
        <v>0.85545387756967228</v>
      </c>
      <c r="R30" s="1">
        <v>0.87892389654227066</v>
      </c>
      <c r="S30" s="1">
        <v>0.86648533441503384</v>
      </c>
      <c r="U30" s="1">
        <v>0.89431978873580631</v>
      </c>
      <c r="V30" s="1">
        <v>0.8615478306251998</v>
      </c>
      <c r="W30" s="1">
        <v>0.89479123500157798</v>
      </c>
      <c r="X30" s="1">
        <v>0.89307228794761273</v>
      </c>
      <c r="Y30" s="1">
        <v>0.88166924596543883</v>
      </c>
    </row>
    <row r="31" spans="1:25" x14ac:dyDescent="0.25">
      <c r="A31" t="s">
        <v>48</v>
      </c>
      <c r="B31" s="1">
        <v>0</v>
      </c>
      <c r="C31" s="1">
        <v>0</v>
      </c>
      <c r="E31" s="1">
        <v>8.7098124603062158E-3</v>
      </c>
      <c r="F31" s="1">
        <v>0</v>
      </c>
      <c r="G31" s="1">
        <v>1.2361281664171218E-3</v>
      </c>
      <c r="H31" s="1">
        <v>2.4836727425627814E-3</v>
      </c>
      <c r="I31" s="1">
        <v>7.4520163301502913E-3</v>
      </c>
      <c r="J31" s="1">
        <v>0</v>
      </c>
      <c r="K31" s="1">
        <v>5.5457821459480488E-3</v>
      </c>
      <c r="L31" s="1">
        <v>3.6993154742075924E-3</v>
      </c>
      <c r="M31" s="1">
        <v>1.8689740050172839E-3</v>
      </c>
      <c r="N31" s="1"/>
      <c r="O31" s="1">
        <v>3.1263233770111006E-3</v>
      </c>
      <c r="P31" s="1">
        <v>3.6962015175038645E-3</v>
      </c>
      <c r="Q31" s="1">
        <v>1.1158245351811166E-2</v>
      </c>
      <c r="R31" s="1">
        <v>6.1883081047010152E-4</v>
      </c>
      <c r="S31" s="1">
        <v>3.1417524034097824E-3</v>
      </c>
      <c r="U31" s="1">
        <v>1.4299877145164659E-2</v>
      </c>
      <c r="V31" s="1">
        <v>9.3051217152685835E-3</v>
      </c>
      <c r="W31" s="1">
        <v>1.0446888370637338E-2</v>
      </c>
      <c r="X31" s="1">
        <v>9.954985830648546E-3</v>
      </c>
      <c r="Y31" s="1">
        <v>3.6982586716506616E-3</v>
      </c>
    </row>
    <row r="32" spans="1:25" x14ac:dyDescent="0.25">
      <c r="A32" t="s">
        <v>35</v>
      </c>
      <c r="B32" s="1">
        <v>0</v>
      </c>
      <c r="C32" s="1">
        <v>0</v>
      </c>
      <c r="E32" s="1">
        <v>3.0663830524931851E-2</v>
      </c>
      <c r="F32" s="1">
        <v>2.6196202687038702E-2</v>
      </c>
      <c r="G32" s="1">
        <v>2.8262427951347511E-2</v>
      </c>
      <c r="H32" s="1">
        <v>8.1236859986610663E-2</v>
      </c>
      <c r="I32" s="1">
        <v>2.3465704681066645E-5</v>
      </c>
      <c r="J32" s="1">
        <v>2.32669205616347E-5</v>
      </c>
      <c r="K32" s="1">
        <v>4.779918935265165E-2</v>
      </c>
      <c r="L32" s="1">
        <v>0.13270308818989524</v>
      </c>
      <c r="M32" s="1">
        <v>3.3217271053466016E-2</v>
      </c>
      <c r="N32" s="1"/>
      <c r="O32" s="1">
        <v>7.2767612594401815E-2</v>
      </c>
      <c r="P32" s="1">
        <v>3.2806840513347965E-2</v>
      </c>
      <c r="Q32" s="1">
        <v>3.9558300118913391E-2</v>
      </c>
      <c r="R32" s="1">
        <v>5.0573787015224345E-2</v>
      </c>
      <c r="S32" s="1">
        <v>0.15921361701167105</v>
      </c>
      <c r="U32" s="1">
        <v>0.12787131012343889</v>
      </c>
      <c r="V32" s="1">
        <v>4.5199826910967703E-2</v>
      </c>
      <c r="W32" s="1">
        <v>7.3858234618363466E-2</v>
      </c>
      <c r="X32" s="1">
        <v>0.17689596442003364</v>
      </c>
      <c r="Y32" s="1">
        <v>0.14881895078794813</v>
      </c>
    </row>
    <row r="33" spans="1:30" x14ac:dyDescent="0.25">
      <c r="A33" t="s">
        <v>36</v>
      </c>
      <c r="B33" s="1">
        <v>0</v>
      </c>
      <c r="C33" s="1">
        <v>0</v>
      </c>
      <c r="E33" s="1">
        <v>8.0709749764735338E-3</v>
      </c>
      <c r="F33" s="1">
        <v>9.1480153750726247E-3</v>
      </c>
      <c r="G33" s="1">
        <v>1.6088574368525163E-2</v>
      </c>
      <c r="H33" s="1">
        <v>1.343637774477408E-2</v>
      </c>
      <c r="I33" s="1">
        <v>1.9075820101655202E-2</v>
      </c>
      <c r="J33" s="1">
        <v>1.9225928256236813E-2</v>
      </c>
      <c r="K33" s="1">
        <v>1.4654584576023267E-2</v>
      </c>
      <c r="L33" s="1">
        <v>1.3585495547354342E-2</v>
      </c>
      <c r="M33" s="1">
        <v>1.1024637717405321E-2</v>
      </c>
      <c r="N33" s="1"/>
      <c r="O33" s="1">
        <v>8.107494596888221E-3</v>
      </c>
      <c r="P33" s="1">
        <v>8.7964235225791824E-3</v>
      </c>
      <c r="Q33" s="1">
        <v>1.6353714955163679E-2</v>
      </c>
      <c r="R33" s="1">
        <v>1.3369288824797409E-2</v>
      </c>
      <c r="S33" s="1">
        <v>1.5235026614695011E-2</v>
      </c>
      <c r="U33" s="1">
        <v>1.7913469469172001E-2</v>
      </c>
      <c r="V33" s="1">
        <v>2.0297757325367136E-2</v>
      </c>
      <c r="W33" s="1">
        <v>1.426780118737009E-2</v>
      </c>
      <c r="X33" s="1">
        <v>1.7901382905659475E-2</v>
      </c>
      <c r="Y33" s="1">
        <v>1.5882529054562024E-2</v>
      </c>
    </row>
    <row r="34" spans="1:30" ht="6" customHeight="1" x14ac:dyDescent="0.25">
      <c r="B34" s="1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U34" s="1"/>
      <c r="V34" s="1"/>
      <c r="W34" s="1"/>
      <c r="X34" s="1"/>
      <c r="Y34" s="1"/>
    </row>
    <row r="35" spans="1:30" ht="18" x14ac:dyDescent="0.35">
      <c r="A35" t="s">
        <v>52</v>
      </c>
      <c r="B35" s="3">
        <v>0.92489478115319534</v>
      </c>
      <c r="C35" s="3">
        <v>0.93878947963247183</v>
      </c>
      <c r="D35" s="3"/>
      <c r="E35" s="3">
        <v>0.94940293824770594</v>
      </c>
      <c r="F35" s="3">
        <v>0.97563125275667983</v>
      </c>
      <c r="G35" s="3">
        <v>0.9370000035667877</v>
      </c>
      <c r="H35" s="3">
        <v>0.94678561828043994</v>
      </c>
      <c r="I35" s="3">
        <v>0.94156829663740504</v>
      </c>
      <c r="J35" s="3">
        <v>0.93923877812985224</v>
      </c>
      <c r="K35" s="3">
        <v>0.94566581876585631</v>
      </c>
      <c r="L35" s="3">
        <v>0.92942675625121396</v>
      </c>
      <c r="M35" s="3">
        <v>0.94895049841338197</v>
      </c>
      <c r="N35" s="3"/>
      <c r="O35" s="3">
        <v>0.94538923496670091</v>
      </c>
      <c r="P35" s="3">
        <v>0.92940308156275375</v>
      </c>
      <c r="Q35" s="3">
        <v>0.92587445258594447</v>
      </c>
      <c r="R35" s="3">
        <v>0.96093089792844621</v>
      </c>
      <c r="S35" s="3">
        <v>0.9140967811701316</v>
      </c>
      <c r="T35" s="3"/>
      <c r="U35" s="3">
        <v>0.94892604605573461</v>
      </c>
      <c r="V35" s="3">
        <v>0.91984565985013811</v>
      </c>
      <c r="W35" s="3">
        <v>0.95319613635284717</v>
      </c>
      <c r="X35" s="3">
        <v>0.9417607108393532</v>
      </c>
      <c r="Y35" s="3">
        <v>0.92745395278341236</v>
      </c>
      <c r="AD35" s="3"/>
    </row>
    <row r="36" spans="1:30" ht="18" x14ac:dyDescent="0.35">
      <c r="A36" t="s">
        <v>51</v>
      </c>
      <c r="B36" s="3">
        <f>B27/(B27+B25)</f>
        <v>0.75529609374750539</v>
      </c>
      <c r="C36" s="3">
        <f>C27/(C27+C25)</f>
        <v>0.76167593996207317</v>
      </c>
      <c r="D36" s="3"/>
      <c r="E36" s="3">
        <f>E27/(E27+E25)</f>
        <v>0.67482749819501275</v>
      </c>
      <c r="F36" s="3">
        <f t="shared" ref="F36:G36" si="0">F27/(F27+F25)</f>
        <v>0.632120742858715</v>
      </c>
      <c r="G36" s="3">
        <f t="shared" si="0"/>
        <v>0.63929771317150974</v>
      </c>
      <c r="H36" s="3">
        <f t="shared" ref="H36:M36" si="1">H27/(H27+H25)</f>
        <v>0.67573054604396254</v>
      </c>
      <c r="I36" s="3">
        <f t="shared" si="1"/>
        <v>0.68359942315314592</v>
      </c>
      <c r="J36" s="3">
        <f t="shared" si="1"/>
        <v>0.70897511922859324</v>
      </c>
      <c r="K36" s="3">
        <f t="shared" si="1"/>
        <v>0.70162686489429904</v>
      </c>
      <c r="L36" s="3">
        <f t="shared" si="1"/>
        <v>0.70736539287551348</v>
      </c>
      <c r="M36" s="3">
        <f t="shared" si="1"/>
        <v>0.70092392785629076</v>
      </c>
      <c r="N36" s="3"/>
      <c r="O36" s="3">
        <f>O27/(O27+O25)</f>
        <v>0.69434225696265839</v>
      </c>
      <c r="P36" s="3">
        <f>P27/(P27+P25)</f>
        <v>0.69432238893869735</v>
      </c>
      <c r="Q36" s="3">
        <f>Q27/(Q27+Q25)</f>
        <v>0.69198811322184084</v>
      </c>
      <c r="R36" s="3">
        <f>R27/(R27+R25)</f>
        <v>0.69731154115227434</v>
      </c>
      <c r="S36" s="3">
        <f>S27/(S27+S25)</f>
        <v>0.65894330564044179</v>
      </c>
      <c r="T36" s="3"/>
      <c r="U36" s="3">
        <f>U27/(U27+U25)</f>
        <v>0.67792896273918002</v>
      </c>
      <c r="V36" s="3">
        <f>V27/(V27+V25)</f>
        <v>0.70627213577894654</v>
      </c>
      <c r="W36" s="3">
        <f>W27/(W27+W25)</f>
        <v>0.70410524392179552</v>
      </c>
      <c r="X36" s="3">
        <f>X27/(X27+X25)</f>
        <v>0.7190615023489908</v>
      </c>
      <c r="Y36" s="3">
        <f>Y27/(Y27+Y25)</f>
        <v>0.74148336702215523</v>
      </c>
      <c r="AD36" s="3"/>
    </row>
  </sheetData>
  <mergeCells count="2">
    <mergeCell ref="B2:C2"/>
    <mergeCell ref="E2:Y2"/>
  </mergeCells>
  <printOptions gridLines="1"/>
  <pageMargins left="0.19685039370078741" right="0.19685039370078741" top="0.19685039370078741" bottom="0.19685039370078741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workbookViewId="0">
      <selection activeCell="P4" sqref="P4"/>
    </sheetView>
  </sheetViews>
  <sheetFormatPr defaultRowHeight="15" x14ac:dyDescent="0.25"/>
  <cols>
    <col min="1" max="1" width="11.28515625" customWidth="1"/>
    <col min="13" max="13" width="4.140625" customWidth="1"/>
  </cols>
  <sheetData>
    <row r="1" spans="1:20" x14ac:dyDescent="0.25">
      <c r="A1" t="s">
        <v>70</v>
      </c>
      <c r="B1" s="4" t="s">
        <v>64</v>
      </c>
      <c r="C1" s="4" t="s">
        <v>64</v>
      </c>
      <c r="D1" s="4" t="s">
        <v>64</v>
      </c>
      <c r="E1" s="4" t="s">
        <v>64</v>
      </c>
      <c r="F1" s="4" t="s">
        <v>64</v>
      </c>
      <c r="G1" s="4" t="s">
        <v>64</v>
      </c>
      <c r="H1" s="4" t="s">
        <v>64</v>
      </c>
      <c r="I1" s="4" t="s">
        <v>64</v>
      </c>
      <c r="J1" s="4" t="s">
        <v>64</v>
      </c>
      <c r="K1" s="4" t="s">
        <v>64</v>
      </c>
      <c r="L1" s="4" t="s">
        <v>64</v>
      </c>
      <c r="M1" s="4"/>
      <c r="N1" s="4" t="s">
        <v>64</v>
      </c>
      <c r="O1" s="4" t="s">
        <v>64</v>
      </c>
    </row>
    <row r="2" spans="1:20" x14ac:dyDescent="0.25">
      <c r="B2" s="44" t="s">
        <v>73</v>
      </c>
      <c r="C2" s="44"/>
      <c r="D2" s="44"/>
      <c r="E2" s="44"/>
      <c r="F2" s="44"/>
      <c r="G2" s="44"/>
      <c r="H2" s="44"/>
      <c r="I2" s="44"/>
      <c r="J2" s="44"/>
      <c r="K2" s="44"/>
      <c r="L2" s="44"/>
      <c r="N2" t="s">
        <v>73</v>
      </c>
    </row>
    <row r="3" spans="1:20" x14ac:dyDescent="0.25">
      <c r="A3" s="18" t="s">
        <v>102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 t="s">
        <v>80</v>
      </c>
      <c r="I3" s="4" t="s">
        <v>81</v>
      </c>
      <c r="J3" s="4" t="s">
        <v>82</v>
      </c>
      <c r="K3" s="4" t="s">
        <v>83</v>
      </c>
      <c r="L3" s="4" t="s">
        <v>84</v>
      </c>
      <c r="M3" s="4"/>
      <c r="N3" s="4" t="s">
        <v>85</v>
      </c>
      <c r="O3" s="4" t="s">
        <v>86</v>
      </c>
      <c r="S3" s="2"/>
      <c r="T3" s="2"/>
    </row>
    <row r="4" spans="1:20" x14ac:dyDescent="0.25">
      <c r="A4" s="18"/>
      <c r="B4" s="44" t="s">
        <v>103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"/>
      <c r="N4" s="4"/>
      <c r="O4" s="4"/>
      <c r="S4" s="2"/>
      <c r="T4" s="2"/>
    </row>
    <row r="5" spans="1:20" x14ac:dyDescent="0.25">
      <c r="B5" s="4" t="s">
        <v>104</v>
      </c>
      <c r="C5" s="4" t="s">
        <v>105</v>
      </c>
      <c r="D5" s="4" t="s">
        <v>106</v>
      </c>
      <c r="E5" s="4" t="s">
        <v>107</v>
      </c>
      <c r="F5" s="4" t="s">
        <v>108</v>
      </c>
      <c r="G5" s="4" t="s">
        <v>109</v>
      </c>
      <c r="H5" s="4" t="s">
        <v>110</v>
      </c>
      <c r="I5" s="4" t="s">
        <v>111</v>
      </c>
      <c r="J5" s="4" t="s">
        <v>112</v>
      </c>
      <c r="K5" s="4" t="s">
        <v>113</v>
      </c>
      <c r="L5" s="4" t="s">
        <v>114</v>
      </c>
      <c r="M5" s="4"/>
      <c r="N5" s="4" t="s">
        <v>115</v>
      </c>
      <c r="O5" s="4" t="s">
        <v>116</v>
      </c>
    </row>
    <row r="6" spans="1:20" ht="4.9000000000000004" customHeight="1" x14ac:dyDescent="0.25"/>
    <row r="7" spans="1:20" x14ac:dyDescent="0.25">
      <c r="A7" t="s">
        <v>27</v>
      </c>
      <c r="B7" s="2">
        <v>37.220199999999998</v>
      </c>
      <c r="C7" s="2">
        <v>36.668700000000001</v>
      </c>
      <c r="D7" s="2">
        <v>37.340600000000002</v>
      </c>
      <c r="E7" s="2">
        <v>37.014899999999997</v>
      </c>
      <c r="F7" s="2">
        <v>37.212899999999998</v>
      </c>
      <c r="G7" s="2">
        <v>37.698999999999998</v>
      </c>
      <c r="H7" s="2">
        <v>36.840600000000002</v>
      </c>
      <c r="I7" s="2">
        <v>37.150599999999997</v>
      </c>
      <c r="J7" s="2">
        <v>36.976100000000002</v>
      </c>
      <c r="K7" s="2">
        <v>36.775300000000001</v>
      </c>
      <c r="L7" s="2">
        <v>37.1524</v>
      </c>
      <c r="M7" s="2"/>
      <c r="N7" s="2">
        <v>37.487000000000002</v>
      </c>
      <c r="O7" s="2">
        <v>37.516300000000001</v>
      </c>
    </row>
    <row r="8" spans="1:20" x14ac:dyDescent="0.25">
      <c r="A8" t="s">
        <v>30</v>
      </c>
      <c r="B8" s="2">
        <v>5.8999999999999999E-3</v>
      </c>
      <c r="C8" s="2">
        <v>0</v>
      </c>
      <c r="D8" s="2">
        <v>1.06E-2</v>
      </c>
      <c r="E8" s="2">
        <v>0</v>
      </c>
      <c r="F8" s="2">
        <v>0</v>
      </c>
      <c r="G8" s="2">
        <v>2.4799999999999999E-2</v>
      </c>
      <c r="H8" s="2">
        <v>0</v>
      </c>
      <c r="I8" s="2">
        <v>2.01E-2</v>
      </c>
      <c r="J8" s="2">
        <v>0</v>
      </c>
      <c r="K8" s="2">
        <v>0</v>
      </c>
      <c r="L8" s="2">
        <v>2.8299999999999999E-2</v>
      </c>
      <c r="M8" s="2"/>
      <c r="N8" s="2">
        <v>1.54E-2</v>
      </c>
      <c r="O8" s="2">
        <v>2.2499999999999999E-2</v>
      </c>
    </row>
    <row r="9" spans="1:20" x14ac:dyDescent="0.25">
      <c r="A9" t="s">
        <v>26</v>
      </c>
      <c r="B9" s="2">
        <v>21.2378</v>
      </c>
      <c r="C9" s="2">
        <v>21.769100000000002</v>
      </c>
      <c r="D9" s="2">
        <v>21.443000000000001</v>
      </c>
      <c r="E9" s="2">
        <v>21.4605</v>
      </c>
      <c r="F9" s="2">
        <v>21.5121</v>
      </c>
      <c r="G9" s="2">
        <v>21.250900000000001</v>
      </c>
      <c r="H9" s="2">
        <v>21.510300000000001</v>
      </c>
      <c r="I9" s="2">
        <v>21.866399999999999</v>
      </c>
      <c r="J9" s="2">
        <v>21.59</v>
      </c>
      <c r="K9" s="2">
        <v>21.73</v>
      </c>
      <c r="L9" s="2">
        <v>21.633500000000002</v>
      </c>
      <c r="M9" s="2"/>
      <c r="N9" s="2">
        <v>21.7758</v>
      </c>
      <c r="O9" s="2">
        <v>21.573399999999999</v>
      </c>
    </row>
    <row r="10" spans="1:20" x14ac:dyDescent="0.25">
      <c r="A10" t="s">
        <v>31</v>
      </c>
      <c r="B10" s="2">
        <v>2.1499999999999998E-2</v>
      </c>
      <c r="C10" s="2">
        <v>5.1700000000000003E-2</v>
      </c>
      <c r="D10" s="2">
        <v>8.6E-3</v>
      </c>
      <c r="E10" s="2">
        <v>0</v>
      </c>
      <c r="F10" s="2">
        <v>6.9000000000000006E-2</v>
      </c>
      <c r="G10" s="2">
        <v>8.2000000000000003E-2</v>
      </c>
      <c r="H10" s="2">
        <v>2.58E-2</v>
      </c>
      <c r="I10" s="2">
        <v>0</v>
      </c>
      <c r="J10" s="2">
        <v>2.58E-2</v>
      </c>
      <c r="K10" s="2">
        <v>7.3200000000000001E-2</v>
      </c>
      <c r="L10" s="2">
        <v>0</v>
      </c>
      <c r="M10" s="2"/>
      <c r="N10" s="2">
        <v>0</v>
      </c>
      <c r="O10" s="2">
        <v>6.0400000000000002E-2</v>
      </c>
    </row>
    <row r="11" spans="1:20" x14ac:dyDescent="0.25">
      <c r="A11" t="s">
        <v>33</v>
      </c>
      <c r="B11" s="2">
        <v>35.575600000000001</v>
      </c>
      <c r="C11" s="2">
        <v>35.428100000000001</v>
      </c>
      <c r="D11" s="2">
        <v>35.6447</v>
      </c>
      <c r="E11" s="2">
        <v>35.405200000000001</v>
      </c>
      <c r="F11" s="2">
        <v>35.340200000000003</v>
      </c>
      <c r="G11" s="2">
        <v>35.516399999999997</v>
      </c>
      <c r="H11" s="2">
        <v>36.139899999999997</v>
      </c>
      <c r="I11" s="2">
        <v>35.543199999999999</v>
      </c>
      <c r="J11" s="2">
        <v>35.574800000000003</v>
      </c>
      <c r="K11" s="2">
        <v>35.578699999999998</v>
      </c>
      <c r="L11" s="2">
        <v>36.583399999999997</v>
      </c>
      <c r="M11" s="2"/>
      <c r="N11" s="2">
        <v>34.869</v>
      </c>
      <c r="O11" s="2">
        <v>36.249099999999999</v>
      </c>
    </row>
    <row r="12" spans="1:20" x14ac:dyDescent="0.25">
      <c r="A12" t="s">
        <v>87</v>
      </c>
      <c r="B12" s="2">
        <v>1.2054</v>
      </c>
      <c r="C12" s="2">
        <v>1.4979</v>
      </c>
      <c r="D12" s="2">
        <v>1.4926999999999999</v>
      </c>
      <c r="E12" s="2">
        <v>1.4722</v>
      </c>
      <c r="F12" s="2">
        <v>1.548</v>
      </c>
      <c r="G12" s="2">
        <v>1.4933000000000001</v>
      </c>
      <c r="H12" s="2">
        <v>1.4396</v>
      </c>
      <c r="I12" s="2">
        <v>1.4036999999999999</v>
      </c>
      <c r="J12" s="2">
        <v>1.2613000000000001</v>
      </c>
      <c r="K12" s="2">
        <v>1.3433999999999999</v>
      </c>
      <c r="L12" s="2">
        <v>1.0343</v>
      </c>
      <c r="M12" s="2"/>
      <c r="N12" s="2">
        <v>1.0507</v>
      </c>
      <c r="O12" s="2">
        <v>1.1480999999999999</v>
      </c>
    </row>
    <row r="13" spans="1:20" x14ac:dyDescent="0.25">
      <c r="A13" t="s">
        <v>25</v>
      </c>
      <c r="B13" s="2">
        <v>4.194</v>
      </c>
      <c r="C13" s="2">
        <v>4.2859999999999996</v>
      </c>
      <c r="D13" s="2">
        <v>4.2557999999999998</v>
      </c>
      <c r="E13" s="2">
        <v>4.2862999999999998</v>
      </c>
      <c r="F13" s="2">
        <v>4.2641999999999998</v>
      </c>
      <c r="G13" s="2">
        <v>4.3144</v>
      </c>
      <c r="H13" s="2">
        <v>4.0991</v>
      </c>
      <c r="I13" s="2">
        <v>4.2518000000000002</v>
      </c>
      <c r="J13" s="2">
        <v>4.0937999999999999</v>
      </c>
      <c r="K13" s="2">
        <v>4.1143999999999998</v>
      </c>
      <c r="L13" s="2">
        <v>4.3281000000000001</v>
      </c>
      <c r="M13" s="2"/>
      <c r="N13" s="2">
        <v>5.0895999999999999</v>
      </c>
      <c r="O13" s="2">
        <v>4.2686999999999999</v>
      </c>
    </row>
    <row r="14" spans="1:20" x14ac:dyDescent="0.25">
      <c r="A14" t="s">
        <v>29</v>
      </c>
      <c r="B14" s="2">
        <v>0.87219999999999998</v>
      </c>
      <c r="C14" s="2">
        <v>0.85219999999999996</v>
      </c>
      <c r="D14" s="2">
        <v>0.83840000000000003</v>
      </c>
      <c r="E14" s="2">
        <v>0.87729999999999997</v>
      </c>
      <c r="F14" s="2">
        <v>0.85440000000000005</v>
      </c>
      <c r="G14" s="2">
        <v>0.89910000000000001</v>
      </c>
      <c r="H14" s="2">
        <v>0.78720000000000001</v>
      </c>
      <c r="I14" s="2">
        <v>0.81569999999999998</v>
      </c>
      <c r="J14" s="2">
        <v>0.84209999999999996</v>
      </c>
      <c r="K14" s="2">
        <v>0.875</v>
      </c>
      <c r="L14" s="2">
        <v>0.88390000000000002</v>
      </c>
      <c r="M14" s="2"/>
      <c r="N14" s="2">
        <v>0.90280000000000005</v>
      </c>
      <c r="O14" s="2">
        <v>0.92820000000000003</v>
      </c>
    </row>
    <row r="15" spans="1:20" x14ac:dyDescent="0.25">
      <c r="B15" s="2">
        <v>0</v>
      </c>
      <c r="C15" s="2">
        <v>2.53E-2</v>
      </c>
      <c r="D15" s="2">
        <v>0</v>
      </c>
      <c r="E15" s="2">
        <v>8.3000000000000001E-3</v>
      </c>
      <c r="F15" s="2">
        <v>4.02E-2</v>
      </c>
      <c r="G15" s="2">
        <v>6.08E-2</v>
      </c>
      <c r="H15" s="2">
        <v>9.2999999999999992E-3</v>
      </c>
      <c r="I15" s="2">
        <v>0</v>
      </c>
      <c r="J15" s="2">
        <v>2.1100000000000001E-2</v>
      </c>
      <c r="K15" s="2">
        <v>0</v>
      </c>
      <c r="L15" s="2">
        <v>1.1900000000000001E-2</v>
      </c>
      <c r="M15" s="2"/>
      <c r="N15" s="2">
        <v>0</v>
      </c>
      <c r="O15" s="2">
        <v>0</v>
      </c>
    </row>
    <row r="16" spans="1:20" x14ac:dyDescent="0.25">
      <c r="B16" s="2">
        <v>0</v>
      </c>
      <c r="C16" s="2">
        <v>0</v>
      </c>
      <c r="D16" s="2">
        <v>3.95E-2</v>
      </c>
      <c r="E16" s="2">
        <v>1.54E-2</v>
      </c>
      <c r="F16" s="2">
        <v>0</v>
      </c>
      <c r="G16" s="2">
        <v>0</v>
      </c>
      <c r="H16" s="2">
        <v>0.01</v>
      </c>
      <c r="I16" s="2">
        <v>0</v>
      </c>
      <c r="J16" s="2">
        <v>0</v>
      </c>
      <c r="K16" s="2">
        <v>8.8999999999999999E-3</v>
      </c>
      <c r="L16" s="2">
        <v>2.3999999999999998E-3</v>
      </c>
      <c r="M16" s="2"/>
      <c r="N16" s="2">
        <v>0</v>
      </c>
      <c r="O16" s="2">
        <v>3.09E-2</v>
      </c>
    </row>
    <row r="17" spans="1:15" x14ac:dyDescent="0.25">
      <c r="A17" t="s">
        <v>88</v>
      </c>
      <c r="B17" s="2">
        <v>100.33260000000001</v>
      </c>
      <c r="C17" s="2">
        <v>100.55369999999999</v>
      </c>
      <c r="D17" s="2">
        <v>101.03440000000001</v>
      </c>
      <c r="E17" s="2">
        <v>100.51639999999999</v>
      </c>
      <c r="F17" s="2">
        <v>100.8008</v>
      </c>
      <c r="G17" s="2">
        <v>101.27990000000001</v>
      </c>
      <c r="H17" s="2">
        <v>100.84249999999999</v>
      </c>
      <c r="I17" s="2">
        <v>101.0515</v>
      </c>
      <c r="J17" s="2">
        <v>100.36390000000002</v>
      </c>
      <c r="K17" s="2">
        <v>100.49000000000001</v>
      </c>
      <c r="L17" s="2">
        <v>101.6439</v>
      </c>
      <c r="M17" s="2"/>
      <c r="N17" s="2">
        <v>101.19030000000001</v>
      </c>
      <c r="O17" s="2">
        <v>101.7667</v>
      </c>
    </row>
    <row r="19" spans="1:15" x14ac:dyDescent="0.25">
      <c r="A19" t="s">
        <v>89</v>
      </c>
      <c r="B19" s="1">
        <v>5.9560525597940055</v>
      </c>
      <c r="C19" s="1">
        <v>5.863760792870873</v>
      </c>
      <c r="D19" s="1">
        <v>5.9376148585799111</v>
      </c>
      <c r="E19" s="1">
        <v>5.916286141537821</v>
      </c>
      <c r="F19" s="1">
        <v>5.9273506716372992</v>
      </c>
      <c r="G19" s="1">
        <v>5.9735807537119374</v>
      </c>
      <c r="H19" s="1">
        <v>5.8891626284736134</v>
      </c>
      <c r="I19" s="1">
        <v>5.900285805733013</v>
      </c>
      <c r="J19" s="1">
        <v>5.9171600592020397</v>
      </c>
      <c r="K19" s="1">
        <v>5.8834232591016855</v>
      </c>
      <c r="L19" s="1">
        <v>5.8870129813368521</v>
      </c>
      <c r="M19" s="1"/>
      <c r="N19" s="1">
        <v>5.9151554964563271</v>
      </c>
      <c r="O19" s="1">
        <v>5.926667891769906</v>
      </c>
    </row>
    <row r="20" spans="1:15" x14ac:dyDescent="0.25">
      <c r="A20" t="s">
        <v>90</v>
      </c>
      <c r="B20" s="1">
        <v>4.3947440205994504E-2</v>
      </c>
      <c r="C20" s="1">
        <v>0.13623920712912696</v>
      </c>
      <c r="D20" s="1">
        <v>6.2385141420088885E-2</v>
      </c>
      <c r="E20" s="1">
        <v>8.3713858462179047E-2</v>
      </c>
      <c r="F20" s="1">
        <v>7.2649328362700771E-2</v>
      </c>
      <c r="G20" s="1">
        <v>2.6419246288062581E-2</v>
      </c>
      <c r="H20" s="1">
        <v>0.11083737152638662</v>
      </c>
      <c r="I20" s="1">
        <v>9.9714194266987022E-2</v>
      </c>
      <c r="J20" s="1">
        <v>8.283994079796031E-2</v>
      </c>
      <c r="K20" s="1">
        <v>0.11657674089831449</v>
      </c>
      <c r="L20" s="1">
        <v>0.11298701866314786</v>
      </c>
      <c r="M20" s="1"/>
      <c r="N20" s="1">
        <v>8.48445035436729E-2</v>
      </c>
      <c r="O20" s="1">
        <v>7.3332108230093951E-2</v>
      </c>
    </row>
    <row r="21" spans="1:15" x14ac:dyDescent="0.25">
      <c r="A21" t="s">
        <v>91</v>
      </c>
      <c r="B21" s="1">
        <v>6</v>
      </c>
      <c r="C21" s="1">
        <v>6</v>
      </c>
      <c r="D21" s="1">
        <v>6</v>
      </c>
      <c r="E21" s="1">
        <v>6</v>
      </c>
      <c r="F21" s="1">
        <v>6</v>
      </c>
      <c r="G21" s="1">
        <v>6</v>
      </c>
      <c r="H21" s="1">
        <v>6</v>
      </c>
      <c r="I21" s="1">
        <v>6</v>
      </c>
      <c r="J21" s="1">
        <v>6</v>
      </c>
      <c r="K21" s="1">
        <v>6</v>
      </c>
      <c r="L21" s="1">
        <v>6</v>
      </c>
      <c r="M21" s="1"/>
      <c r="N21" s="1">
        <v>6</v>
      </c>
      <c r="O21" s="1">
        <v>6</v>
      </c>
    </row>
    <row r="22" spans="1:15" x14ac:dyDescent="0.25">
      <c r="A22" t="s">
        <v>92</v>
      </c>
      <c r="B22" s="1">
        <v>4.0053923909279776</v>
      </c>
      <c r="C22" s="1">
        <v>4.1027677115105057</v>
      </c>
      <c r="D22" s="1">
        <v>4.0185742773168354</v>
      </c>
      <c r="E22" s="1">
        <v>4.0426686717349387</v>
      </c>
      <c r="F22" s="1">
        <v>4.0383656241983381</v>
      </c>
      <c r="G22" s="1">
        <v>3.9686057664073924</v>
      </c>
      <c r="H22" s="1">
        <v>4.0525561688248848</v>
      </c>
      <c r="I22" s="1">
        <v>4.0929857052678225</v>
      </c>
      <c r="J22" s="1">
        <v>4.0719325872893855</v>
      </c>
      <c r="K22" s="1">
        <v>4.0972203191583096</v>
      </c>
      <c r="L22" s="1">
        <v>4.0400861887100898</v>
      </c>
      <c r="M22" s="1"/>
      <c r="N22" s="1">
        <v>4.0496297781568602</v>
      </c>
      <c r="O22" s="1">
        <v>4.0166585099898269</v>
      </c>
    </row>
    <row r="23" spans="1:15" x14ac:dyDescent="0.25">
      <c r="A23" t="s">
        <v>93</v>
      </c>
      <c r="B23" s="1">
        <v>7.0999056907130144E-4</v>
      </c>
      <c r="C23" s="1">
        <v>0</v>
      </c>
      <c r="D23" s="1">
        <v>1.2675273708361507E-3</v>
      </c>
      <c r="E23" s="1">
        <v>0</v>
      </c>
      <c r="F23" s="1">
        <v>0</v>
      </c>
      <c r="G23" s="1">
        <v>2.955135089435147E-3</v>
      </c>
      <c r="H23" s="1">
        <v>0</v>
      </c>
      <c r="I23" s="1">
        <v>2.4006233359080624E-3</v>
      </c>
      <c r="J23" s="1">
        <v>0</v>
      </c>
      <c r="K23" s="1">
        <v>0</v>
      </c>
      <c r="L23" s="1">
        <v>3.3722153760041107E-3</v>
      </c>
      <c r="M23" s="1"/>
      <c r="N23" s="1">
        <v>1.8273719303623492E-3</v>
      </c>
      <c r="O23" s="1">
        <v>2.6729686117490195E-3</v>
      </c>
    </row>
    <row r="24" spans="1:15" x14ac:dyDescent="0.25">
      <c r="A24" t="s">
        <v>41</v>
      </c>
      <c r="B24" s="1">
        <v>2.7201588448001221E-3</v>
      </c>
      <c r="C24" s="1">
        <v>6.5365300425741278E-3</v>
      </c>
      <c r="D24" s="1">
        <v>1.081197840366714E-3</v>
      </c>
      <c r="E24" s="1">
        <v>0</v>
      </c>
      <c r="F24" s="1">
        <v>8.6894478863534953E-3</v>
      </c>
      <c r="G24" s="1">
        <v>1.0272939907797625E-2</v>
      </c>
      <c r="H24" s="1">
        <v>3.2607878590290695E-3</v>
      </c>
      <c r="I24" s="1">
        <v>0</v>
      </c>
      <c r="J24" s="1">
        <v>3.2642837792381842E-3</v>
      </c>
      <c r="K24" s="1">
        <v>9.2589328932659899E-3</v>
      </c>
      <c r="L24" s="1">
        <v>0</v>
      </c>
      <c r="M24" s="1"/>
      <c r="N24" s="1">
        <v>0</v>
      </c>
      <c r="O24" s="1">
        <v>7.5440319113341198E-3</v>
      </c>
    </row>
    <row r="25" spans="1:15" x14ac:dyDescent="0.25">
      <c r="A25" t="s">
        <v>94</v>
      </c>
      <c r="B25" s="1">
        <v>4.0088225403418498</v>
      </c>
      <c r="C25" s="1">
        <v>4.1093042415530796</v>
      </c>
      <c r="D25" s="1">
        <v>4.020923002528038</v>
      </c>
      <c r="E25" s="1">
        <v>4.0426686717349387</v>
      </c>
      <c r="F25" s="1">
        <v>4.0470550720846914</v>
      </c>
      <c r="G25" s="1">
        <v>3.981833841404625</v>
      </c>
      <c r="H25" s="1">
        <v>4.0558169566839135</v>
      </c>
      <c r="I25" s="1">
        <v>4.0953863286037304</v>
      </c>
      <c r="J25" s="1">
        <v>4.0751968710686235</v>
      </c>
      <c r="K25" s="1">
        <v>4.1064792520515754</v>
      </c>
      <c r="L25" s="1">
        <v>4.0434584040860937</v>
      </c>
      <c r="M25" s="1"/>
      <c r="N25" s="1">
        <v>4.0514571500872227</v>
      </c>
      <c r="O25" s="1">
        <v>4.0268755105129097</v>
      </c>
    </row>
    <row r="26" spans="1:15" x14ac:dyDescent="0.25">
      <c r="A26" t="s">
        <v>42</v>
      </c>
      <c r="B26" s="1">
        <v>4.7608888959977786</v>
      </c>
      <c r="C26" s="1">
        <v>4.7378857929099887</v>
      </c>
      <c r="D26" s="1">
        <v>4.7400365407057228</v>
      </c>
      <c r="E26" s="1">
        <v>4.7325546320512117</v>
      </c>
      <c r="F26" s="1">
        <v>4.7075192287347827</v>
      </c>
      <c r="G26" s="1">
        <v>4.7064109012377422</v>
      </c>
      <c r="H26" s="1">
        <v>4.8313643829058313</v>
      </c>
      <c r="I26" s="1">
        <v>4.7208449430164157</v>
      </c>
      <c r="J26" s="1">
        <v>4.760917717055583</v>
      </c>
      <c r="K26" s="1">
        <v>4.7601423282758448</v>
      </c>
      <c r="L26" s="1">
        <v>4.847838899663051</v>
      </c>
      <c r="M26" s="1"/>
      <c r="N26" s="1">
        <v>4.6013044112090924</v>
      </c>
      <c r="O26" s="1">
        <v>4.7889887181752488</v>
      </c>
    </row>
    <row r="27" spans="1:15" x14ac:dyDescent="0.25">
      <c r="A27" t="s">
        <v>95</v>
      </c>
      <c r="B27" s="1">
        <v>0.16337919259327272</v>
      </c>
      <c r="C27" s="1">
        <v>0.20288469758080105</v>
      </c>
      <c r="D27" s="1">
        <v>0.20104302201313359</v>
      </c>
      <c r="E27" s="1">
        <v>0.19930818887722743</v>
      </c>
      <c r="F27" s="1">
        <v>0.20884486489416196</v>
      </c>
      <c r="G27" s="1">
        <v>0.20041845647592571</v>
      </c>
      <c r="H27" s="1">
        <v>0.19491911461614361</v>
      </c>
      <c r="I27" s="1">
        <v>0.18882837510809466</v>
      </c>
      <c r="J27" s="1">
        <v>0.17096072441225421</v>
      </c>
      <c r="K27" s="1">
        <v>0.18203921415173094</v>
      </c>
      <c r="L27" s="1">
        <v>0.13881627408139405</v>
      </c>
      <c r="M27" s="1"/>
      <c r="N27" s="1">
        <v>0.14042678436380815</v>
      </c>
      <c r="O27" s="1">
        <v>0.1536229313440321</v>
      </c>
    </row>
    <row r="28" spans="1:15" x14ac:dyDescent="0.25">
      <c r="A28" t="s">
        <v>44</v>
      </c>
      <c r="B28" s="1">
        <v>1.0004993038973351</v>
      </c>
      <c r="C28" s="1">
        <v>1.021742466382624</v>
      </c>
      <c r="D28" s="1">
        <v>1.0088358049823318</v>
      </c>
      <c r="E28" s="1">
        <v>1.0213243819159148</v>
      </c>
      <c r="F28" s="1">
        <v>1.0125423971881036</v>
      </c>
      <c r="G28" s="1">
        <v>1.0191400332021083</v>
      </c>
      <c r="H28" s="1">
        <v>0.97684107229481298</v>
      </c>
      <c r="I28" s="1">
        <v>1.0066733928125262</v>
      </c>
      <c r="J28" s="1">
        <v>0.97662397533564516</v>
      </c>
      <c r="K28" s="1">
        <v>0.98127091323165705</v>
      </c>
      <c r="L28" s="1">
        <v>1.022383781885698</v>
      </c>
      <c r="M28" s="1"/>
      <c r="N28" s="1">
        <v>1.1972302373313877</v>
      </c>
      <c r="O28" s="1">
        <v>1.0052978906137737</v>
      </c>
    </row>
    <row r="29" spans="1:15" x14ac:dyDescent="0.25">
      <c r="A29" t="s">
        <v>45</v>
      </c>
      <c r="B29" s="1">
        <v>0.14953868212629126</v>
      </c>
      <c r="C29" s="1">
        <v>0.146009095055221</v>
      </c>
      <c r="D29" s="1">
        <v>0.14283664766151669</v>
      </c>
      <c r="E29" s="1">
        <v>0.15023750647759837</v>
      </c>
      <c r="F29" s="1">
        <v>0.14580955778131499</v>
      </c>
      <c r="G29" s="1">
        <v>0.15264077200869219</v>
      </c>
      <c r="H29" s="1">
        <v>0.13482473821011395</v>
      </c>
      <c r="I29" s="1">
        <v>0.13880187302338967</v>
      </c>
      <c r="J29" s="1">
        <v>0.14438215818949698</v>
      </c>
      <c r="K29" s="1">
        <v>0.1499821480600321</v>
      </c>
      <c r="L29" s="1">
        <v>0.15006136787901384</v>
      </c>
      <c r="M29" s="1"/>
      <c r="N29" s="1">
        <v>0.15262816308704358</v>
      </c>
      <c r="O29" s="1">
        <v>0.15710492625189296</v>
      </c>
    </row>
    <row r="30" spans="1:15" x14ac:dyDescent="0.25">
      <c r="A30" t="s">
        <v>96</v>
      </c>
      <c r="B30" s="1">
        <v>6.074306074614678</v>
      </c>
      <c r="C30" s="1">
        <v>6.1085220519286345</v>
      </c>
      <c r="D30" s="1">
        <v>6.0927520153627048</v>
      </c>
      <c r="E30" s="1">
        <v>6.1034247093219518</v>
      </c>
      <c r="F30" s="1">
        <v>6.0747160485983631</v>
      </c>
      <c r="G30" s="1">
        <v>6.0786101629244689</v>
      </c>
      <c r="H30" s="1">
        <v>6.1379493080269016</v>
      </c>
      <c r="I30" s="1">
        <v>6.0551485839604258</v>
      </c>
      <c r="J30" s="1">
        <v>6.05288457499298</v>
      </c>
      <c r="K30" s="1">
        <v>6.0734346037192646</v>
      </c>
      <c r="L30" s="1">
        <v>6.1591003235091568</v>
      </c>
      <c r="M30" s="1"/>
      <c r="N30" s="1">
        <v>6.0915895959913318</v>
      </c>
      <c r="O30" s="1">
        <v>6.1050144663849482</v>
      </c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t="s">
        <v>97</v>
      </c>
      <c r="B32" s="1">
        <v>0.7837749427698677</v>
      </c>
      <c r="C32" s="1">
        <v>0.77561900450438792</v>
      </c>
      <c r="D32" s="1">
        <v>0.77797956141228997</v>
      </c>
      <c r="E32" s="1">
        <v>0.77539330088286873</v>
      </c>
      <c r="F32" s="1">
        <v>0.77493650585050178</v>
      </c>
      <c r="G32" s="1">
        <v>0.77425772916706503</v>
      </c>
      <c r="H32" s="1">
        <v>0.78713005605758513</v>
      </c>
      <c r="I32" s="1">
        <v>0.77964146999159245</v>
      </c>
      <c r="J32" s="1">
        <v>0.78655352800298606</v>
      </c>
      <c r="K32" s="1">
        <v>0.78376448235086249</v>
      </c>
      <c r="L32" s="1">
        <v>0.78710179166248539</v>
      </c>
      <c r="M32" s="1"/>
      <c r="N32" s="1">
        <v>0.75535364599037569</v>
      </c>
      <c r="O32" s="1">
        <v>0.78443527767937016</v>
      </c>
    </row>
    <row r="33" spans="1:15" x14ac:dyDescent="0.25">
      <c r="A33" t="s">
        <v>98</v>
      </c>
      <c r="B33" s="1">
        <v>2.6896766574877714E-2</v>
      </c>
      <c r="C33" s="1">
        <v>3.3213385472963063E-2</v>
      </c>
      <c r="D33" s="1">
        <v>3.299707939962257E-2</v>
      </c>
      <c r="E33" s="1">
        <v>3.2655140084355883E-2</v>
      </c>
      <c r="F33" s="1">
        <v>3.4379362462933445E-2</v>
      </c>
      <c r="G33" s="1">
        <v>3.2971098837419568E-2</v>
      </c>
      <c r="H33" s="1">
        <v>3.1756390421999445E-2</v>
      </c>
      <c r="I33" s="1">
        <v>3.118476326217411E-2</v>
      </c>
      <c r="J33" s="1">
        <v>2.8244504301067477E-2</v>
      </c>
      <c r="K33" s="1">
        <v>2.9973026142448841E-2</v>
      </c>
      <c r="L33" s="1">
        <v>2.2538401193358589E-2</v>
      </c>
      <c r="M33" s="1"/>
      <c r="N33" s="1">
        <v>2.3052568159913179E-2</v>
      </c>
      <c r="O33" s="1">
        <v>2.5163401690512142E-2</v>
      </c>
    </row>
    <row r="34" spans="1:15" x14ac:dyDescent="0.25">
      <c r="A34" t="s">
        <v>99</v>
      </c>
      <c r="B34" s="1">
        <v>0.16471005767696709</v>
      </c>
      <c r="C34" s="1">
        <v>0.1672650860055471</v>
      </c>
      <c r="D34" s="1">
        <v>0.16557965964125576</v>
      </c>
      <c r="E34" s="1">
        <v>0.16733627931151737</v>
      </c>
      <c r="F34" s="1">
        <v>0.16668143647993727</v>
      </c>
      <c r="G34" s="1">
        <v>0.1676600416684382</v>
      </c>
      <c r="H34" s="1">
        <v>0.1591477907804402</v>
      </c>
      <c r="I34" s="1">
        <v>0.16625081595505659</v>
      </c>
      <c r="J34" s="1">
        <v>0.16134852122746415</v>
      </c>
      <c r="K34" s="1">
        <v>0.16156770876082932</v>
      </c>
      <c r="L34" s="1">
        <v>0.1659956370548602</v>
      </c>
      <c r="M34" s="1"/>
      <c r="N34" s="1">
        <v>0.19653823004084914</v>
      </c>
      <c r="O34" s="1">
        <v>0.16466756895484566</v>
      </c>
    </row>
    <row r="35" spans="1:15" x14ac:dyDescent="0.25">
      <c r="A35" t="s">
        <v>100</v>
      </c>
      <c r="B35" s="1">
        <v>2.4618232978287517E-2</v>
      </c>
      <c r="C35" s="1">
        <v>2.3902524017101939E-2</v>
      </c>
      <c r="D35" s="1">
        <v>2.3443699546831721E-2</v>
      </c>
      <c r="E35" s="1">
        <v>2.461527972125812E-2</v>
      </c>
      <c r="F35" s="1">
        <v>2.4002695206627487E-2</v>
      </c>
      <c r="G35" s="1">
        <v>2.511113032707718E-2</v>
      </c>
      <c r="H35" s="1">
        <v>2.1965762739975213E-2</v>
      </c>
      <c r="I35" s="1">
        <v>2.2922950791176958E-2</v>
      </c>
      <c r="J35" s="1">
        <v>2.385344646848225E-2</v>
      </c>
      <c r="K35" s="1">
        <v>2.4694782745859432E-2</v>
      </c>
      <c r="L35" s="1">
        <v>2.436417008929579E-2</v>
      </c>
      <c r="M35" s="1"/>
      <c r="N35" s="1">
        <v>2.5055555808861943E-2</v>
      </c>
      <c r="O35" s="1">
        <v>2.5733751675271917E-2</v>
      </c>
    </row>
    <row r="36" spans="1:1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t="s">
        <v>101</v>
      </c>
      <c r="B37" s="1">
        <v>0.82634405646966314</v>
      </c>
      <c r="C37" s="1">
        <v>0.82260270621907938</v>
      </c>
      <c r="D37" s="1">
        <v>0.82451587992921604</v>
      </c>
      <c r="E37" s="1">
        <v>0.82249811311000398</v>
      </c>
      <c r="F37" s="1">
        <v>0.82298400552201434</v>
      </c>
      <c r="G37" s="1">
        <v>0.82200140303147717</v>
      </c>
      <c r="H37" s="1">
        <v>0.83181705953253537</v>
      </c>
      <c r="I37" s="1">
        <v>0.82423916715984979</v>
      </c>
      <c r="J37" s="1">
        <v>0.82978355056996211</v>
      </c>
      <c r="K37" s="1">
        <v>0.82908895911940872</v>
      </c>
      <c r="L37" s="1">
        <v>0.82583560499344444</v>
      </c>
      <c r="M37" s="1"/>
      <c r="N37" s="1">
        <v>0.79352882928228485</v>
      </c>
      <c r="O37" s="1">
        <v>0.826501870119974</v>
      </c>
    </row>
  </sheetData>
  <mergeCells count="2">
    <mergeCell ref="B4:L4"/>
    <mergeCell ref="B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"/>
  <sheetViews>
    <sheetView workbookViewId="0">
      <selection activeCell="O19" sqref="O19"/>
    </sheetView>
  </sheetViews>
  <sheetFormatPr defaultRowHeight="15" x14ac:dyDescent="0.25"/>
  <cols>
    <col min="1" max="1" width="10.140625" customWidth="1"/>
    <col min="3" max="3" width="8.28515625" customWidth="1"/>
    <col min="4" max="4" width="7.42578125" customWidth="1"/>
    <col min="10" max="10" width="4.5703125" customWidth="1"/>
    <col min="20" max="20" width="3.7109375" customWidth="1"/>
    <col min="23" max="23" width="3.85546875" customWidth="1"/>
  </cols>
  <sheetData>
    <row r="1" spans="1:28" x14ac:dyDescent="0.25">
      <c r="A1" t="s">
        <v>70</v>
      </c>
      <c r="B1" s="4" t="s">
        <v>64</v>
      </c>
      <c r="C1" s="4" t="s">
        <v>64</v>
      </c>
      <c r="D1" s="4" t="s">
        <v>64</v>
      </c>
      <c r="E1" s="4" t="s">
        <v>64</v>
      </c>
      <c r="F1" s="4" t="s">
        <v>64</v>
      </c>
      <c r="G1" s="4" t="s">
        <v>64</v>
      </c>
      <c r="H1" s="4" t="s">
        <v>64</v>
      </c>
      <c r="I1" s="4" t="s">
        <v>64</v>
      </c>
      <c r="J1" s="4"/>
      <c r="K1" s="4" t="s">
        <v>64</v>
      </c>
      <c r="L1" s="4" t="s">
        <v>64</v>
      </c>
      <c r="M1" s="4" t="s">
        <v>64</v>
      </c>
      <c r="N1" s="4" t="s">
        <v>64</v>
      </c>
      <c r="O1" s="4" t="s">
        <v>64</v>
      </c>
      <c r="P1" s="4" t="s">
        <v>64</v>
      </c>
      <c r="Q1" s="4" t="s">
        <v>64</v>
      </c>
      <c r="R1" s="4" t="s">
        <v>64</v>
      </c>
      <c r="S1" s="4" t="s">
        <v>64</v>
      </c>
      <c r="T1" s="4"/>
      <c r="U1" s="4" t="s">
        <v>64</v>
      </c>
      <c r="V1" s="4" t="s">
        <v>64</v>
      </c>
      <c r="W1" s="4"/>
      <c r="X1" s="4" t="s">
        <v>71</v>
      </c>
      <c r="Y1" s="4" t="s">
        <v>71</v>
      </c>
      <c r="Z1" s="4" t="s">
        <v>71</v>
      </c>
      <c r="AA1" s="4" t="s">
        <v>71</v>
      </c>
      <c r="AB1" s="4"/>
    </row>
    <row r="2" spans="1:28" x14ac:dyDescent="0.25">
      <c r="A2" s="44" t="s">
        <v>203</v>
      </c>
      <c r="B2" s="45"/>
      <c r="C2" s="45"/>
      <c r="D2" s="45"/>
      <c r="E2" s="45"/>
      <c r="F2" s="45"/>
      <c r="G2" s="45"/>
      <c r="H2" s="45"/>
      <c r="I2" s="45"/>
      <c r="J2" s="17"/>
      <c r="K2" s="44" t="s">
        <v>204</v>
      </c>
      <c r="L2" s="45"/>
      <c r="M2" s="45"/>
      <c r="N2" s="45"/>
      <c r="O2" s="45"/>
      <c r="P2" s="45"/>
      <c r="Q2" s="45"/>
      <c r="R2" s="45"/>
      <c r="S2" s="45"/>
      <c r="U2" t="s">
        <v>143</v>
      </c>
      <c r="X2" s="44" t="s">
        <v>144</v>
      </c>
      <c r="Y2" s="44"/>
      <c r="Z2" s="44"/>
      <c r="AA2" s="44"/>
    </row>
    <row r="3" spans="1:28" x14ac:dyDescent="0.25">
      <c r="A3" s="18" t="s">
        <v>102</v>
      </c>
      <c r="B3" s="4" t="s">
        <v>129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130</v>
      </c>
      <c r="H3" s="4" t="s">
        <v>131</v>
      </c>
      <c r="I3" t="s">
        <v>136</v>
      </c>
      <c r="J3" s="4"/>
      <c r="K3" s="4" t="s">
        <v>128</v>
      </c>
      <c r="L3" s="4" t="s">
        <v>117</v>
      </c>
      <c r="M3" s="4" t="s">
        <v>118</v>
      </c>
      <c r="N3" s="4" t="s">
        <v>120</v>
      </c>
      <c r="O3" s="4" t="s">
        <v>121</v>
      </c>
      <c r="P3" s="4" t="s">
        <v>122</v>
      </c>
      <c r="Q3" t="s">
        <v>137</v>
      </c>
      <c r="R3" t="s">
        <v>138</v>
      </c>
      <c r="S3" t="s">
        <v>139</v>
      </c>
      <c r="T3" s="4"/>
      <c r="U3" s="4" t="s">
        <v>123</v>
      </c>
      <c r="V3" s="4" t="s">
        <v>119</v>
      </c>
      <c r="W3" s="4"/>
      <c r="X3" s="4" t="s">
        <v>125</v>
      </c>
      <c r="Y3" s="4" t="s">
        <v>126</v>
      </c>
      <c r="Z3" s="4" t="s">
        <v>127</v>
      </c>
      <c r="AA3" s="4" t="s">
        <v>124</v>
      </c>
    </row>
    <row r="4" spans="1:28" ht="8.25" customHeight="1" x14ac:dyDescent="0.25">
      <c r="A4" s="18"/>
    </row>
    <row r="5" spans="1:28" x14ac:dyDescent="0.25">
      <c r="A5" t="s">
        <v>27</v>
      </c>
      <c r="B5" s="2">
        <v>65.232100000000003</v>
      </c>
      <c r="C5" s="2">
        <v>64.820999999999998</v>
      </c>
      <c r="D5" s="2">
        <v>60.437899999999999</v>
      </c>
      <c r="E5" s="2">
        <v>60.0563</v>
      </c>
      <c r="F5" s="2">
        <v>60.265000000000001</v>
      </c>
      <c r="G5" s="2">
        <v>60.991199999999999</v>
      </c>
      <c r="H5" s="2">
        <v>61.037799999999997</v>
      </c>
      <c r="I5" s="2">
        <v>64.693399999999997</v>
      </c>
      <c r="J5" s="2"/>
      <c r="K5" s="2">
        <v>60.853700000000003</v>
      </c>
      <c r="L5" s="2">
        <v>58.228000000000002</v>
      </c>
      <c r="M5" s="2">
        <v>59.137099999999997</v>
      </c>
      <c r="N5" s="2">
        <v>64.991399999999999</v>
      </c>
      <c r="O5" s="2">
        <v>60.653399999999998</v>
      </c>
      <c r="P5" s="2">
        <v>61.008499999999998</v>
      </c>
      <c r="Q5" s="2">
        <v>60.324199999999998</v>
      </c>
      <c r="R5" s="2">
        <v>59.9206</v>
      </c>
      <c r="S5" s="2">
        <v>64.903599999999997</v>
      </c>
      <c r="T5" s="2"/>
      <c r="U5" s="2">
        <v>65.663499999999999</v>
      </c>
      <c r="V5" s="2">
        <v>59.9435</v>
      </c>
      <c r="W5" s="2"/>
      <c r="X5" s="2">
        <v>57.316899999999997</v>
      </c>
      <c r="Y5" s="2">
        <v>59.704000000000001</v>
      </c>
      <c r="Z5" s="2">
        <v>52.632800000000003</v>
      </c>
      <c r="AA5" s="2">
        <v>57.335000000000001</v>
      </c>
    </row>
    <row r="6" spans="1:28" x14ac:dyDescent="0.25">
      <c r="A6" t="s">
        <v>30</v>
      </c>
      <c r="B6" s="2">
        <v>0</v>
      </c>
      <c r="C6" s="2">
        <v>2.5999999999999999E-3</v>
      </c>
      <c r="D6" s="2">
        <v>0</v>
      </c>
      <c r="E6" s="2">
        <v>3.0099999999999998E-2</v>
      </c>
      <c r="F6" s="2">
        <v>0</v>
      </c>
      <c r="G6" s="2">
        <v>7.7999999999999996E-3</v>
      </c>
      <c r="H6" s="2">
        <v>0</v>
      </c>
      <c r="I6" s="2">
        <v>1.7100000000000001E-2</v>
      </c>
      <c r="J6" s="2"/>
      <c r="K6" s="2">
        <v>1.5699999999999999E-2</v>
      </c>
      <c r="L6" s="2">
        <v>0.03</v>
      </c>
      <c r="M6" s="2">
        <v>0</v>
      </c>
      <c r="N6" s="2">
        <v>1.2999999999999999E-3</v>
      </c>
      <c r="O6" s="2">
        <v>1.2999999999999999E-2</v>
      </c>
      <c r="P6" s="2">
        <v>2.4799999999999999E-2</v>
      </c>
      <c r="Q6" s="2">
        <v>0</v>
      </c>
      <c r="R6" s="2">
        <v>0</v>
      </c>
      <c r="S6" s="2">
        <v>2.1000000000000001E-2</v>
      </c>
      <c r="T6" s="2"/>
      <c r="U6" s="2">
        <v>9.0399999999999994E-2</v>
      </c>
      <c r="V6" s="2">
        <v>0</v>
      </c>
      <c r="W6" s="2"/>
      <c r="X6" s="2">
        <v>0</v>
      </c>
      <c r="Y6" s="2">
        <v>1.9599999999999999E-2</v>
      </c>
      <c r="Z6" s="2">
        <v>0.1082</v>
      </c>
      <c r="AA6" s="2">
        <v>2.5999999999999999E-3</v>
      </c>
    </row>
    <row r="7" spans="1:28" x14ac:dyDescent="0.25">
      <c r="A7" t="s">
        <v>26</v>
      </c>
      <c r="B7" s="2">
        <v>19.066099999999999</v>
      </c>
      <c r="C7" s="2">
        <v>19.259799999999998</v>
      </c>
      <c r="D7" s="2">
        <v>24.883600000000001</v>
      </c>
      <c r="E7" s="2">
        <v>24.587199999999999</v>
      </c>
      <c r="F7" s="2">
        <v>24.944700000000001</v>
      </c>
      <c r="G7" s="2">
        <v>24.312799999999999</v>
      </c>
      <c r="H7" s="2">
        <v>24.0578</v>
      </c>
      <c r="I7" s="2">
        <v>18.761800000000001</v>
      </c>
      <c r="J7" s="2"/>
      <c r="K7" s="2">
        <v>23.930299999999999</v>
      </c>
      <c r="L7" s="2">
        <v>24.415700000000001</v>
      </c>
      <c r="M7" s="2">
        <v>25.1586</v>
      </c>
      <c r="N7" s="2">
        <v>21.269600000000001</v>
      </c>
      <c r="O7" s="2">
        <v>23.841899999999999</v>
      </c>
      <c r="P7" s="2">
        <v>24.401900000000001</v>
      </c>
      <c r="Q7" s="2">
        <v>25.027899999999999</v>
      </c>
      <c r="R7" s="2">
        <v>25.002400000000002</v>
      </c>
      <c r="S7" s="2">
        <v>19.2883</v>
      </c>
      <c r="T7" s="2"/>
      <c r="U7" s="2">
        <v>18.875399999999999</v>
      </c>
      <c r="V7" s="2">
        <v>24.533999999999999</v>
      </c>
      <c r="W7" s="2"/>
      <c r="X7" s="2">
        <v>26.569800000000001</v>
      </c>
      <c r="Y7" s="2">
        <v>25.036300000000001</v>
      </c>
      <c r="Z7" s="2">
        <v>0.87690000000000001</v>
      </c>
      <c r="AA7" s="2">
        <v>26.643799999999999</v>
      </c>
    </row>
    <row r="8" spans="1:28" x14ac:dyDescent="0.25">
      <c r="A8" t="s">
        <v>31</v>
      </c>
      <c r="B8" s="2">
        <v>0</v>
      </c>
      <c r="C8" s="2">
        <v>5.5300000000000002E-2</v>
      </c>
      <c r="D8" s="2">
        <v>0</v>
      </c>
      <c r="E8" s="2">
        <v>0</v>
      </c>
      <c r="F8" s="2">
        <v>0</v>
      </c>
      <c r="G8" s="2">
        <v>0</v>
      </c>
      <c r="H8" s="2">
        <v>5.0000000000000001E-3</v>
      </c>
      <c r="I8" s="2">
        <v>0</v>
      </c>
      <c r="J8" s="2"/>
      <c r="K8" s="2">
        <v>2.01E-2</v>
      </c>
      <c r="L8" s="2">
        <v>6.0100000000000001E-2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2.5100000000000001E-2</v>
      </c>
      <c r="S8" s="2">
        <v>0</v>
      </c>
      <c r="T8" s="2"/>
      <c r="U8" s="2">
        <v>2.01E-2</v>
      </c>
      <c r="V8" s="2">
        <v>0</v>
      </c>
      <c r="W8" s="2"/>
      <c r="X8" s="2">
        <v>2.5100000000000001E-2</v>
      </c>
      <c r="Y8" s="2">
        <v>0</v>
      </c>
      <c r="Z8" s="2">
        <v>2.9399999999999999E-2</v>
      </c>
      <c r="AA8" s="2">
        <v>3.0099999999999998E-2</v>
      </c>
    </row>
    <row r="9" spans="1:28" x14ac:dyDescent="0.25">
      <c r="A9" t="s">
        <v>33</v>
      </c>
      <c r="B9" s="2">
        <v>0</v>
      </c>
      <c r="C9" s="2">
        <v>7.6200000000000004E-2</v>
      </c>
      <c r="D9" s="2">
        <v>0</v>
      </c>
      <c r="E9" s="2">
        <v>5.0900000000000001E-2</v>
      </c>
      <c r="F9" s="2">
        <v>4.1399999999999999E-2</v>
      </c>
      <c r="G9" s="2">
        <v>1.5900000000000001E-2</v>
      </c>
      <c r="H9" s="2">
        <v>6.4000000000000003E-3</v>
      </c>
      <c r="I9" s="2">
        <v>1.2699999999999999E-2</v>
      </c>
      <c r="J9" s="2"/>
      <c r="K9" s="2">
        <v>6.3600000000000004E-2</v>
      </c>
      <c r="L9" s="2">
        <v>6.3E-3</v>
      </c>
      <c r="M9" s="2">
        <v>2.2200000000000001E-2</v>
      </c>
      <c r="N9" s="2">
        <v>0.18410000000000001</v>
      </c>
      <c r="O9" s="2">
        <v>0.12379999999999999</v>
      </c>
      <c r="P9" s="2">
        <v>9.8500000000000004E-2</v>
      </c>
      <c r="Q9" s="2">
        <v>9.4999999999999998E-3</v>
      </c>
      <c r="R9" s="2">
        <v>3.5000000000000003E-2</v>
      </c>
      <c r="S9" s="2">
        <v>2.5399999999999999E-2</v>
      </c>
      <c r="T9" s="2"/>
      <c r="U9" s="2">
        <v>0.32390000000000002</v>
      </c>
      <c r="V9" s="2">
        <v>6.6699999999999995E-2</v>
      </c>
      <c r="W9" s="2"/>
      <c r="X9" s="2">
        <v>0.1303</v>
      </c>
      <c r="Y9" s="2">
        <v>9.8500000000000004E-2</v>
      </c>
      <c r="Z9" s="2">
        <v>10.5336</v>
      </c>
      <c r="AA9" s="2">
        <v>0.2447</v>
      </c>
    </row>
    <row r="10" spans="1:28" x14ac:dyDescent="0.25">
      <c r="A10" t="s">
        <v>87</v>
      </c>
      <c r="B10" s="2">
        <v>0</v>
      </c>
      <c r="C10" s="2">
        <v>0</v>
      </c>
      <c r="D10" s="2">
        <v>8.8300000000000003E-2</v>
      </c>
      <c r="E10" s="2">
        <v>0</v>
      </c>
      <c r="F10" s="2">
        <v>2.58E-2</v>
      </c>
      <c r="G10" s="2">
        <v>3.6799999999999999E-2</v>
      </c>
      <c r="H10" s="2">
        <v>0</v>
      </c>
      <c r="I10" s="2">
        <v>0</v>
      </c>
      <c r="J10" s="2"/>
      <c r="K10" s="2">
        <v>7.4000000000000003E-3</v>
      </c>
      <c r="L10" s="2">
        <v>0</v>
      </c>
      <c r="M10" s="2">
        <v>2.1999999999999999E-2</v>
      </c>
      <c r="N10" s="2">
        <v>0</v>
      </c>
      <c r="O10" s="2">
        <v>0</v>
      </c>
      <c r="P10" s="2">
        <v>2.5700000000000001E-2</v>
      </c>
      <c r="Q10" s="2">
        <v>0</v>
      </c>
      <c r="R10" s="2">
        <v>5.8900000000000001E-2</v>
      </c>
      <c r="S10" s="2">
        <v>1.84E-2</v>
      </c>
      <c r="T10" s="2"/>
      <c r="U10" s="2">
        <v>0</v>
      </c>
      <c r="V10" s="2">
        <v>0</v>
      </c>
      <c r="W10" s="2"/>
      <c r="X10" s="2">
        <v>0</v>
      </c>
      <c r="Y10" s="2">
        <v>0</v>
      </c>
      <c r="Z10" s="2">
        <v>0.60799999999999998</v>
      </c>
      <c r="AA10" s="2">
        <v>3.7000000000000002E-3</v>
      </c>
    </row>
    <row r="11" spans="1:28" x14ac:dyDescent="0.25">
      <c r="A11" t="s">
        <v>25</v>
      </c>
      <c r="B11" s="2">
        <v>2.06E-2</v>
      </c>
      <c r="C11" s="2">
        <v>8.0000000000000004E-4</v>
      </c>
      <c r="D11" s="2">
        <v>0</v>
      </c>
      <c r="E11" s="2">
        <v>0</v>
      </c>
      <c r="F11" s="2">
        <v>7.7999999999999996E-3</v>
      </c>
      <c r="G11" s="2">
        <v>0</v>
      </c>
      <c r="H11" s="2">
        <v>0</v>
      </c>
      <c r="I11" s="2">
        <v>7.7999999999999996E-3</v>
      </c>
      <c r="J11" s="2"/>
      <c r="K11" s="2">
        <v>9.2999999999999992E-3</v>
      </c>
      <c r="L11" s="2">
        <v>2.0000000000000001E-4</v>
      </c>
      <c r="M11" s="2">
        <v>0</v>
      </c>
      <c r="N11" s="2">
        <v>0</v>
      </c>
      <c r="O11" s="2">
        <v>8.2000000000000007E-3</v>
      </c>
      <c r="P11" s="2">
        <v>3.2899999999999999E-2</v>
      </c>
      <c r="Q11" s="2">
        <v>1.34E-2</v>
      </c>
      <c r="R11" s="2">
        <v>8.0000000000000004E-4</v>
      </c>
      <c r="S11" s="2">
        <v>0</v>
      </c>
      <c r="T11" s="2"/>
      <c r="U11" s="2">
        <v>4.4999999999999997E-3</v>
      </c>
      <c r="V11" s="2">
        <v>1.3100000000000001E-2</v>
      </c>
      <c r="W11" s="2"/>
      <c r="X11" s="2">
        <v>1.6000000000000001E-3</v>
      </c>
      <c r="Y11" s="2">
        <v>2.47E-2</v>
      </c>
      <c r="Z11" s="2">
        <v>12.338900000000001</v>
      </c>
      <c r="AA11" s="2">
        <v>2.1899999999999999E-2</v>
      </c>
    </row>
    <row r="12" spans="1:28" x14ac:dyDescent="0.25">
      <c r="A12" t="s">
        <v>29</v>
      </c>
      <c r="B12" s="2">
        <v>0.20569999999999999</v>
      </c>
      <c r="C12" s="2">
        <v>0.24340000000000001</v>
      </c>
      <c r="D12" s="2">
        <v>6.1412000000000004</v>
      </c>
      <c r="E12" s="2">
        <v>5.9015000000000004</v>
      </c>
      <c r="F12" s="2">
        <v>5.9867999999999997</v>
      </c>
      <c r="G12" s="2">
        <v>5.4173</v>
      </c>
      <c r="H12" s="2">
        <v>5.3921000000000001</v>
      </c>
      <c r="I12" s="2">
        <v>0.25090000000000001</v>
      </c>
      <c r="J12" s="2"/>
      <c r="K12" s="2">
        <v>5.4420000000000002</v>
      </c>
      <c r="L12" s="2">
        <v>6.1740000000000004</v>
      </c>
      <c r="M12" s="2">
        <v>6.6181999999999999</v>
      </c>
      <c r="N12" s="2">
        <v>2.2330000000000001</v>
      </c>
      <c r="O12" s="2">
        <v>5.0898000000000003</v>
      </c>
      <c r="P12" s="2">
        <v>5.2876000000000003</v>
      </c>
      <c r="Q12" s="2">
        <v>5.9645999999999999</v>
      </c>
      <c r="R12" s="2">
        <v>6.1006</v>
      </c>
      <c r="S12" s="2">
        <v>0.19040000000000001</v>
      </c>
      <c r="T12" s="2"/>
      <c r="U12" s="2">
        <v>0.13189999999999999</v>
      </c>
      <c r="V12" s="2">
        <v>6.0023999999999997</v>
      </c>
      <c r="W12" s="2"/>
      <c r="X12" s="2">
        <v>8.5288000000000004</v>
      </c>
      <c r="Y12" s="2">
        <v>6.5415999999999999</v>
      </c>
      <c r="Z12" s="2">
        <v>21.457599999999999</v>
      </c>
      <c r="AA12" s="2">
        <v>8.2045999999999992</v>
      </c>
    </row>
    <row r="13" spans="1:28" x14ac:dyDescent="0.25">
      <c r="A13" t="s">
        <v>24</v>
      </c>
      <c r="B13" s="2">
        <v>3.9365000000000001</v>
      </c>
      <c r="C13" s="2">
        <v>3.556</v>
      </c>
      <c r="D13" s="2">
        <v>7.9127999999999998</v>
      </c>
      <c r="E13" s="2">
        <v>7.8731999999999998</v>
      </c>
      <c r="F13" s="2">
        <v>7.9061000000000003</v>
      </c>
      <c r="G13" s="2">
        <v>8.1926000000000005</v>
      </c>
      <c r="H13" s="2">
        <v>8.2261000000000006</v>
      </c>
      <c r="I13" s="2">
        <v>3.7105000000000001</v>
      </c>
      <c r="J13" s="2"/>
      <c r="K13" s="2">
        <v>8.0858000000000008</v>
      </c>
      <c r="L13" s="2">
        <v>7.8068</v>
      </c>
      <c r="M13" s="2">
        <v>7.9903000000000004</v>
      </c>
      <c r="N13" s="2">
        <v>9.3461999999999996</v>
      </c>
      <c r="O13" s="2">
        <v>8.3651999999999997</v>
      </c>
      <c r="P13" s="2">
        <v>8.3480000000000008</v>
      </c>
      <c r="Q13" s="2">
        <v>8.0484000000000009</v>
      </c>
      <c r="R13" s="2">
        <v>7.7306999999999997</v>
      </c>
      <c r="S13" s="2">
        <v>3.6493000000000002</v>
      </c>
      <c r="T13" s="2"/>
      <c r="U13" s="2">
        <v>5.0495999999999999</v>
      </c>
      <c r="V13" s="2">
        <v>8.0846</v>
      </c>
      <c r="W13" s="2"/>
      <c r="X13" s="2">
        <v>6.5083000000000002</v>
      </c>
      <c r="Y13" s="2">
        <v>7.5373999999999999</v>
      </c>
      <c r="Z13" s="2">
        <v>1.0410999999999999</v>
      </c>
      <c r="AA13" s="2">
        <v>6.6835000000000004</v>
      </c>
    </row>
    <row r="14" spans="1:28" x14ac:dyDescent="0.25">
      <c r="A14" t="s">
        <v>28</v>
      </c>
      <c r="B14" s="2">
        <v>10.658200000000001</v>
      </c>
      <c r="C14" s="2">
        <v>10.9892</v>
      </c>
      <c r="D14" s="2">
        <v>0.7772</v>
      </c>
      <c r="E14" s="2">
        <v>0.63390000000000002</v>
      </c>
      <c r="F14" s="2">
        <v>0.65739999999999998</v>
      </c>
      <c r="G14" s="2">
        <v>0.73329999999999995</v>
      </c>
      <c r="H14" s="2">
        <v>0.79969999999999997</v>
      </c>
      <c r="I14" s="2">
        <v>10.701599999999999</v>
      </c>
      <c r="J14" s="2"/>
      <c r="K14" s="2">
        <v>0.76049999999999995</v>
      </c>
      <c r="L14" s="2">
        <v>0.59179999999999999</v>
      </c>
      <c r="M14" s="2">
        <v>0.55500000000000005</v>
      </c>
      <c r="N14" s="2">
        <v>1.5201</v>
      </c>
      <c r="O14" s="2">
        <v>0.58409999999999995</v>
      </c>
      <c r="P14" s="2">
        <v>0.7823</v>
      </c>
      <c r="Q14" s="2">
        <v>0.7127</v>
      </c>
      <c r="R14" s="2">
        <v>0.84909999999999997</v>
      </c>
      <c r="S14" s="2">
        <v>10.9253</v>
      </c>
      <c r="T14" s="2"/>
      <c r="U14" s="2">
        <v>9.4699000000000009</v>
      </c>
      <c r="V14" s="2">
        <v>0.64039999999999997</v>
      </c>
      <c r="W14" s="2"/>
      <c r="X14" s="2">
        <v>0.3039</v>
      </c>
      <c r="Y14" s="2">
        <v>0.41639999999999999</v>
      </c>
      <c r="Z14" s="2">
        <v>8.6E-3</v>
      </c>
      <c r="AA14" s="2">
        <v>0.40810000000000002</v>
      </c>
    </row>
    <row r="15" spans="1:28" x14ac:dyDescent="0.25">
      <c r="A15" t="s">
        <v>88</v>
      </c>
      <c r="B15" s="2">
        <v>99.119200000000006</v>
      </c>
      <c r="C15" s="2">
        <v>99.004299999999986</v>
      </c>
      <c r="D15" s="2">
        <v>100.241</v>
      </c>
      <c r="E15" s="2">
        <v>99.133099999999985</v>
      </c>
      <c r="F15" s="2">
        <v>99.834999999999994</v>
      </c>
      <c r="G15" s="2">
        <v>99.707700000000003</v>
      </c>
      <c r="H15" s="2">
        <v>99.524899999999988</v>
      </c>
      <c r="I15" s="2">
        <v>98.155799999999985</v>
      </c>
      <c r="J15" s="2"/>
      <c r="K15" s="2">
        <v>99.188399999999987</v>
      </c>
      <c r="L15" s="2">
        <v>97.312900000000013</v>
      </c>
      <c r="M15" s="2">
        <v>99.503400000000013</v>
      </c>
      <c r="N15" s="2">
        <v>99.545699999999997</v>
      </c>
      <c r="O15" s="2">
        <v>98.679400000000001</v>
      </c>
      <c r="P15" s="2">
        <v>100.0102</v>
      </c>
      <c r="Q15" s="2">
        <v>100.1007</v>
      </c>
      <c r="R15" s="2">
        <v>99.723199999999991</v>
      </c>
      <c r="S15" s="2">
        <v>99.021699999999981</v>
      </c>
      <c r="T15" s="2"/>
      <c r="U15" s="2">
        <v>99.629199999999983</v>
      </c>
      <c r="V15" s="2">
        <v>99.284699999999972</v>
      </c>
      <c r="W15" s="2"/>
      <c r="X15" s="2">
        <v>99.384699999999995</v>
      </c>
      <c r="Y15" s="2">
        <v>99.378500000000003</v>
      </c>
      <c r="Z15" s="2">
        <v>99.635100000000008</v>
      </c>
      <c r="AA15" s="2">
        <v>99.578000000000003</v>
      </c>
    </row>
    <row r="17" spans="1:27" x14ac:dyDescent="0.25">
      <c r="A17" t="s">
        <v>38</v>
      </c>
      <c r="B17" s="1">
        <v>2.9814241671127126</v>
      </c>
      <c r="C17" s="1">
        <v>2.9710098484878507</v>
      </c>
      <c r="D17" s="1">
        <v>2.6907980867749925</v>
      </c>
      <c r="E17" s="1">
        <v>2.6987517559128626</v>
      </c>
      <c r="F17" s="1">
        <v>2.6904791619396269</v>
      </c>
      <c r="G17" s="1">
        <v>2.7223016077892361</v>
      </c>
      <c r="H17" s="1">
        <v>2.7297835716703203</v>
      </c>
      <c r="I17" s="1">
        <v>2.9865097228736759</v>
      </c>
      <c r="J17" s="1"/>
      <c r="K17" s="1">
        <v>2.7305818180039205</v>
      </c>
      <c r="L17" s="1">
        <v>2.672511380704794</v>
      </c>
      <c r="M17" s="1">
        <v>2.6581594863282385</v>
      </c>
      <c r="N17" s="1">
        <v>2.8858949866410311</v>
      </c>
      <c r="O17" s="1">
        <v>2.7332661264020888</v>
      </c>
      <c r="P17" s="1">
        <v>2.717473877184359</v>
      </c>
      <c r="Q17" s="1">
        <v>2.6875018431631772</v>
      </c>
      <c r="R17" s="1">
        <v>2.6821477262299362</v>
      </c>
      <c r="S17" s="1">
        <v>2.9723692687319407</v>
      </c>
      <c r="T17" s="1"/>
      <c r="U17" s="1">
        <v>2.9811398593938634</v>
      </c>
      <c r="V17" s="1">
        <v>2.6939096692097251</v>
      </c>
      <c r="W17" s="1"/>
      <c r="X17" s="1">
        <v>2.5849339507836011</v>
      </c>
      <c r="Y17" s="1">
        <v>2.6773301244229755</v>
      </c>
      <c r="Z17" s="1">
        <v>2.6525844327112078</v>
      </c>
      <c r="AA17" s="1">
        <v>2.5829125317505826</v>
      </c>
    </row>
    <row r="18" spans="1:27" x14ac:dyDescent="0.25">
      <c r="A18" t="s">
        <v>39</v>
      </c>
      <c r="B18" s="1">
        <v>0</v>
      </c>
      <c r="C18" s="1">
        <v>8.9615361685933673E-5</v>
      </c>
      <c r="D18" s="1">
        <v>0</v>
      </c>
      <c r="E18" s="1">
        <v>1.0171654740981958E-3</v>
      </c>
      <c r="F18" s="1">
        <v>0</v>
      </c>
      <c r="G18" s="1">
        <v>2.6180890444378098E-4</v>
      </c>
      <c r="H18" s="1">
        <v>0</v>
      </c>
      <c r="I18" s="1">
        <v>5.936368011636591E-4</v>
      </c>
      <c r="J18" s="1"/>
      <c r="K18" s="1">
        <v>5.2977151900351601E-4</v>
      </c>
      <c r="L18" s="1">
        <v>1.0354513385564565E-3</v>
      </c>
      <c r="M18" s="1">
        <v>0</v>
      </c>
      <c r="N18" s="1">
        <v>4.3409894750835845E-5</v>
      </c>
      <c r="O18" s="1">
        <v>4.4054560183528807E-4</v>
      </c>
      <c r="P18" s="1">
        <v>8.3070621696751151E-4</v>
      </c>
      <c r="Q18" s="1">
        <v>0</v>
      </c>
      <c r="R18" s="1">
        <v>0</v>
      </c>
      <c r="S18" s="1">
        <v>7.2322598223915967E-4</v>
      </c>
      <c r="T18" s="1"/>
      <c r="U18" s="1">
        <v>3.0863665480899672E-3</v>
      </c>
      <c r="V18" s="1">
        <v>0</v>
      </c>
      <c r="W18" s="1"/>
      <c r="X18" s="1">
        <v>0</v>
      </c>
      <c r="Y18" s="1">
        <v>6.6096021132320128E-4</v>
      </c>
      <c r="Z18" s="1">
        <v>4.1007260011392422E-3</v>
      </c>
      <c r="AA18" s="1">
        <v>8.8081353522173286E-5</v>
      </c>
    </row>
    <row r="19" spans="1:27" x14ac:dyDescent="0.25">
      <c r="A19" t="s">
        <v>40</v>
      </c>
      <c r="B19" s="1">
        <v>1.0270225912577973</v>
      </c>
      <c r="C19" s="1">
        <v>1.0403892602614833</v>
      </c>
      <c r="D19" s="1">
        <v>1.3056918059385931</v>
      </c>
      <c r="E19" s="1">
        <v>1.3021744272693727</v>
      </c>
      <c r="F19" s="1">
        <v>1.3124974845251054</v>
      </c>
      <c r="G19" s="1">
        <v>1.2789682450260711</v>
      </c>
      <c r="H19" s="1">
        <v>1.2680634263012933</v>
      </c>
      <c r="I19" s="1">
        <v>1.0207847690411149</v>
      </c>
      <c r="J19" s="1"/>
      <c r="K19" s="1">
        <v>1.2655289100690423</v>
      </c>
      <c r="L19" s="1">
        <v>1.320725590011983</v>
      </c>
      <c r="M19" s="1">
        <v>1.3327945370383256</v>
      </c>
      <c r="N19" s="1">
        <v>1.1131140808977704</v>
      </c>
      <c r="O19" s="1">
        <v>1.2662613557440319</v>
      </c>
      <c r="P19" s="1">
        <v>1.2810155347221632</v>
      </c>
      <c r="Q19" s="1">
        <v>1.3141269848154944</v>
      </c>
      <c r="R19" s="1">
        <v>1.3189974692395561</v>
      </c>
      <c r="S19" s="1">
        <v>1.0410789153788464</v>
      </c>
      <c r="T19" s="1"/>
      <c r="U19" s="1">
        <v>1.009974037686459</v>
      </c>
      <c r="V19" s="1">
        <v>1.2994662835966309</v>
      </c>
      <c r="W19" s="1"/>
      <c r="X19" s="1">
        <v>1.4122473394394328</v>
      </c>
      <c r="Y19" s="1">
        <v>1.3231965671919208</v>
      </c>
      <c r="Z19" s="1">
        <v>5.2085703542566579E-2</v>
      </c>
      <c r="AA19" s="1">
        <v>1.4146264374903934</v>
      </c>
    </row>
    <row r="20" spans="1:27" x14ac:dyDescent="0.25">
      <c r="A20" t="s">
        <v>91</v>
      </c>
      <c r="B20" s="1">
        <v>4.0084467583705097</v>
      </c>
      <c r="C20" s="1">
        <v>4.01148872411102</v>
      </c>
      <c r="D20" s="1">
        <v>3.9964898927135857</v>
      </c>
      <c r="E20" s="1">
        <v>4.0019433486563338</v>
      </c>
      <c r="F20" s="1">
        <v>4.0029766464647327</v>
      </c>
      <c r="G20" s="1">
        <v>4.0015316617197509</v>
      </c>
      <c r="H20" s="1">
        <v>3.9978469979716138</v>
      </c>
      <c r="I20" s="1">
        <v>4.0078881287159547</v>
      </c>
      <c r="J20" s="1"/>
      <c r="K20" s="1">
        <v>3.9966404995919662</v>
      </c>
      <c r="L20" s="1">
        <v>3.9942724220553334</v>
      </c>
      <c r="M20" s="1">
        <v>3.9909540233665641</v>
      </c>
      <c r="N20" s="1">
        <v>3.9990524774335521</v>
      </c>
      <c r="O20" s="1">
        <v>3.9999680277479563</v>
      </c>
      <c r="P20" s="1">
        <v>3.9993201181234901</v>
      </c>
      <c r="Q20" s="1">
        <v>4.0016288279786716</v>
      </c>
      <c r="R20" s="1">
        <v>4.0011451954694923</v>
      </c>
      <c r="S20" s="1">
        <v>4.0141714100930264</v>
      </c>
      <c r="T20" s="1"/>
      <c r="U20" s="1">
        <v>3.9942002636284122</v>
      </c>
      <c r="V20" s="1">
        <v>3.9933759528063559</v>
      </c>
      <c r="W20" s="1"/>
      <c r="X20" s="1">
        <v>3.9971812902230339</v>
      </c>
      <c r="Y20" s="1">
        <v>4.0011876518262186</v>
      </c>
      <c r="Z20" s="1">
        <v>2.7087708622549136</v>
      </c>
      <c r="AA20" s="1">
        <v>3.997627050594498</v>
      </c>
    </row>
    <row r="21" spans="1:27" x14ac:dyDescent="0.25">
      <c r="A21" t="s">
        <v>41</v>
      </c>
      <c r="B21" s="1">
        <v>0</v>
      </c>
      <c r="C21" s="1">
        <v>2.0039620029305865E-3</v>
      </c>
      <c r="D21" s="1">
        <v>0</v>
      </c>
      <c r="E21" s="1">
        <v>0</v>
      </c>
      <c r="F21" s="1">
        <v>0</v>
      </c>
      <c r="G21" s="1">
        <v>0</v>
      </c>
      <c r="H21" s="1">
        <v>1.7679718052007821E-4</v>
      </c>
      <c r="I21" s="1">
        <v>0</v>
      </c>
      <c r="J21" s="1"/>
      <c r="K21" s="1">
        <v>7.1308327250445009E-4</v>
      </c>
      <c r="L21" s="1">
        <v>2.1809120321442995E-3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8.8829301824190101E-4</v>
      </c>
      <c r="S21" s="1">
        <v>0</v>
      </c>
      <c r="T21" s="1"/>
      <c r="U21" s="1">
        <v>7.2149008542799235E-4</v>
      </c>
      <c r="V21" s="1">
        <v>0</v>
      </c>
      <c r="W21" s="1"/>
      <c r="X21" s="1">
        <v>8.9498646041427697E-4</v>
      </c>
      <c r="Y21" s="1">
        <v>0</v>
      </c>
      <c r="Z21" s="1">
        <v>1.1714831840433642E-3</v>
      </c>
      <c r="AA21" s="1">
        <v>1.0720927637385164E-3</v>
      </c>
    </row>
    <row r="22" spans="1:27" x14ac:dyDescent="0.25">
      <c r="A22" t="s">
        <v>42</v>
      </c>
      <c r="B22" s="1">
        <v>0</v>
      </c>
      <c r="C22" s="1">
        <v>2.9207832550934096E-3</v>
      </c>
      <c r="D22" s="1">
        <v>0</v>
      </c>
      <c r="E22" s="1">
        <v>1.9128377849293404E-3</v>
      </c>
      <c r="F22" s="1">
        <v>1.5456843401728476E-3</v>
      </c>
      <c r="G22" s="1">
        <v>5.9350199046521285E-4</v>
      </c>
      <c r="H22" s="1">
        <v>2.3936757052598159E-4</v>
      </c>
      <c r="I22" s="1">
        <v>4.9030200768457918E-4</v>
      </c>
      <c r="J22" s="1"/>
      <c r="K22" s="1">
        <v>2.3866092228767236E-3</v>
      </c>
      <c r="L22" s="1">
        <v>2.4181555479330162E-4</v>
      </c>
      <c r="M22" s="1">
        <v>8.3450699133767704E-4</v>
      </c>
      <c r="N22" s="1">
        <v>6.8365093782762109E-3</v>
      </c>
      <c r="O22" s="1">
        <v>4.6655560051307781E-3</v>
      </c>
      <c r="P22" s="1">
        <v>3.6691651104749355E-3</v>
      </c>
      <c r="Q22" s="1">
        <v>3.5394582906881343E-4</v>
      </c>
      <c r="R22" s="1">
        <v>1.3101788337282355E-3</v>
      </c>
      <c r="S22" s="1">
        <v>9.728002794766043E-4</v>
      </c>
      <c r="T22" s="1"/>
      <c r="U22" s="1">
        <v>1.2297738828555843E-2</v>
      </c>
      <c r="V22" s="1">
        <v>2.5068177430871562E-3</v>
      </c>
      <c r="W22" s="1"/>
      <c r="X22" s="1">
        <v>4.9143622577387889E-3</v>
      </c>
      <c r="Y22" s="1">
        <v>3.6939475143687446E-3</v>
      </c>
      <c r="Z22" s="1">
        <v>0.44396175401374055</v>
      </c>
      <c r="AA22" s="1">
        <v>9.2189157468664344E-3</v>
      </c>
    </row>
    <row r="23" spans="1:27" x14ac:dyDescent="0.25">
      <c r="A23" t="s">
        <v>95</v>
      </c>
      <c r="B23" s="1">
        <v>0</v>
      </c>
      <c r="C23" s="1">
        <v>0</v>
      </c>
      <c r="D23" s="1">
        <v>3.3298002936108856E-3</v>
      </c>
      <c r="E23" s="1">
        <v>0</v>
      </c>
      <c r="F23" s="1">
        <v>9.7559578887438812E-4</v>
      </c>
      <c r="G23" s="1">
        <v>1.3912418056731526E-3</v>
      </c>
      <c r="H23" s="1">
        <v>0</v>
      </c>
      <c r="I23" s="1">
        <v>0</v>
      </c>
      <c r="J23" s="1"/>
      <c r="K23" s="1">
        <v>2.8124555280266948E-4</v>
      </c>
      <c r="L23" s="1">
        <v>0</v>
      </c>
      <c r="M23" s="1">
        <v>8.375860413190546E-4</v>
      </c>
      <c r="N23" s="1">
        <v>0</v>
      </c>
      <c r="O23" s="1">
        <v>0</v>
      </c>
      <c r="P23" s="1">
        <v>9.6960287210060469E-4</v>
      </c>
      <c r="Q23" s="1">
        <v>0</v>
      </c>
      <c r="R23" s="1">
        <v>2.2330969308387428E-3</v>
      </c>
      <c r="S23" s="1">
        <v>7.1373589431636701E-4</v>
      </c>
      <c r="T23" s="1"/>
      <c r="U23" s="1">
        <v>0</v>
      </c>
      <c r="V23" s="1">
        <v>0</v>
      </c>
      <c r="W23" s="1"/>
      <c r="X23" s="1">
        <v>0</v>
      </c>
      <c r="Y23" s="1">
        <v>0</v>
      </c>
      <c r="Z23" s="1">
        <v>2.5953866145830083E-2</v>
      </c>
      <c r="AA23" s="1">
        <v>1.4118135502651441E-4</v>
      </c>
    </row>
    <row r="24" spans="1:27" x14ac:dyDescent="0.25">
      <c r="A24" t="s">
        <v>44</v>
      </c>
      <c r="B24" s="1">
        <v>1.4035832394098024E-3</v>
      </c>
      <c r="C24" s="1">
        <v>5.4662173629999368E-5</v>
      </c>
      <c r="D24" s="1">
        <v>0</v>
      </c>
      <c r="E24" s="1">
        <v>0</v>
      </c>
      <c r="F24" s="1">
        <v>5.1911983138437081E-4</v>
      </c>
      <c r="G24" s="1">
        <v>0</v>
      </c>
      <c r="H24" s="1">
        <v>0</v>
      </c>
      <c r="I24" s="1">
        <v>5.367933226693933E-4</v>
      </c>
      <c r="J24" s="1"/>
      <c r="K24" s="1">
        <v>6.2209928048789244E-4</v>
      </c>
      <c r="L24" s="1">
        <v>1.3684414837925817E-5</v>
      </c>
      <c r="M24" s="1">
        <v>0</v>
      </c>
      <c r="N24" s="1">
        <v>0</v>
      </c>
      <c r="O24" s="1">
        <v>5.5087005664150048E-4</v>
      </c>
      <c r="P24" s="1">
        <v>2.1846379528834173E-3</v>
      </c>
      <c r="Q24" s="1">
        <v>8.8996011516143364E-4</v>
      </c>
      <c r="R24" s="1">
        <v>5.3383257728442151E-5</v>
      </c>
      <c r="S24" s="1">
        <v>0</v>
      </c>
      <c r="T24" s="1"/>
      <c r="U24" s="1">
        <v>3.0456457168096467E-4</v>
      </c>
      <c r="V24" s="1">
        <v>8.7764881995014779E-4</v>
      </c>
      <c r="W24" s="1"/>
      <c r="X24" s="1">
        <v>1.0757101969420357E-4</v>
      </c>
      <c r="Y24" s="1">
        <v>1.6512164051365205E-3</v>
      </c>
      <c r="Z24" s="1">
        <v>0.92703841728708536</v>
      </c>
      <c r="AA24" s="1">
        <v>1.4707624823999312E-3</v>
      </c>
    </row>
    <row r="25" spans="1:27" x14ac:dyDescent="0.25">
      <c r="A25" t="s">
        <v>45</v>
      </c>
      <c r="B25" s="1">
        <v>1.0072895925099886E-2</v>
      </c>
      <c r="C25" s="1">
        <v>1.1952715600149235E-2</v>
      </c>
      <c r="D25" s="1">
        <v>0.29294266837491179</v>
      </c>
      <c r="E25" s="1">
        <v>0.28413479766606115</v>
      </c>
      <c r="F25" s="1">
        <v>0.28636297742017058</v>
      </c>
      <c r="G25" s="1">
        <v>0.25906550846635118</v>
      </c>
      <c r="H25" s="1">
        <v>0.25837169198625681</v>
      </c>
      <c r="I25" s="1">
        <v>1.2409728079829329E-2</v>
      </c>
      <c r="J25" s="1"/>
      <c r="K25" s="1">
        <v>0.2616281015400177</v>
      </c>
      <c r="L25" s="1">
        <v>0.30360712729421924</v>
      </c>
      <c r="M25" s="1">
        <v>0.318726773043984</v>
      </c>
      <c r="N25" s="1">
        <v>0.10623582672531445</v>
      </c>
      <c r="O25" s="1">
        <v>0.24574525060823482</v>
      </c>
      <c r="P25" s="1">
        <v>0.25234300591681097</v>
      </c>
      <c r="Q25" s="1">
        <v>0.28470570601069917</v>
      </c>
      <c r="R25" s="1">
        <v>0.29257467987630131</v>
      </c>
      <c r="S25" s="1">
        <v>9.3424023591827561E-3</v>
      </c>
      <c r="T25" s="1"/>
      <c r="U25" s="1">
        <v>6.4159469822549463E-3</v>
      </c>
      <c r="V25" s="1">
        <v>0.28901708264216214</v>
      </c>
      <c r="W25" s="1"/>
      <c r="X25" s="1">
        <v>0.41210922384248377</v>
      </c>
      <c r="Y25" s="1">
        <v>0.31429692220527905</v>
      </c>
      <c r="Z25" s="1">
        <v>1.1586480488140891</v>
      </c>
      <c r="AA25" s="1">
        <v>0.39600889655219129</v>
      </c>
    </row>
    <row r="26" spans="1:27" x14ac:dyDescent="0.25">
      <c r="A26" t="s">
        <v>46</v>
      </c>
      <c r="B26" s="1">
        <v>0.34883457235463683</v>
      </c>
      <c r="C26" s="1">
        <v>0.31600719737192501</v>
      </c>
      <c r="D26" s="1">
        <v>0.68304417252115723</v>
      </c>
      <c r="E26" s="1">
        <v>0.68596586759779876</v>
      </c>
      <c r="F26" s="1">
        <v>0.68434268935878562</v>
      </c>
      <c r="G26" s="1">
        <v>0.70898601680472517</v>
      </c>
      <c r="H26" s="1">
        <v>0.71329665225613093</v>
      </c>
      <c r="I26" s="1">
        <v>0.33211099188202065</v>
      </c>
      <c r="J26" s="1"/>
      <c r="K26" s="1">
        <v>0.70345781222718662</v>
      </c>
      <c r="L26" s="1">
        <v>0.69471647881533893</v>
      </c>
      <c r="M26" s="1">
        <v>0.69635540933459894</v>
      </c>
      <c r="N26" s="1">
        <v>0.80464915362240408</v>
      </c>
      <c r="O26" s="1">
        <v>0.73088652363447904</v>
      </c>
      <c r="P26" s="1">
        <v>0.72094864219468868</v>
      </c>
      <c r="Q26" s="1">
        <v>0.69520615607333891</v>
      </c>
      <c r="R26" s="1">
        <v>0.67092228593250325</v>
      </c>
      <c r="S26" s="1">
        <v>0.32403386449661198</v>
      </c>
      <c r="T26" s="1"/>
      <c r="U26" s="1">
        <v>0.44449016688217091</v>
      </c>
      <c r="V26" s="1">
        <v>0.70444375992544617</v>
      </c>
      <c r="W26" s="1"/>
      <c r="X26" s="1">
        <v>0.56909029298764702</v>
      </c>
      <c r="Y26" s="1">
        <v>0.65534036154914455</v>
      </c>
      <c r="Z26" s="1">
        <v>0.10173070298414552</v>
      </c>
      <c r="AA26" s="1">
        <v>0.58376854731794059</v>
      </c>
    </row>
    <row r="27" spans="1:27" x14ac:dyDescent="0.25">
      <c r="A27" t="s">
        <v>47</v>
      </c>
      <c r="B27" s="1">
        <v>0.62144802709210301</v>
      </c>
      <c r="C27" s="1">
        <v>0.64255895837894406</v>
      </c>
      <c r="D27" s="1">
        <v>4.4143125226049726E-2</v>
      </c>
      <c r="E27" s="1">
        <v>3.6339894144260303E-2</v>
      </c>
      <c r="F27" s="1">
        <v>3.7441454546190404E-2</v>
      </c>
      <c r="G27" s="1">
        <v>4.1755076817360501E-2</v>
      </c>
      <c r="H27" s="1">
        <v>4.5626271503582276E-2</v>
      </c>
      <c r="I27" s="1">
        <v>0.63024761547491015</v>
      </c>
      <c r="J27" s="1"/>
      <c r="K27" s="1">
        <v>4.3533738464107033E-2</v>
      </c>
      <c r="L27" s="1">
        <v>3.4651432351181587E-2</v>
      </c>
      <c r="M27" s="1">
        <v>3.1825302084187906E-2</v>
      </c>
      <c r="N27" s="1">
        <v>8.6110345333973978E-2</v>
      </c>
      <c r="O27" s="1">
        <v>3.357936777771537E-2</v>
      </c>
      <c r="P27" s="1">
        <v>4.4453596328976649E-2</v>
      </c>
      <c r="Q27" s="1">
        <v>4.0506292917610903E-2</v>
      </c>
      <c r="R27" s="1">
        <v>4.848684457716302E-2</v>
      </c>
      <c r="S27" s="1">
        <v>0.63830153344418117</v>
      </c>
      <c r="T27" s="1"/>
      <c r="U27" s="1">
        <v>0.54848184526937016</v>
      </c>
      <c r="V27" s="1">
        <v>3.6715614035361561E-2</v>
      </c>
      <c r="W27" s="1"/>
      <c r="X27" s="1">
        <v>1.7484611938576925E-2</v>
      </c>
      <c r="Y27" s="1">
        <v>2.3821426088330575E-2</v>
      </c>
      <c r="Z27" s="1">
        <v>5.5292946514607765E-4</v>
      </c>
      <c r="AA27" s="1">
        <v>2.3453897230277836E-2</v>
      </c>
    </row>
    <row r="28" spans="1:27" x14ac:dyDescent="0.25">
      <c r="A28" t="s">
        <v>96</v>
      </c>
      <c r="B28" s="1">
        <v>0.98175907861124956</v>
      </c>
      <c r="C28" s="1">
        <v>0.97549827878267226</v>
      </c>
      <c r="D28" s="1">
        <v>1.0234597664157297</v>
      </c>
      <c r="E28" s="1">
        <v>1.0083533971930496</v>
      </c>
      <c r="F28" s="1">
        <v>1.0111875212855781</v>
      </c>
      <c r="G28" s="1">
        <v>1.0117913458845753</v>
      </c>
      <c r="H28" s="1">
        <v>1.017710780497016</v>
      </c>
      <c r="I28" s="1">
        <v>0.97579543076711417</v>
      </c>
      <c r="J28" s="1"/>
      <c r="K28" s="1">
        <v>1.012622689559983</v>
      </c>
      <c r="L28" s="1">
        <v>1.0354114504625151</v>
      </c>
      <c r="M28" s="1">
        <v>1.0485795774954276</v>
      </c>
      <c r="N28" s="1">
        <v>1.0038318350599686</v>
      </c>
      <c r="O28" s="1">
        <v>1.0154275680822016</v>
      </c>
      <c r="P28" s="1">
        <v>1.0245686503759353</v>
      </c>
      <c r="Q28" s="1">
        <v>1.0216620609458793</v>
      </c>
      <c r="R28" s="1">
        <v>1.016468762426505</v>
      </c>
      <c r="S28" s="1">
        <v>0.97336433647376885</v>
      </c>
      <c r="T28" s="1"/>
      <c r="U28" s="1">
        <v>1.0127117526194609</v>
      </c>
      <c r="V28" s="1">
        <v>1.0335609231660072</v>
      </c>
      <c r="W28" s="1"/>
      <c r="X28" s="1">
        <v>1.0046010485065551</v>
      </c>
      <c r="Y28" s="1">
        <v>0.99880387376225943</v>
      </c>
      <c r="Z28" s="1">
        <v>2.6590572018940799</v>
      </c>
      <c r="AA28" s="1">
        <v>1.0151342934484411</v>
      </c>
    </row>
    <row r="29" spans="1:2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t="s">
        <v>140</v>
      </c>
      <c r="B30" s="2">
        <v>1.0274738064562314</v>
      </c>
      <c r="C30" s="2">
        <v>1.2315799262625737</v>
      </c>
      <c r="D30" s="2">
        <v>28.716210493109262</v>
      </c>
      <c r="E30" s="2">
        <v>28.231652133848677</v>
      </c>
      <c r="F30" s="2">
        <v>28.404879740544644</v>
      </c>
      <c r="G30" s="2">
        <v>25.65496283452331</v>
      </c>
      <c r="H30" s="2">
        <v>25.397921898642505</v>
      </c>
      <c r="I30" s="2">
        <v>1.2730951169304199</v>
      </c>
      <c r="J30" s="2"/>
      <c r="K30" s="2">
        <v>25.939223071970972</v>
      </c>
      <c r="L30" s="2">
        <v>29.391526028221481</v>
      </c>
      <c r="M30" s="2">
        <v>30.444597805845401</v>
      </c>
      <c r="N30" s="2">
        <v>10.655599278028312</v>
      </c>
      <c r="O30" s="2">
        <v>24.326127517930821</v>
      </c>
      <c r="P30" s="2">
        <v>24.794319334357695</v>
      </c>
      <c r="Q30" s="2">
        <v>27.900885986317942</v>
      </c>
      <c r="R30" s="2">
        <v>28.911003997654294</v>
      </c>
      <c r="S30" s="2">
        <v>0.96147121569501481</v>
      </c>
      <c r="T30" s="2"/>
      <c r="U30" s="2">
        <v>0.64198762088507344</v>
      </c>
      <c r="V30" s="2">
        <v>28.055104617242225</v>
      </c>
      <c r="W30" s="2"/>
      <c r="X30" s="2">
        <v>41.265222102866424</v>
      </c>
      <c r="Y30" s="2">
        <v>31.636636640392062</v>
      </c>
      <c r="Z30" s="2">
        <v>91.888249461159603</v>
      </c>
      <c r="AA30" s="2">
        <v>39.473337836298342</v>
      </c>
    </row>
    <row r="31" spans="1:27" x14ac:dyDescent="0.25">
      <c r="A31" t="s">
        <v>141</v>
      </c>
      <c r="B31" s="2">
        <v>35.582456976214239</v>
      </c>
      <c r="C31" s="2">
        <v>32.5606442801081</v>
      </c>
      <c r="D31" s="2">
        <v>66.956583494714309</v>
      </c>
      <c r="E31" s="2">
        <v>68.157613600271631</v>
      </c>
      <c r="F31" s="2">
        <v>67.881232300624916</v>
      </c>
      <c r="G31" s="2">
        <v>70.210079369498288</v>
      </c>
      <c r="H31" s="2">
        <v>70.117018336234793</v>
      </c>
      <c r="I31" s="2">
        <v>34.070761206375579</v>
      </c>
      <c r="J31" s="2"/>
      <c r="K31" s="2">
        <v>69.744606965665128</v>
      </c>
      <c r="L31" s="2">
        <v>67.2539464119629</v>
      </c>
      <c r="M31" s="2">
        <v>66.51546766732109</v>
      </c>
      <c r="N31" s="2">
        <v>80.707414858964114</v>
      </c>
      <c r="O31" s="2">
        <v>72.349877489244577</v>
      </c>
      <c r="P31" s="2">
        <v>70.837829617277464</v>
      </c>
      <c r="Q31" s="2">
        <v>68.12953617747182</v>
      </c>
      <c r="R31" s="2">
        <v>66.297729177763784</v>
      </c>
      <c r="S31" s="2">
        <v>33.347871526608557</v>
      </c>
      <c r="T31" s="2"/>
      <c r="U31" s="2">
        <v>44.476237963425724</v>
      </c>
      <c r="V31" s="2">
        <v>68.380883237068474</v>
      </c>
      <c r="W31" s="2"/>
      <c r="X31" s="2">
        <v>56.984012922012361</v>
      </c>
      <c r="Y31" s="2">
        <v>65.965535865388162</v>
      </c>
      <c r="Z31" s="2">
        <v>8.0678996725831524</v>
      </c>
      <c r="AA31" s="2">
        <v>58.18882678422159</v>
      </c>
    </row>
    <row r="32" spans="1:27" x14ac:dyDescent="0.25">
      <c r="A32" t="s">
        <v>142</v>
      </c>
      <c r="B32" s="2">
        <v>63.390069217329533</v>
      </c>
      <c r="C32" s="2">
        <v>66.207775793629324</v>
      </c>
      <c r="D32" s="2">
        <v>4.3272060121764317</v>
      </c>
      <c r="E32" s="2">
        <v>3.6107342658796964</v>
      </c>
      <c r="F32" s="2">
        <v>3.7138879588304481</v>
      </c>
      <c r="G32" s="2">
        <v>4.1349577959784103</v>
      </c>
      <c r="H32" s="2">
        <v>4.4850597651227195</v>
      </c>
      <c r="I32" s="2">
        <v>64.656143676694001</v>
      </c>
      <c r="J32" s="2"/>
      <c r="K32" s="2">
        <v>4.3161699623638947</v>
      </c>
      <c r="L32" s="2">
        <v>3.3545275598156272</v>
      </c>
      <c r="M32" s="2">
        <v>3.0399345268335072</v>
      </c>
      <c r="N32" s="2">
        <v>8.6369858630075598</v>
      </c>
      <c r="O32" s="2">
        <v>3.3239949928246095</v>
      </c>
      <c r="P32" s="2">
        <v>4.3678510483648392</v>
      </c>
      <c r="Q32" s="2">
        <v>3.969577836210239</v>
      </c>
      <c r="R32" s="2">
        <v>4.7912668245819336</v>
      </c>
      <c r="S32" s="2">
        <v>65.690657257696429</v>
      </c>
      <c r="T32" s="2"/>
      <c r="U32" s="2">
        <v>54.881774415689208</v>
      </c>
      <c r="V32" s="2">
        <v>3.5640121456893055</v>
      </c>
      <c r="W32" s="2"/>
      <c r="X32" s="2">
        <v>1.7507649751212087</v>
      </c>
      <c r="Y32" s="2">
        <v>2.3978274942197708</v>
      </c>
      <c r="Z32" s="2">
        <v>4.3850866257248315E-2</v>
      </c>
      <c r="AA32" s="2">
        <v>2.3378353794800781</v>
      </c>
    </row>
  </sheetData>
  <mergeCells count="3">
    <mergeCell ref="A2:I2"/>
    <mergeCell ref="K2:S2"/>
    <mergeCell ref="X2:A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4"/>
  <sheetViews>
    <sheetView tabSelected="1" workbookViewId="0">
      <selection activeCell="A65" sqref="A65"/>
    </sheetView>
  </sheetViews>
  <sheetFormatPr defaultRowHeight="15" x14ac:dyDescent="0.25"/>
  <cols>
    <col min="1" max="1" width="21.42578125" bestFit="1" customWidth="1"/>
  </cols>
  <sheetData>
    <row r="1" spans="1:5" x14ac:dyDescent="0.25">
      <c r="A1" t="s">
        <v>70</v>
      </c>
      <c r="B1" t="s">
        <v>64</v>
      </c>
      <c r="C1" t="s">
        <v>64</v>
      </c>
      <c r="D1" t="s">
        <v>64</v>
      </c>
      <c r="E1" t="s">
        <v>64</v>
      </c>
    </row>
    <row r="2" spans="1:5" x14ac:dyDescent="0.25">
      <c r="B2" s="44" t="s">
        <v>72</v>
      </c>
      <c r="C2" s="44"/>
      <c r="D2" s="44"/>
      <c r="E2" s="44"/>
    </row>
    <row r="3" spans="1:5" x14ac:dyDescent="0.25">
      <c r="A3" s="18" t="s">
        <v>102</v>
      </c>
      <c r="B3" t="s">
        <v>145</v>
      </c>
      <c r="C3" t="s">
        <v>146</v>
      </c>
      <c r="D3" t="s">
        <v>147</v>
      </c>
      <c r="E3" t="s">
        <v>148</v>
      </c>
    </row>
    <row r="4" spans="1:5" x14ac:dyDescent="0.25">
      <c r="B4" t="s">
        <v>149</v>
      </c>
      <c r="C4" t="s">
        <v>150</v>
      </c>
      <c r="D4" t="s">
        <v>151</v>
      </c>
      <c r="E4" t="s">
        <v>152</v>
      </c>
    </row>
    <row r="5" spans="1:5" ht="6.75" customHeight="1" x14ac:dyDescent="0.25"/>
    <row r="6" spans="1:5" x14ac:dyDescent="0.25">
      <c r="A6" t="s">
        <v>27</v>
      </c>
      <c r="B6" s="1">
        <v>42.211399999999998</v>
      </c>
      <c r="C6" s="1">
        <v>41.458500000000001</v>
      </c>
      <c r="D6" s="1">
        <v>41.29</v>
      </c>
      <c r="E6" s="1">
        <v>41.439900000000002</v>
      </c>
    </row>
    <row r="7" spans="1:5" x14ac:dyDescent="0.25">
      <c r="A7" t="s">
        <v>30</v>
      </c>
      <c r="B7" s="1">
        <v>3.3026</v>
      </c>
      <c r="C7" s="1">
        <v>3.9216000000000002</v>
      </c>
      <c r="D7" s="1">
        <v>3.8066</v>
      </c>
      <c r="E7" s="1">
        <v>2.4823</v>
      </c>
    </row>
    <row r="8" spans="1:5" x14ac:dyDescent="0.25">
      <c r="A8" t="s">
        <v>26</v>
      </c>
      <c r="B8" s="1">
        <v>11.013</v>
      </c>
      <c r="C8" s="1">
        <v>11.464700000000001</v>
      </c>
      <c r="D8" s="1">
        <v>11.231999999999999</v>
      </c>
      <c r="E8" s="1">
        <v>11.479100000000001</v>
      </c>
    </row>
    <row r="9" spans="1:5" x14ac:dyDescent="0.25">
      <c r="A9" t="s">
        <v>31</v>
      </c>
      <c r="B9" s="1">
        <v>9.5999999999999992E-3</v>
      </c>
      <c r="C9" s="1">
        <v>5.7700000000000001E-2</v>
      </c>
      <c r="D9" s="1">
        <v>0</v>
      </c>
      <c r="E9" s="1">
        <v>0</v>
      </c>
    </row>
    <row r="10" spans="1:5" x14ac:dyDescent="0.25">
      <c r="A10" t="s">
        <v>87</v>
      </c>
      <c r="B10" s="1">
        <v>0.25169999999999998</v>
      </c>
      <c r="C10" s="1">
        <v>0.2339</v>
      </c>
      <c r="D10" s="1">
        <v>0.2414</v>
      </c>
      <c r="E10" s="1">
        <v>0.25879999999999997</v>
      </c>
    </row>
    <row r="11" spans="1:5" x14ac:dyDescent="0.25">
      <c r="A11" t="s">
        <v>33</v>
      </c>
      <c r="B11" s="1">
        <v>14.2325</v>
      </c>
      <c r="C11" s="1">
        <v>13.3064</v>
      </c>
      <c r="D11" s="1">
        <v>13.073700000000001</v>
      </c>
      <c r="E11" s="1">
        <v>14.2989</v>
      </c>
    </row>
    <row r="12" spans="1:5" x14ac:dyDescent="0.25">
      <c r="A12" t="s">
        <v>25</v>
      </c>
      <c r="B12" s="1">
        <v>12.709</v>
      </c>
      <c r="C12" s="1">
        <v>12.398899999999999</v>
      </c>
      <c r="D12" s="1">
        <v>12.507300000000001</v>
      </c>
      <c r="E12" s="1">
        <v>12.1487</v>
      </c>
    </row>
    <row r="13" spans="1:5" x14ac:dyDescent="0.25">
      <c r="A13" t="s">
        <v>29</v>
      </c>
      <c r="B13" s="1">
        <v>11.138199999999999</v>
      </c>
      <c r="C13" s="1">
        <v>11.5</v>
      </c>
      <c r="D13" s="1">
        <v>11.590299999999999</v>
      </c>
      <c r="E13" s="1">
        <v>11.397</v>
      </c>
    </row>
    <row r="14" spans="1:5" x14ac:dyDescent="0.25">
      <c r="A14" t="s">
        <v>24</v>
      </c>
      <c r="B14" s="1">
        <v>2.496</v>
      </c>
      <c r="C14" s="1">
        <v>2.2313000000000001</v>
      </c>
      <c r="D14" s="1">
        <v>2.3136000000000001</v>
      </c>
      <c r="E14" s="1">
        <v>2.3498000000000001</v>
      </c>
    </row>
    <row r="15" spans="1:5" x14ac:dyDescent="0.25">
      <c r="A15" t="s">
        <v>28</v>
      </c>
      <c r="B15" s="1">
        <v>1.1394</v>
      </c>
      <c r="C15" s="1">
        <v>1.1194</v>
      </c>
      <c r="D15" s="1">
        <v>1.1347</v>
      </c>
      <c r="E15" s="1">
        <v>1.1776</v>
      </c>
    </row>
    <row r="16" spans="1:5" x14ac:dyDescent="0.25">
      <c r="A16" t="s">
        <v>156</v>
      </c>
      <c r="B16" s="1">
        <v>98.503399999999985</v>
      </c>
      <c r="C16" s="1">
        <v>97.692399999999992</v>
      </c>
      <c r="D16" s="1">
        <v>97.189599999999984</v>
      </c>
      <c r="E16" s="1">
        <v>97.032100000000014</v>
      </c>
    </row>
    <row r="17" spans="1:5" x14ac:dyDescent="0.25">
      <c r="A17" t="s">
        <v>157</v>
      </c>
      <c r="B17" s="1">
        <v>0</v>
      </c>
      <c r="C17" s="1">
        <v>0</v>
      </c>
      <c r="D17" s="1">
        <v>0</v>
      </c>
      <c r="E17" s="1">
        <v>0</v>
      </c>
    </row>
    <row r="18" spans="1:5" x14ac:dyDescent="0.25">
      <c r="A18" t="s">
        <v>158</v>
      </c>
      <c r="B18" s="1">
        <v>0</v>
      </c>
      <c r="C18" s="1">
        <v>0</v>
      </c>
      <c r="D18" s="1">
        <v>0</v>
      </c>
      <c r="E18" s="1">
        <v>0</v>
      </c>
    </row>
    <row r="19" spans="1:5" x14ac:dyDescent="0.25">
      <c r="B19" s="1"/>
      <c r="C19" s="1"/>
      <c r="D19" s="1"/>
      <c r="E19" s="1"/>
    </row>
    <row r="20" spans="1:5" x14ac:dyDescent="0.25">
      <c r="A20" t="s">
        <v>159</v>
      </c>
      <c r="B20" s="1">
        <v>0</v>
      </c>
      <c r="C20" s="1">
        <v>6.8000000000000005E-2</v>
      </c>
      <c r="D20" s="1">
        <v>5.5E-2</v>
      </c>
      <c r="E20" s="1">
        <v>9.4E-2</v>
      </c>
    </row>
    <row r="21" spans="1:5" x14ac:dyDescent="0.25">
      <c r="A21" t="s">
        <v>160</v>
      </c>
      <c r="B21" s="1">
        <v>0</v>
      </c>
      <c r="C21" s="1">
        <v>0</v>
      </c>
      <c r="D21" s="1">
        <v>0</v>
      </c>
      <c r="E21" s="1">
        <v>0</v>
      </c>
    </row>
    <row r="22" spans="1:5" x14ac:dyDescent="0.25">
      <c r="B22" s="1"/>
      <c r="C22" s="1"/>
      <c r="D22" s="1"/>
      <c r="E22" s="1"/>
    </row>
    <row r="23" spans="1:5" x14ac:dyDescent="0.25">
      <c r="A23" t="s">
        <v>161</v>
      </c>
      <c r="B23" s="1"/>
      <c r="C23" s="1"/>
      <c r="D23" s="1"/>
      <c r="E23" s="1"/>
    </row>
    <row r="24" spans="1:5" x14ac:dyDescent="0.25">
      <c r="A24" t="s">
        <v>87</v>
      </c>
      <c r="B24" s="1">
        <v>0.252</v>
      </c>
      <c r="C24" s="1">
        <v>0.23400000000000001</v>
      </c>
      <c r="D24" s="1">
        <v>0.24099999999999999</v>
      </c>
      <c r="E24" s="1">
        <v>0.25900000000000001</v>
      </c>
    </row>
    <row r="25" spans="1:5" x14ac:dyDescent="0.25">
      <c r="A25" t="s">
        <v>153</v>
      </c>
      <c r="B25" s="1">
        <v>0</v>
      </c>
      <c r="C25" s="1">
        <v>0</v>
      </c>
      <c r="D25" s="1">
        <v>0</v>
      </c>
      <c r="E25" s="1">
        <v>0</v>
      </c>
    </row>
    <row r="26" spans="1:5" x14ac:dyDescent="0.25">
      <c r="A26" t="s">
        <v>33</v>
      </c>
      <c r="B26" s="1">
        <v>14.233000000000001</v>
      </c>
      <c r="C26" s="1">
        <v>12.401999999999999</v>
      </c>
      <c r="D26" s="1">
        <v>12.355</v>
      </c>
      <c r="E26" s="1">
        <v>12.955</v>
      </c>
    </row>
    <row r="27" spans="1:5" x14ac:dyDescent="0.25">
      <c r="A27" t="s">
        <v>154</v>
      </c>
      <c r="B27" s="1">
        <v>0</v>
      </c>
      <c r="C27" s="1">
        <v>1.006</v>
      </c>
      <c r="D27" s="1">
        <v>0.79900000000000004</v>
      </c>
      <c r="E27" s="1">
        <v>1.494</v>
      </c>
    </row>
    <row r="28" spans="1:5" x14ac:dyDescent="0.25">
      <c r="A28" t="s">
        <v>155</v>
      </c>
      <c r="B28" s="1">
        <v>2.0099999999999998</v>
      </c>
      <c r="C28" s="1">
        <v>2.02</v>
      </c>
      <c r="D28" s="1">
        <v>2.02</v>
      </c>
      <c r="E28" s="1">
        <v>2.0099999999999998</v>
      </c>
    </row>
    <row r="29" spans="1:5" x14ac:dyDescent="0.25">
      <c r="A29" t="s">
        <v>162</v>
      </c>
      <c r="B29" s="1">
        <v>100.51419999999999</v>
      </c>
      <c r="C29" s="1">
        <v>99.814099999999996</v>
      </c>
      <c r="D29" s="1">
        <v>99.289500000000004</v>
      </c>
      <c r="E29" s="1">
        <v>99.192400000000006</v>
      </c>
    </row>
    <row r="31" spans="1:5" x14ac:dyDescent="0.25">
      <c r="A31" t="s">
        <v>163</v>
      </c>
      <c r="B31" t="s">
        <v>45</v>
      </c>
      <c r="C31" t="s">
        <v>45</v>
      </c>
      <c r="D31" t="s">
        <v>45</v>
      </c>
      <c r="E31" t="s">
        <v>45</v>
      </c>
    </row>
    <row r="32" spans="1:5" x14ac:dyDescent="0.25">
      <c r="A32" t="s">
        <v>164</v>
      </c>
      <c r="B32" t="s">
        <v>165</v>
      </c>
      <c r="C32" t="s">
        <v>165</v>
      </c>
      <c r="D32" t="s">
        <v>165</v>
      </c>
      <c r="E32" t="s">
        <v>166</v>
      </c>
    </row>
    <row r="33" spans="1:5" x14ac:dyDescent="0.25">
      <c r="A33" t="s">
        <v>167</v>
      </c>
    </row>
    <row r="34" spans="1:5" x14ac:dyDescent="0.25">
      <c r="A34" t="s">
        <v>38</v>
      </c>
      <c r="B34" s="1">
        <v>6.2629999999999999</v>
      </c>
      <c r="C34" s="1">
        <v>6.17</v>
      </c>
      <c r="D34" s="1">
        <v>6.181</v>
      </c>
      <c r="E34" s="1">
        <v>6.2290000000000001</v>
      </c>
    </row>
    <row r="35" spans="1:5" x14ac:dyDescent="0.25">
      <c r="A35" t="s">
        <v>40</v>
      </c>
      <c r="B35" s="1">
        <v>1.7370000000000001</v>
      </c>
      <c r="C35" s="1">
        <v>1.83</v>
      </c>
      <c r="D35" s="1">
        <v>1.819</v>
      </c>
      <c r="E35" s="1">
        <v>1.7709999999999999</v>
      </c>
    </row>
    <row r="36" spans="1:5" x14ac:dyDescent="0.25">
      <c r="A36" t="s">
        <v>170</v>
      </c>
      <c r="B36" s="1">
        <v>8</v>
      </c>
      <c r="C36" s="1">
        <v>8</v>
      </c>
      <c r="D36" s="1">
        <v>8</v>
      </c>
      <c r="E36" s="1">
        <v>8</v>
      </c>
    </row>
    <row r="37" spans="1:5" x14ac:dyDescent="0.25">
      <c r="A37" t="s">
        <v>171</v>
      </c>
      <c r="B37" s="1"/>
      <c r="C37" s="1"/>
      <c r="D37" s="1"/>
      <c r="E37" s="1"/>
    </row>
    <row r="38" spans="1:5" x14ac:dyDescent="0.25">
      <c r="A38" t="s">
        <v>39</v>
      </c>
      <c r="B38" s="1">
        <v>0.36899999999999999</v>
      </c>
      <c r="C38" s="1">
        <v>0.439</v>
      </c>
      <c r="D38" s="1">
        <v>0.42899999999999999</v>
      </c>
      <c r="E38" s="1">
        <v>0.28100000000000003</v>
      </c>
    </row>
    <row r="39" spans="1:5" x14ac:dyDescent="0.25">
      <c r="A39" t="s">
        <v>40</v>
      </c>
      <c r="B39" s="1">
        <v>0.189</v>
      </c>
      <c r="C39" s="1">
        <v>0.18099999999999999</v>
      </c>
      <c r="D39" s="1">
        <v>0.16300000000000001</v>
      </c>
      <c r="E39" s="1">
        <v>0.26300000000000001</v>
      </c>
    </row>
    <row r="40" spans="1:5" x14ac:dyDescent="0.25">
      <c r="A40" t="s">
        <v>41</v>
      </c>
      <c r="B40" s="1">
        <v>1E-3</v>
      </c>
      <c r="C40" s="1">
        <v>7.0000000000000001E-3</v>
      </c>
      <c r="D40" s="1" t="s">
        <v>168</v>
      </c>
      <c r="E40" s="1" t="s">
        <v>168</v>
      </c>
    </row>
    <row r="41" spans="1:5" x14ac:dyDescent="0.25">
      <c r="A41" t="s">
        <v>169</v>
      </c>
      <c r="B41" s="1" t="s">
        <v>168</v>
      </c>
      <c r="C41" s="1">
        <v>0.112</v>
      </c>
      <c r="D41" s="1">
        <v>8.8999999999999996E-2</v>
      </c>
      <c r="E41" s="1">
        <v>0.17</v>
      </c>
    </row>
    <row r="42" spans="1:5" x14ac:dyDescent="0.25">
      <c r="A42" t="s">
        <v>42</v>
      </c>
      <c r="B42" s="1">
        <v>1.63</v>
      </c>
      <c r="C42" s="1">
        <v>1.51</v>
      </c>
      <c r="D42" s="1">
        <v>1.5269999999999999</v>
      </c>
      <c r="E42" s="1">
        <v>1.5640000000000001</v>
      </c>
    </row>
    <row r="43" spans="1:5" x14ac:dyDescent="0.25">
      <c r="A43" t="s">
        <v>44</v>
      </c>
      <c r="B43" s="1">
        <v>2.8109999999999999</v>
      </c>
      <c r="C43" s="1">
        <v>2.7509999999999999</v>
      </c>
      <c r="D43" s="1">
        <v>2.7909999999999999</v>
      </c>
      <c r="E43" s="1">
        <v>2.7229999999999999</v>
      </c>
    </row>
    <row r="44" spans="1:5" x14ac:dyDescent="0.25">
      <c r="A44" t="s">
        <v>172</v>
      </c>
      <c r="B44" s="1">
        <v>5</v>
      </c>
      <c r="C44" s="1">
        <v>5</v>
      </c>
      <c r="D44" s="1">
        <v>4.9989999999999997</v>
      </c>
      <c r="E44" s="1">
        <v>5.0009999999999994</v>
      </c>
    </row>
    <row r="45" spans="1:5" x14ac:dyDescent="0.25">
      <c r="A45" t="s">
        <v>173</v>
      </c>
      <c r="B45" s="1"/>
      <c r="C45" s="1"/>
      <c r="D45" s="1"/>
      <c r="E45" s="1"/>
    </row>
    <row r="46" spans="1:5" x14ac:dyDescent="0.25">
      <c r="A46" t="s">
        <v>95</v>
      </c>
      <c r="B46" s="1">
        <v>3.2000000000000001E-2</v>
      </c>
      <c r="C46" s="1">
        <v>2.9000000000000001E-2</v>
      </c>
      <c r="D46" s="1">
        <v>3.1E-2</v>
      </c>
      <c r="E46" s="1">
        <v>3.3000000000000002E-2</v>
      </c>
    </row>
    <row r="47" spans="1:5" x14ac:dyDescent="0.25">
      <c r="A47" t="s">
        <v>42</v>
      </c>
      <c r="B47" s="1">
        <v>0.13600000000000001</v>
      </c>
      <c r="C47" s="1">
        <v>3.4000000000000002E-2</v>
      </c>
      <c r="D47" s="1">
        <v>0.02</v>
      </c>
      <c r="E47" s="1">
        <v>6.4000000000000001E-2</v>
      </c>
    </row>
    <row r="48" spans="1:5" x14ac:dyDescent="0.25">
      <c r="A48" t="s">
        <v>45</v>
      </c>
      <c r="B48" s="1">
        <v>1.7709999999999999</v>
      </c>
      <c r="C48" s="1">
        <v>1.8340000000000001</v>
      </c>
      <c r="D48" s="1">
        <v>1.859</v>
      </c>
      <c r="E48" s="1">
        <v>1.8360000000000001</v>
      </c>
    </row>
    <row r="49" spans="1:5" x14ac:dyDescent="0.25">
      <c r="A49" t="s">
        <v>46</v>
      </c>
      <c r="B49" s="1">
        <v>6.2E-2</v>
      </c>
      <c r="C49" s="1">
        <v>0.10199999999999999</v>
      </c>
      <c r="D49" s="1">
        <v>0.09</v>
      </c>
      <c r="E49" s="1">
        <v>6.7000000000000004E-2</v>
      </c>
    </row>
    <row r="50" spans="1:5" x14ac:dyDescent="0.25">
      <c r="A50" t="s">
        <v>174</v>
      </c>
      <c r="B50" s="1">
        <v>2.0009999999999999</v>
      </c>
      <c r="C50" s="1">
        <v>1.9990000000000001</v>
      </c>
      <c r="D50" s="1">
        <v>2</v>
      </c>
      <c r="E50" s="1">
        <v>2</v>
      </c>
    </row>
    <row r="51" spans="1:5" x14ac:dyDescent="0.25">
      <c r="A51" t="s">
        <v>175</v>
      </c>
      <c r="B51" s="1" t="s">
        <v>168</v>
      </c>
      <c r="C51" s="1" t="s">
        <v>168</v>
      </c>
      <c r="D51" s="1" t="s">
        <v>168</v>
      </c>
      <c r="E51" s="1" t="s">
        <v>168</v>
      </c>
    </row>
    <row r="52" spans="1:5" x14ac:dyDescent="0.25">
      <c r="A52" t="s">
        <v>46</v>
      </c>
      <c r="B52" s="1">
        <v>0.65600000000000003</v>
      </c>
      <c r="C52" s="1">
        <v>0.54100000000000004</v>
      </c>
      <c r="D52" s="1">
        <v>0.58199999999999996</v>
      </c>
      <c r="E52" s="1">
        <v>0.61799999999999999</v>
      </c>
    </row>
    <row r="53" spans="1:5" x14ac:dyDescent="0.25">
      <c r="A53" t="s">
        <v>47</v>
      </c>
      <c r="B53" s="1">
        <v>0.216</v>
      </c>
      <c r="C53" s="1">
        <v>0.21299999999999999</v>
      </c>
      <c r="D53" s="1">
        <v>0.217</v>
      </c>
      <c r="E53" s="1">
        <v>0.22600000000000001</v>
      </c>
    </row>
    <row r="54" spans="1:5" x14ac:dyDescent="0.25">
      <c r="A54" t="s">
        <v>176</v>
      </c>
      <c r="B54" s="1">
        <v>0.872</v>
      </c>
      <c r="C54" s="1">
        <v>0.754</v>
      </c>
      <c r="D54" s="1">
        <v>0.79899999999999993</v>
      </c>
      <c r="E54" s="1">
        <v>0.84399999999999997</v>
      </c>
    </row>
    <row r="55" spans="1:5" x14ac:dyDescent="0.25">
      <c r="A55" t="s">
        <v>177</v>
      </c>
      <c r="B55" s="1">
        <v>22</v>
      </c>
      <c r="C55" s="1">
        <v>22</v>
      </c>
      <c r="D55" s="1">
        <v>22</v>
      </c>
      <c r="E55" s="1">
        <v>22</v>
      </c>
    </row>
    <row r="56" spans="1:5" x14ac:dyDescent="0.25">
      <c r="A56" t="s">
        <v>178</v>
      </c>
      <c r="B56" s="1"/>
      <c r="C56" s="1"/>
      <c r="D56" s="1"/>
      <c r="E56" s="1"/>
    </row>
    <row r="57" spans="1:5" x14ac:dyDescent="0.25">
      <c r="A57" t="s">
        <v>179</v>
      </c>
      <c r="B57" s="1">
        <v>2</v>
      </c>
      <c r="C57" s="1">
        <v>2</v>
      </c>
      <c r="D57" s="1">
        <v>2</v>
      </c>
      <c r="E57" s="1">
        <v>2</v>
      </c>
    </row>
    <row r="58" spans="1:5" x14ac:dyDescent="0.25">
      <c r="A58" t="s">
        <v>180</v>
      </c>
      <c r="B58" s="1">
        <v>2</v>
      </c>
      <c r="C58" s="1">
        <v>2</v>
      </c>
      <c r="D58" s="1">
        <v>2</v>
      </c>
      <c r="E58" s="1">
        <v>2</v>
      </c>
    </row>
    <row r="59" spans="1:5" ht="10.9" customHeight="1" x14ac:dyDescent="0.25">
      <c r="B59" s="1"/>
      <c r="C59" s="1"/>
      <c r="D59" s="1"/>
      <c r="E59" s="1"/>
    </row>
    <row r="60" spans="1:5" x14ac:dyDescent="0.25">
      <c r="A60" t="s">
        <v>181</v>
      </c>
      <c r="B60" s="1">
        <v>15.872999999999999</v>
      </c>
      <c r="C60" s="1">
        <v>15.753</v>
      </c>
      <c r="D60" s="1">
        <v>15.797999999999998</v>
      </c>
      <c r="E60" s="1">
        <v>15.844999999999999</v>
      </c>
    </row>
    <row r="62" spans="1:5" x14ac:dyDescent="0.25">
      <c r="A62" t="s">
        <v>205</v>
      </c>
      <c r="B62" s="1">
        <f>B35+B39</f>
        <v>1.9260000000000002</v>
      </c>
      <c r="C62" s="1">
        <f>C35+C39</f>
        <v>2.0110000000000001</v>
      </c>
      <c r="D62" s="1">
        <f>D35+D39</f>
        <v>1.982</v>
      </c>
      <c r="E62" s="1">
        <f>E35+E39</f>
        <v>2.0339999999999998</v>
      </c>
    </row>
    <row r="64" spans="1:5" x14ac:dyDescent="0.25">
      <c r="A64" t="s">
        <v>206</v>
      </c>
      <c r="B64" s="43">
        <f>0.5+0.3318*B62+0.9954*B62^2</f>
        <v>4.8314592104000003</v>
      </c>
      <c r="C64" s="43">
        <f>0.5+0.3318*C62+0.9954*C62^2</f>
        <v>5.1927678434000004</v>
      </c>
      <c r="D64" s="43">
        <f>0.5+0.3318*D62+0.9954*D62^2</f>
        <v>5.0678813095999997</v>
      </c>
      <c r="E64" s="43">
        <f>0.5+0.3318*E62+0.9954*E62^2</f>
        <v>5.2930062823999986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9"/>
  <sheetViews>
    <sheetView workbookViewId="0">
      <selection activeCell="A30" sqref="A30"/>
    </sheetView>
  </sheetViews>
  <sheetFormatPr defaultRowHeight="15" x14ac:dyDescent="0.25"/>
  <cols>
    <col min="1" max="1" width="11" customWidth="1"/>
    <col min="2" max="2" width="7.7109375" customWidth="1"/>
    <col min="3" max="3" width="8.7109375" customWidth="1"/>
    <col min="4" max="4" width="8.5703125" customWidth="1"/>
    <col min="5" max="5" width="8.28515625" customWidth="1"/>
    <col min="6" max="6" width="7.7109375" customWidth="1"/>
    <col min="7" max="7" width="9.5703125" customWidth="1"/>
  </cols>
  <sheetData>
    <row r="1" spans="1:7" x14ac:dyDescent="0.25">
      <c r="A1" t="s">
        <v>70</v>
      </c>
      <c r="B1" s="4" t="s">
        <v>71</v>
      </c>
      <c r="C1" s="4" t="s">
        <v>71</v>
      </c>
      <c r="D1" s="4" t="s">
        <v>71</v>
      </c>
      <c r="E1" s="4" t="s">
        <v>71</v>
      </c>
      <c r="F1" s="4" t="s">
        <v>71</v>
      </c>
      <c r="G1" s="4" t="s">
        <v>71</v>
      </c>
    </row>
    <row r="2" spans="1:7" x14ac:dyDescent="0.25">
      <c r="B2" s="44" t="s">
        <v>144</v>
      </c>
      <c r="C2" s="44"/>
      <c r="D2" s="44"/>
      <c r="E2" s="44"/>
      <c r="F2" s="44"/>
      <c r="G2" s="44"/>
    </row>
    <row r="3" spans="1:7" x14ac:dyDescent="0.25">
      <c r="A3" s="18" t="s">
        <v>102</v>
      </c>
      <c r="B3" s="40" t="s">
        <v>182</v>
      </c>
      <c r="C3" s="40" t="s">
        <v>183</v>
      </c>
      <c r="D3" s="40" t="s">
        <v>184</v>
      </c>
      <c r="E3" s="40" t="s">
        <v>185</v>
      </c>
      <c r="F3" s="40" t="s">
        <v>186</v>
      </c>
      <c r="G3" s="40" t="s">
        <v>187</v>
      </c>
    </row>
    <row r="4" spans="1:7" x14ac:dyDescent="0.25">
      <c r="A4" s="31"/>
      <c r="B4" s="40" t="s">
        <v>188</v>
      </c>
      <c r="C4" s="40" t="s">
        <v>189</v>
      </c>
      <c r="D4" s="40" t="s">
        <v>190</v>
      </c>
      <c r="E4" s="40" t="s">
        <v>189</v>
      </c>
      <c r="F4" s="40" t="s">
        <v>188</v>
      </c>
      <c r="G4" s="40" t="s">
        <v>191</v>
      </c>
    </row>
    <row r="5" spans="1:7" x14ac:dyDescent="0.25">
      <c r="A5" s="33"/>
      <c r="B5" s="30"/>
      <c r="C5" s="30"/>
      <c r="D5" s="30"/>
      <c r="E5" s="30"/>
      <c r="F5" s="30"/>
      <c r="G5" s="30"/>
    </row>
    <row r="6" spans="1:7" x14ac:dyDescent="0.25">
      <c r="A6" s="33" t="s">
        <v>27</v>
      </c>
      <c r="B6" s="39">
        <v>52.519199999999998</v>
      </c>
      <c r="C6" s="39">
        <v>51.780999999999999</v>
      </c>
      <c r="D6" s="39">
        <v>50.117199999999997</v>
      </c>
      <c r="E6" s="39">
        <v>50.6798</v>
      </c>
      <c r="F6" s="39">
        <v>51.165100000000002</v>
      </c>
      <c r="G6" s="39">
        <v>52.072800000000001</v>
      </c>
    </row>
    <row r="7" spans="1:7" x14ac:dyDescent="0.25">
      <c r="A7" s="33" t="s">
        <v>30</v>
      </c>
      <c r="B7" s="39">
        <v>0.13009999999999999</v>
      </c>
      <c r="C7" s="39">
        <v>0.27679999999999999</v>
      </c>
      <c r="D7" s="39">
        <v>0.65580000000000005</v>
      </c>
      <c r="E7" s="39">
        <v>0.67930000000000001</v>
      </c>
      <c r="F7" s="39">
        <v>0.47720000000000001</v>
      </c>
      <c r="G7" s="39">
        <v>0.27929999999999999</v>
      </c>
    </row>
    <row r="8" spans="1:7" x14ac:dyDescent="0.25">
      <c r="A8" s="33" t="s">
        <v>26</v>
      </c>
      <c r="B8" s="39">
        <v>0.97540000000000004</v>
      </c>
      <c r="C8" s="39">
        <v>1.7331000000000001</v>
      </c>
      <c r="D8" s="39">
        <v>3.2766999999999999</v>
      </c>
      <c r="E8" s="39">
        <v>2.6335999999999999</v>
      </c>
      <c r="F8" s="39">
        <v>2.4195000000000002</v>
      </c>
      <c r="G8" s="39">
        <v>1.4403999999999999</v>
      </c>
    </row>
    <row r="9" spans="1:7" x14ac:dyDescent="0.25">
      <c r="A9" s="33" t="s">
        <v>31</v>
      </c>
      <c r="B9" s="39">
        <v>1.49E-2</v>
      </c>
      <c r="C9" s="39">
        <v>3.4599999999999999E-2</v>
      </c>
      <c r="D9" s="39">
        <v>9.7999999999999997E-3</v>
      </c>
      <c r="E9" s="39">
        <v>2.47E-2</v>
      </c>
      <c r="F9" s="39">
        <v>4.4400000000000002E-2</v>
      </c>
      <c r="G9" s="39">
        <v>0</v>
      </c>
    </row>
    <row r="10" spans="1:7" x14ac:dyDescent="0.25">
      <c r="A10" s="33" t="s">
        <v>33</v>
      </c>
      <c r="B10" s="32">
        <v>7.9856999999999996</v>
      </c>
      <c r="C10" s="32">
        <v>8.2189999999999994</v>
      </c>
      <c r="D10" s="32">
        <v>9.2674000000000003</v>
      </c>
      <c r="E10" s="32">
        <v>8.3409999999999993</v>
      </c>
      <c r="F10" s="32">
        <v>8.6684999999999999</v>
      </c>
      <c r="G10" s="32">
        <v>11.521800000000001</v>
      </c>
    </row>
    <row r="11" spans="1:7" x14ac:dyDescent="0.25">
      <c r="A11" s="33" t="s">
        <v>32</v>
      </c>
      <c r="B11" s="32">
        <v>0.46839999999999998</v>
      </c>
      <c r="C11" s="32">
        <v>0.43519999999999998</v>
      </c>
      <c r="D11" s="32">
        <v>0.4229</v>
      </c>
      <c r="E11" s="32">
        <v>0.42020000000000002</v>
      </c>
      <c r="F11" s="32">
        <v>0.48920000000000002</v>
      </c>
      <c r="G11" s="32">
        <v>0.57410000000000005</v>
      </c>
    </row>
    <row r="12" spans="1:7" x14ac:dyDescent="0.25">
      <c r="A12" s="33" t="s">
        <v>25</v>
      </c>
      <c r="B12" s="32">
        <v>13.980700000000001</v>
      </c>
      <c r="C12" s="32">
        <v>13.7096</v>
      </c>
      <c r="D12" s="32">
        <v>14.0006</v>
      </c>
      <c r="E12" s="32">
        <v>13.686999999999999</v>
      </c>
      <c r="F12" s="32">
        <v>13.572699999999999</v>
      </c>
      <c r="G12" s="32">
        <v>11.6183</v>
      </c>
    </row>
    <row r="13" spans="1:7" x14ac:dyDescent="0.25">
      <c r="A13" s="33" t="s">
        <v>29</v>
      </c>
      <c r="B13" s="32">
        <v>23.060300000000002</v>
      </c>
      <c r="C13" s="32">
        <v>22.526900000000001</v>
      </c>
      <c r="D13" s="32">
        <v>20.07</v>
      </c>
      <c r="E13" s="32">
        <v>21.28</v>
      </c>
      <c r="F13" s="32">
        <v>21.0975</v>
      </c>
      <c r="G13" s="32">
        <v>20.855</v>
      </c>
    </row>
    <row r="14" spans="1:7" x14ac:dyDescent="0.25">
      <c r="A14" s="33" t="s">
        <v>24</v>
      </c>
      <c r="B14" s="32">
        <v>0.40260000000000001</v>
      </c>
      <c r="C14" s="32">
        <v>0.47410000000000002</v>
      </c>
      <c r="D14" s="32">
        <v>0.92549999999999999</v>
      </c>
      <c r="E14" s="32">
        <v>0.52980000000000005</v>
      </c>
      <c r="F14" s="32">
        <v>0.66490000000000005</v>
      </c>
      <c r="G14" s="32">
        <v>1.3360000000000001</v>
      </c>
    </row>
    <row r="15" spans="1:7" x14ac:dyDescent="0.25">
      <c r="A15" s="33" t="s">
        <v>28</v>
      </c>
      <c r="B15" s="32">
        <v>2.18E-2</v>
      </c>
      <c r="C15" s="32">
        <v>2.3900000000000001E-2</v>
      </c>
      <c r="D15" s="32">
        <v>0.16439999999999999</v>
      </c>
      <c r="E15" s="32">
        <v>0</v>
      </c>
      <c r="F15" s="32">
        <v>9.1999999999999998E-3</v>
      </c>
      <c r="G15" s="32">
        <v>1.0500000000000001E-2</v>
      </c>
    </row>
    <row r="16" spans="1:7" x14ac:dyDescent="0.25">
      <c r="A16" s="33" t="s">
        <v>37</v>
      </c>
      <c r="B16" s="32">
        <v>99.559100000000001</v>
      </c>
      <c r="C16" s="32">
        <v>99.214200000000005</v>
      </c>
      <c r="D16" s="32">
        <v>98.910300000000007</v>
      </c>
      <c r="E16" s="32">
        <v>98.275400000000005</v>
      </c>
      <c r="F16" s="32">
        <v>98.608200000000011</v>
      </c>
      <c r="G16" s="32">
        <v>99.708200000000005</v>
      </c>
    </row>
    <row r="17" spans="1:7" x14ac:dyDescent="0.25">
      <c r="A17" s="33" t="s">
        <v>38</v>
      </c>
      <c r="B17" s="32">
        <v>1.9594714145794625</v>
      </c>
      <c r="C17" s="32">
        <v>1.9389215040344456</v>
      </c>
      <c r="D17" s="32">
        <v>1.8741095552142286</v>
      </c>
      <c r="E17" s="32">
        <v>1.9146750190252759</v>
      </c>
      <c r="F17" s="32">
        <v>1.9268836434023766</v>
      </c>
      <c r="G17" s="32">
        <v>1.9581667682054853</v>
      </c>
    </row>
    <row r="18" spans="1:7" x14ac:dyDescent="0.25">
      <c r="A18" s="33" t="s">
        <v>39</v>
      </c>
      <c r="B18" s="32">
        <v>3.6511325573737223E-3</v>
      </c>
      <c r="C18" s="32">
        <v>7.7962427591620016E-3</v>
      </c>
      <c r="D18" s="32">
        <v>1.8446291264966372E-2</v>
      </c>
      <c r="E18" s="32">
        <v>1.9304175944485011E-2</v>
      </c>
      <c r="F18" s="32">
        <v>1.3517972911821477E-2</v>
      </c>
      <c r="G18" s="32">
        <v>7.9002194447177522E-3</v>
      </c>
    </row>
    <row r="19" spans="1:7" x14ac:dyDescent="0.25">
      <c r="A19" s="33" t="s">
        <v>40</v>
      </c>
      <c r="B19" s="32">
        <v>4.2890355391683989E-2</v>
      </c>
      <c r="C19" s="32">
        <v>7.6483803962638056E-2</v>
      </c>
      <c r="D19" s="32">
        <v>0.14441121439854868</v>
      </c>
      <c r="E19" s="32">
        <v>0.11726436486629811</v>
      </c>
      <c r="F19" s="32">
        <v>0.10738987893466835</v>
      </c>
      <c r="G19" s="32">
        <v>6.3837801406297634E-2</v>
      </c>
    </row>
    <row r="20" spans="1:7" x14ac:dyDescent="0.25">
      <c r="A20" s="33" t="s">
        <v>41</v>
      </c>
      <c r="B20" s="32">
        <v>4.3952391816308879E-4</v>
      </c>
      <c r="C20" s="32">
        <v>1.0243333387786673E-3</v>
      </c>
      <c r="D20" s="32">
        <v>2.8974080760595203E-4</v>
      </c>
      <c r="E20" s="32">
        <v>7.3778963053023662E-4</v>
      </c>
      <c r="F20" s="32">
        <v>1.3220261573223769E-3</v>
      </c>
      <c r="G20" s="32">
        <v>0</v>
      </c>
    </row>
    <row r="21" spans="1:7" x14ac:dyDescent="0.25">
      <c r="A21" s="33" t="s">
        <v>169</v>
      </c>
      <c r="B21" s="32">
        <v>6.0585970926904764E-2</v>
      </c>
      <c r="C21" s="32">
        <v>6.4617683044802643E-2</v>
      </c>
      <c r="D21" s="32">
        <v>0.14513142032388204</v>
      </c>
      <c r="E21" s="32">
        <v>5.2847214987896241E-2</v>
      </c>
      <c r="F21" s="32">
        <v>5.9476331364451962E-2</v>
      </c>
      <c r="G21" s="32">
        <v>0.10193927046329598</v>
      </c>
    </row>
    <row r="22" spans="1:7" x14ac:dyDescent="0.25">
      <c r="A22" s="33" t="s">
        <v>42</v>
      </c>
      <c r="B22" s="32">
        <v>0.18858062279214491</v>
      </c>
      <c r="C22" s="32">
        <v>0.19275637397894979</v>
      </c>
      <c r="D22" s="32">
        <v>0.14468439278938261</v>
      </c>
      <c r="E22" s="32">
        <v>0.21068535292768031</v>
      </c>
      <c r="F22" s="32">
        <v>0.21353558939952433</v>
      </c>
      <c r="G22" s="32">
        <v>0.26039972131257044</v>
      </c>
    </row>
    <row r="23" spans="1:7" x14ac:dyDescent="0.25">
      <c r="A23" s="33" t="s">
        <v>43</v>
      </c>
      <c r="B23" s="32">
        <v>1.4802104154693393E-2</v>
      </c>
      <c r="C23" s="32">
        <v>1.38027117960008E-2</v>
      </c>
      <c r="D23" s="32">
        <v>1.3394657089984158E-2</v>
      </c>
      <c r="E23" s="32">
        <v>1.3446274284678227E-2</v>
      </c>
      <c r="F23" s="32">
        <v>1.5604643470405502E-2</v>
      </c>
      <c r="G23" s="32">
        <v>1.828571856778264E-2</v>
      </c>
    </row>
    <row r="24" spans="1:7" x14ac:dyDescent="0.25">
      <c r="A24" s="33" t="s">
        <v>44</v>
      </c>
      <c r="B24" s="32">
        <v>0.77760365342454629</v>
      </c>
      <c r="C24" s="32">
        <v>0.76528486301517773</v>
      </c>
      <c r="D24" s="32">
        <v>0.78048285810877205</v>
      </c>
      <c r="E24" s="32">
        <v>0.77086262844653064</v>
      </c>
      <c r="F24" s="32">
        <v>0.76200260910949158</v>
      </c>
      <c r="G24" s="32">
        <v>0.65131319572062174</v>
      </c>
    </row>
    <row r="25" spans="1:7" x14ac:dyDescent="0.25">
      <c r="A25" s="33" t="s">
        <v>45</v>
      </c>
      <c r="B25" s="32">
        <v>0.92181427774460634</v>
      </c>
      <c r="C25" s="32">
        <v>0.90375117013661077</v>
      </c>
      <c r="D25" s="32">
        <v>0.8041058015142023</v>
      </c>
      <c r="E25" s="32">
        <v>0.86136942046238019</v>
      </c>
      <c r="F25" s="32">
        <v>0.85127583616509983</v>
      </c>
      <c r="G25" s="32">
        <v>0.84024625770923056</v>
      </c>
    </row>
    <row r="26" spans="1:7" x14ac:dyDescent="0.25">
      <c r="A26" s="33" t="s">
        <v>46</v>
      </c>
      <c r="B26" s="32">
        <v>2.9123330411377945E-2</v>
      </c>
      <c r="C26" s="32">
        <v>3.4419629090294578E-2</v>
      </c>
      <c r="D26" s="32">
        <v>6.7101315637561249E-2</v>
      </c>
      <c r="E26" s="32">
        <v>3.8807759424244366E-2</v>
      </c>
      <c r="F26" s="32">
        <v>4.8549463221149489E-2</v>
      </c>
      <c r="G26" s="32">
        <v>9.7407330197053082E-2</v>
      </c>
    </row>
    <row r="27" spans="1:7" x14ac:dyDescent="0.25">
      <c r="A27" s="33" t="s">
        <v>47</v>
      </c>
      <c r="B27" s="32">
        <v>1.0376140990436154E-3</v>
      </c>
      <c r="C27" s="32">
        <v>1.1416848431399266E-3</v>
      </c>
      <c r="D27" s="32">
        <v>7.842752850865959E-3</v>
      </c>
      <c r="E27" s="32">
        <v>0</v>
      </c>
      <c r="F27" s="32">
        <v>4.4200586368916498E-4</v>
      </c>
      <c r="G27" s="32">
        <v>5.0371697294484695E-4</v>
      </c>
    </row>
    <row r="28" spans="1:7" x14ac:dyDescent="0.25">
      <c r="A28" s="33" t="s">
        <v>37</v>
      </c>
      <c r="B28" s="33">
        <v>4.0000000000000009</v>
      </c>
      <c r="C28" s="33">
        <v>4.0000000000000009</v>
      </c>
      <c r="D28" s="33">
        <v>3.9999999999999996</v>
      </c>
      <c r="E28" s="33">
        <v>3.9999999999999991</v>
      </c>
      <c r="F28" s="33">
        <v>4.0000000000000009</v>
      </c>
      <c r="G28" s="33">
        <v>4.0000000000000009</v>
      </c>
    </row>
    <row r="29" spans="1:7" x14ac:dyDescent="0.25">
      <c r="A29" s="33" t="s">
        <v>192</v>
      </c>
      <c r="B29" s="38">
        <v>2.1579627531372707</v>
      </c>
      <c r="C29" s="38">
        <v>2.2932652499775195</v>
      </c>
      <c r="D29" s="38">
        <v>5.1575799914882321</v>
      </c>
      <c r="E29" s="38">
        <v>1.8588940143053518</v>
      </c>
      <c r="F29" s="38">
        <v>2.098723434657142</v>
      </c>
      <c r="G29" s="38">
        <v>3.6024294007813866</v>
      </c>
    </row>
    <row r="30" spans="1:7" x14ac:dyDescent="0.25">
      <c r="A30" s="34" t="s">
        <v>33</v>
      </c>
      <c r="B30" s="38">
        <v>6.0439413524642829</v>
      </c>
      <c r="C30" s="38">
        <v>6.1554946759330154</v>
      </c>
      <c r="D30" s="38">
        <v>4.6265527313111088</v>
      </c>
      <c r="E30" s="38">
        <v>6.6683466968406968</v>
      </c>
      <c r="F30" s="38">
        <v>6.7800455435425038</v>
      </c>
      <c r="G30" s="38">
        <v>8.2802943572660439</v>
      </c>
    </row>
    <row r="31" spans="1:7" x14ac:dyDescent="0.25">
      <c r="A31" s="41" t="s">
        <v>37</v>
      </c>
      <c r="B31" s="42">
        <v>99.775304105601549</v>
      </c>
      <c r="C31" s="42">
        <v>99.443959925910519</v>
      </c>
      <c r="D31" s="42">
        <v>99.427032722799325</v>
      </c>
      <c r="E31" s="42">
        <v>98.461640711146046</v>
      </c>
      <c r="F31" s="42">
        <v>98.818468978199647</v>
      </c>
      <c r="G31" s="42">
        <v>100.06912375804744</v>
      </c>
    </row>
    <row r="32" spans="1:7" x14ac:dyDescent="0.25">
      <c r="A32" s="36" t="s">
        <v>193</v>
      </c>
      <c r="B32" s="35">
        <v>46.610234938110771</v>
      </c>
      <c r="C32" s="35">
        <v>46.090242373263756</v>
      </c>
      <c r="D32" s="35">
        <v>41.416605931817436</v>
      </c>
      <c r="E32" s="35">
        <v>44.52505530615683</v>
      </c>
      <c r="F32" s="35">
        <v>43.997225160017699</v>
      </c>
      <c r="G32" s="35">
        <v>43.060716997867452</v>
      </c>
    </row>
    <row r="33" spans="1:7" x14ac:dyDescent="0.25">
      <c r="A33" s="36" t="s">
        <v>194</v>
      </c>
      <c r="B33" s="35">
        <v>39.318428722464475</v>
      </c>
      <c r="C33" s="35">
        <v>39.028624234730188</v>
      </c>
      <c r="D33" s="35">
        <v>40.19987284006514</v>
      </c>
      <c r="E33" s="35">
        <v>39.84666781716826</v>
      </c>
      <c r="F33" s="35">
        <v>39.383239769311494</v>
      </c>
      <c r="G33" s="35">
        <v>33.378325628446582</v>
      </c>
    </row>
    <row r="34" spans="1:7" x14ac:dyDescent="0.25">
      <c r="A34" s="36" t="s">
        <v>195</v>
      </c>
      <c r="B34" s="35">
        <v>12.598756335591652</v>
      </c>
      <c r="C34" s="35">
        <v>13.125772956976459</v>
      </c>
      <c r="D34" s="35">
        <v>14.927373116719551</v>
      </c>
      <c r="E34" s="35">
        <v>13.622264597129432</v>
      </c>
      <c r="F34" s="35">
        <v>14.110311181077584</v>
      </c>
      <c r="G34" s="35">
        <v>18.569052392676671</v>
      </c>
    </row>
    <row r="35" spans="1:7" x14ac:dyDescent="0.25">
      <c r="A35" s="36" t="s">
        <v>196</v>
      </c>
      <c r="B35" s="35">
        <v>1.4725800038330932</v>
      </c>
      <c r="C35" s="35">
        <v>1.7553604350296061</v>
      </c>
      <c r="D35" s="35">
        <v>3.4561481113978605</v>
      </c>
      <c r="E35" s="35">
        <v>2.0060122795454811</v>
      </c>
      <c r="F35" s="35">
        <v>2.50922388959322</v>
      </c>
      <c r="G35" s="35">
        <v>4.9919049810092986</v>
      </c>
    </row>
    <row r="36" spans="1:7" x14ac:dyDescent="0.25">
      <c r="A36" s="36" t="s">
        <v>197</v>
      </c>
      <c r="B36" s="35">
        <v>75.732974887788771</v>
      </c>
      <c r="C36" s="35">
        <v>74.832854632123585</v>
      </c>
      <c r="D36" s="35">
        <v>72.921968334094899</v>
      </c>
      <c r="E36" s="35">
        <v>74.523028641045357</v>
      </c>
      <c r="F36" s="35">
        <v>73.622406943663634</v>
      </c>
      <c r="G36" s="35">
        <v>64.25411040933389</v>
      </c>
    </row>
    <row r="37" spans="1:7" x14ac:dyDescent="0.25">
      <c r="A37" s="36" t="s">
        <v>198</v>
      </c>
      <c r="B37" s="35">
        <v>63.037032653458795</v>
      </c>
      <c r="C37" s="35">
        <v>63.030834817273607</v>
      </c>
      <c r="D37" s="35">
        <v>62.732766419355556</v>
      </c>
      <c r="E37" s="35">
        <v>62.864914758721739</v>
      </c>
      <c r="F37" s="35">
        <v>62.901979731701921</v>
      </c>
      <c r="G37" s="35">
        <v>63.997722508795157</v>
      </c>
    </row>
    <row r="38" spans="1:7" x14ac:dyDescent="0.25">
      <c r="A38" s="36" t="s">
        <v>199</v>
      </c>
      <c r="B38" s="35">
        <v>12.000000000000005</v>
      </c>
      <c r="C38" s="35">
        <v>12.000000000000002</v>
      </c>
      <c r="D38" s="35">
        <v>12</v>
      </c>
      <c r="E38" s="35">
        <v>12.000000000000002</v>
      </c>
      <c r="F38" s="35">
        <v>12.000000000000002</v>
      </c>
      <c r="G38" s="35">
        <v>12.000000000000002</v>
      </c>
    </row>
    <row r="39" spans="1:7" x14ac:dyDescent="0.25">
      <c r="A39" s="36" t="s">
        <v>200</v>
      </c>
      <c r="B39" s="35">
        <v>24.315446955629653</v>
      </c>
      <c r="C39" s="35">
        <v>25.10652541753236</v>
      </c>
      <c r="D39" s="35">
        <v>50.077122695566089</v>
      </c>
      <c r="E39" s="35">
        <v>20.053390518634494</v>
      </c>
      <c r="F39" s="35">
        <v>21.785250694554954</v>
      </c>
      <c r="G39" s="35">
        <v>28.133673928847546</v>
      </c>
    </row>
    <row r="40" spans="1:7" x14ac:dyDescent="0.25">
      <c r="A40" s="19"/>
      <c r="B40" s="20"/>
      <c r="C40" s="20"/>
      <c r="D40" s="20"/>
      <c r="E40" s="20"/>
      <c r="F40" s="20"/>
      <c r="G40" s="20"/>
    </row>
    <row r="41" spans="1:7" x14ac:dyDescent="0.25">
      <c r="A41" s="19"/>
      <c r="B41" s="21"/>
      <c r="C41" s="21"/>
      <c r="D41" s="21"/>
      <c r="E41" s="21"/>
      <c r="F41" s="21"/>
      <c r="G41" s="21"/>
    </row>
    <row r="42" spans="1:7" x14ac:dyDescent="0.25">
      <c r="A42" s="37" t="s">
        <v>202</v>
      </c>
      <c r="B42" s="21"/>
      <c r="C42" s="21"/>
      <c r="D42" s="21"/>
      <c r="E42" s="21"/>
      <c r="F42" s="21"/>
      <c r="G42" s="21"/>
    </row>
    <row r="43" spans="1:7" x14ac:dyDescent="0.25">
      <c r="A43" s="29" t="s">
        <v>201</v>
      </c>
      <c r="B43" s="21"/>
      <c r="C43" s="21"/>
      <c r="D43" s="21"/>
      <c r="E43" s="21"/>
      <c r="F43" s="21"/>
      <c r="G43" s="21"/>
    </row>
    <row r="44" spans="1:7" x14ac:dyDescent="0.25">
      <c r="A44" s="28"/>
      <c r="B44" s="21"/>
      <c r="C44" s="21"/>
      <c r="D44" s="21"/>
      <c r="E44" s="21"/>
      <c r="F44" s="21"/>
      <c r="G44" s="21"/>
    </row>
    <row r="45" spans="1:7" x14ac:dyDescent="0.25">
      <c r="B45" s="21"/>
      <c r="C45" s="21"/>
      <c r="D45" s="21"/>
      <c r="E45" s="21"/>
      <c r="F45" s="21"/>
      <c r="G45" s="21"/>
    </row>
    <row r="46" spans="1:7" x14ac:dyDescent="0.25">
      <c r="A46" s="19"/>
      <c r="B46" s="21"/>
      <c r="C46" s="21"/>
      <c r="D46" s="21"/>
      <c r="E46" s="21"/>
      <c r="F46" s="21"/>
      <c r="G46" s="21"/>
    </row>
    <row r="47" spans="1:7" x14ac:dyDescent="0.25">
      <c r="A47" s="19"/>
      <c r="B47" s="21"/>
      <c r="C47" s="21"/>
      <c r="D47" s="21"/>
      <c r="E47" s="21"/>
      <c r="F47" s="21"/>
      <c r="G47" s="21"/>
    </row>
    <row r="48" spans="1:7" x14ac:dyDescent="0.25">
      <c r="A48" s="19"/>
      <c r="B48" s="21"/>
      <c r="C48" s="21"/>
      <c r="D48" s="21"/>
      <c r="E48" s="21"/>
      <c r="F48" s="21"/>
      <c r="G48" s="21"/>
    </row>
    <row r="49" spans="1:7" x14ac:dyDescent="0.25">
      <c r="A49" s="19"/>
      <c r="B49" s="22"/>
      <c r="C49" s="22"/>
      <c r="D49" s="22"/>
      <c r="E49" s="22"/>
      <c r="F49" s="22"/>
      <c r="G49" s="22"/>
    </row>
    <row r="50" spans="1:7" x14ac:dyDescent="0.25">
      <c r="A50" s="19"/>
      <c r="B50" s="20"/>
      <c r="C50" s="20"/>
      <c r="D50" s="20"/>
      <c r="E50" s="20"/>
      <c r="F50" s="20"/>
      <c r="G50" s="20"/>
    </row>
    <row r="51" spans="1:7" x14ac:dyDescent="0.25">
      <c r="A51" s="19"/>
      <c r="B51" s="20"/>
      <c r="C51" s="20"/>
      <c r="D51" s="20"/>
      <c r="E51" s="20"/>
      <c r="F51" s="20"/>
      <c r="G51" s="20"/>
    </row>
    <row r="52" spans="1:7" x14ac:dyDescent="0.25">
      <c r="A52" s="19"/>
      <c r="B52" s="23"/>
      <c r="C52" s="23"/>
      <c r="D52" s="23"/>
      <c r="E52" s="23"/>
      <c r="F52" s="23"/>
      <c r="G52" s="23"/>
    </row>
    <row r="53" spans="1:7" x14ac:dyDescent="0.25">
      <c r="A53" s="19"/>
      <c r="B53" s="20"/>
      <c r="C53" s="20"/>
      <c r="D53" s="20"/>
      <c r="E53" s="20"/>
      <c r="F53" s="20"/>
      <c r="G53" s="20"/>
    </row>
    <row r="54" spans="1:7" x14ac:dyDescent="0.25">
      <c r="A54" s="19"/>
      <c r="B54" s="20"/>
      <c r="C54" s="20"/>
      <c r="D54" s="20"/>
      <c r="E54" s="20"/>
      <c r="F54" s="20"/>
      <c r="G54" s="20"/>
    </row>
    <row r="55" spans="1:7" x14ac:dyDescent="0.25">
      <c r="A55" s="19"/>
      <c r="B55" s="20"/>
      <c r="C55" s="20"/>
      <c r="D55" s="20"/>
      <c r="E55" s="20"/>
      <c r="F55" s="20"/>
      <c r="G55" s="20"/>
    </row>
    <row r="56" spans="1:7" x14ac:dyDescent="0.25">
      <c r="A56" s="19"/>
      <c r="B56" s="20"/>
      <c r="C56" s="20"/>
      <c r="D56" s="20"/>
      <c r="E56" s="20"/>
      <c r="F56" s="20"/>
      <c r="G56" s="20"/>
    </row>
    <row r="57" spans="1:7" x14ac:dyDescent="0.25">
      <c r="A57" s="19"/>
      <c r="B57" s="20"/>
      <c r="C57" s="20"/>
      <c r="D57" s="20"/>
      <c r="E57" s="20"/>
      <c r="F57" s="20"/>
      <c r="G57" s="20"/>
    </row>
    <row r="58" spans="1:7" x14ac:dyDescent="0.25">
      <c r="A58" s="19"/>
      <c r="B58" s="21"/>
      <c r="C58" s="21"/>
      <c r="D58" s="21"/>
      <c r="E58" s="21"/>
      <c r="F58" s="21"/>
      <c r="G58" s="21"/>
    </row>
    <row r="59" spans="1:7" x14ac:dyDescent="0.25">
      <c r="A59" s="19"/>
      <c r="B59" s="21"/>
      <c r="C59" s="21"/>
      <c r="D59" s="21"/>
      <c r="E59" s="21"/>
      <c r="F59" s="21"/>
      <c r="G59" s="21"/>
    </row>
    <row r="60" spans="1:7" x14ac:dyDescent="0.25">
      <c r="A60" s="19"/>
      <c r="B60" s="20"/>
      <c r="C60" s="20"/>
      <c r="D60" s="20"/>
      <c r="E60" s="20"/>
      <c r="F60" s="20"/>
      <c r="G60" s="20"/>
    </row>
    <row r="61" spans="1:7" x14ac:dyDescent="0.25">
      <c r="A61" s="19"/>
      <c r="B61" s="24"/>
      <c r="C61" s="24"/>
      <c r="D61" s="24"/>
      <c r="E61" s="24"/>
      <c r="F61" s="24"/>
      <c r="G61" s="24"/>
    </row>
    <row r="62" spans="1:7" x14ac:dyDescent="0.25">
      <c r="A62" s="19"/>
      <c r="B62" s="24"/>
      <c r="C62" s="24"/>
      <c r="D62" s="24"/>
      <c r="E62" s="24"/>
      <c r="F62" s="24"/>
      <c r="G62" s="24"/>
    </row>
    <row r="63" spans="1:7" x14ac:dyDescent="0.25">
      <c r="A63" s="19"/>
      <c r="B63" s="24"/>
      <c r="C63" s="24"/>
      <c r="D63" s="24"/>
      <c r="E63" s="24"/>
      <c r="F63" s="24"/>
      <c r="G63" s="24"/>
    </row>
    <row r="64" spans="1:7" x14ac:dyDescent="0.25">
      <c r="A64" s="19"/>
      <c r="B64" s="24"/>
      <c r="C64" s="24"/>
      <c r="D64" s="24"/>
      <c r="E64" s="24"/>
      <c r="F64" s="24"/>
      <c r="G64" s="24"/>
    </row>
    <row r="65" spans="1:7" x14ac:dyDescent="0.25">
      <c r="A65" s="19"/>
      <c r="B65" s="24"/>
      <c r="C65" s="24"/>
      <c r="D65" s="24"/>
      <c r="E65" s="24"/>
      <c r="F65" s="24"/>
      <c r="G65" s="24"/>
    </row>
    <row r="66" spans="1:7" ht="15.75" x14ac:dyDescent="0.25">
      <c r="A66" s="25"/>
      <c r="B66" s="26"/>
      <c r="C66" s="26"/>
      <c r="D66" s="26"/>
      <c r="E66" s="26"/>
      <c r="F66" s="26"/>
      <c r="G66" s="26"/>
    </row>
    <row r="67" spans="1:7" x14ac:dyDescent="0.25">
      <c r="A67" s="19"/>
      <c r="B67" s="24"/>
      <c r="C67" s="24"/>
      <c r="D67" s="24"/>
      <c r="E67" s="24"/>
      <c r="F67" s="24"/>
      <c r="G67" s="24"/>
    </row>
    <row r="68" spans="1:7" x14ac:dyDescent="0.25">
      <c r="A68" s="19"/>
      <c r="B68" s="24"/>
      <c r="C68" s="24"/>
      <c r="D68" s="24"/>
      <c r="E68" s="24"/>
      <c r="F68" s="24"/>
      <c r="G68" s="24"/>
    </row>
    <row r="69" spans="1:7" x14ac:dyDescent="0.25">
      <c r="A69" s="19"/>
      <c r="B69" s="24"/>
      <c r="C69" s="24"/>
      <c r="D69" s="24"/>
      <c r="E69" s="24"/>
      <c r="F69" s="24"/>
      <c r="G69" s="24"/>
    </row>
    <row r="70" spans="1:7" x14ac:dyDescent="0.25">
      <c r="A70" s="19"/>
      <c r="B70" s="24"/>
      <c r="C70" s="24"/>
      <c r="D70" s="24"/>
      <c r="E70" s="24"/>
      <c r="F70" s="24"/>
      <c r="G70" s="24"/>
    </row>
    <row r="71" spans="1:7" x14ac:dyDescent="0.25">
      <c r="A71" s="19"/>
      <c r="B71" s="24"/>
      <c r="C71" s="24"/>
      <c r="D71" s="24"/>
      <c r="E71" s="24"/>
      <c r="F71" s="24"/>
      <c r="G71" s="24"/>
    </row>
    <row r="72" spans="1:7" x14ac:dyDescent="0.25">
      <c r="A72" s="19"/>
      <c r="B72" s="24"/>
      <c r="C72" s="24"/>
      <c r="D72" s="24"/>
      <c r="E72" s="24"/>
      <c r="F72" s="24"/>
      <c r="G72" s="24"/>
    </row>
    <row r="73" spans="1:7" x14ac:dyDescent="0.25">
      <c r="A73" s="19"/>
      <c r="B73" s="24"/>
      <c r="C73" s="24"/>
      <c r="D73" s="24"/>
      <c r="E73" s="24"/>
      <c r="F73" s="24"/>
      <c r="G73" s="24"/>
    </row>
    <row r="74" spans="1:7" x14ac:dyDescent="0.25">
      <c r="A74" s="19"/>
      <c r="B74" s="24"/>
      <c r="C74" s="24"/>
      <c r="D74" s="24"/>
      <c r="E74" s="24"/>
      <c r="F74" s="24"/>
      <c r="G74" s="24"/>
    </row>
    <row r="75" spans="1:7" x14ac:dyDescent="0.25">
      <c r="A75" s="19"/>
      <c r="B75" s="24"/>
      <c r="C75" s="24"/>
      <c r="D75" s="24"/>
      <c r="E75" s="24"/>
      <c r="F75" s="24"/>
      <c r="G75" s="24"/>
    </row>
    <row r="76" spans="1:7" x14ac:dyDescent="0.25">
      <c r="A76" s="19"/>
      <c r="B76" s="24"/>
      <c r="C76" s="24"/>
      <c r="D76" s="24"/>
      <c r="E76" s="24"/>
      <c r="F76" s="24"/>
      <c r="G76" s="24"/>
    </row>
    <row r="77" spans="1:7" x14ac:dyDescent="0.25">
      <c r="A77" s="19"/>
      <c r="B77" s="24"/>
      <c r="C77" s="24"/>
      <c r="D77" s="24"/>
      <c r="E77" s="24"/>
      <c r="F77" s="24"/>
      <c r="G77" s="24"/>
    </row>
    <row r="78" spans="1:7" x14ac:dyDescent="0.25">
      <c r="A78" s="19"/>
      <c r="B78" s="24"/>
      <c r="C78" s="24"/>
      <c r="D78" s="24"/>
      <c r="E78" s="24"/>
      <c r="F78" s="24"/>
      <c r="G78" s="24"/>
    </row>
    <row r="79" spans="1:7" x14ac:dyDescent="0.25">
      <c r="A79" s="27"/>
      <c r="B79" s="27"/>
      <c r="C79" s="27"/>
      <c r="D79" s="27"/>
      <c r="E79" s="27"/>
      <c r="F79" s="27"/>
      <c r="G79" s="27"/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"/>
  <sheetViews>
    <sheetView workbookViewId="0">
      <selection activeCell="G6" sqref="G6"/>
    </sheetView>
  </sheetViews>
  <sheetFormatPr defaultRowHeight="15" x14ac:dyDescent="0.25"/>
  <cols>
    <col min="2" max="2" width="11.28515625" customWidth="1"/>
    <col min="5" max="5" width="9" customWidth="1"/>
    <col min="8" max="8" width="16" customWidth="1"/>
  </cols>
  <sheetData>
    <row r="1" spans="1:9" x14ac:dyDescent="0.25">
      <c r="A1" s="5" t="s">
        <v>55</v>
      </c>
    </row>
    <row r="3" spans="1:9" x14ac:dyDescent="0.25">
      <c r="A3" s="6" t="s">
        <v>56</v>
      </c>
      <c r="D3" s="7" t="s">
        <v>57</v>
      </c>
      <c r="G3" s="8" t="s">
        <v>58</v>
      </c>
    </row>
    <row r="4" spans="1:9" x14ac:dyDescent="0.25">
      <c r="A4" s="9" t="s">
        <v>59</v>
      </c>
      <c r="B4" s="9" t="s">
        <v>60</v>
      </c>
      <c r="C4" s="9" t="s">
        <v>61</v>
      </c>
      <c r="D4" s="10" t="s">
        <v>39</v>
      </c>
      <c r="E4" s="10" t="s">
        <v>62</v>
      </c>
      <c r="F4" s="10"/>
      <c r="G4" s="11" t="s">
        <v>63</v>
      </c>
    </row>
    <row r="5" spans="1:9" x14ac:dyDescent="0.25">
      <c r="A5" s="9">
        <v>-2.3593999999999999</v>
      </c>
      <c r="B5" s="12">
        <v>4.6481999999999997E-9</v>
      </c>
      <c r="C5" s="9">
        <v>-1.7282999999999999</v>
      </c>
      <c r="D5" s="10">
        <v>0.38418716879332238</v>
      </c>
      <c r="E5" s="10">
        <v>0.75529609374750539</v>
      </c>
      <c r="G5" s="13">
        <f t="shared" ref="G5:G27" si="0">((LN(D5)-A5-C5*(E5^3))/B5)^0.333333</f>
        <v>773.05484282314967</v>
      </c>
      <c r="H5" t="s">
        <v>64</v>
      </c>
      <c r="I5" s="14">
        <f>SUM(G5:G6)/2</f>
        <v>781.91254509318185</v>
      </c>
    </row>
    <row r="6" spans="1:9" x14ac:dyDescent="0.25">
      <c r="A6" s="9">
        <v>-2.3593999999999999</v>
      </c>
      <c r="B6" s="12">
        <v>4.6481999999999997E-9</v>
      </c>
      <c r="C6" s="9">
        <v>-1.7282999999999999</v>
      </c>
      <c r="D6" s="10">
        <v>0.4384047799760063</v>
      </c>
      <c r="E6" s="10">
        <v>0.76167593996207317</v>
      </c>
      <c r="G6" s="13">
        <f t="shared" si="0"/>
        <v>790.77024736321403</v>
      </c>
      <c r="I6" s="14"/>
    </row>
    <row r="7" spans="1:9" x14ac:dyDescent="0.25">
      <c r="A7" s="9"/>
      <c r="B7" s="12"/>
      <c r="C7" s="9"/>
      <c r="G7" s="13"/>
      <c r="I7" s="14"/>
    </row>
    <row r="8" spans="1:9" x14ac:dyDescent="0.25">
      <c r="A8" s="9">
        <v>-2.3593999999999999</v>
      </c>
      <c r="B8" s="12">
        <v>4.6481999999999997E-9</v>
      </c>
      <c r="C8" s="9">
        <v>-1.7282999999999999</v>
      </c>
      <c r="D8">
        <v>0.18730326035233261</v>
      </c>
      <c r="E8">
        <v>0.67482749819501275</v>
      </c>
      <c r="G8" s="13">
        <f t="shared" si="0"/>
        <v>639.47052476175315</v>
      </c>
      <c r="H8" t="s">
        <v>68</v>
      </c>
      <c r="I8" s="14">
        <f>SUM(G8:G16)/9</f>
        <v>617.47281994486377</v>
      </c>
    </row>
    <row r="9" spans="1:9" x14ac:dyDescent="0.25">
      <c r="A9" s="9">
        <v>-2.3593999999999999</v>
      </c>
      <c r="B9" s="12">
        <v>4.6481999999999997E-9</v>
      </c>
      <c r="C9" s="9">
        <v>-1.7282999999999999</v>
      </c>
      <c r="D9">
        <v>0.16496560162858581</v>
      </c>
      <c r="E9">
        <v>0.632120742858715</v>
      </c>
      <c r="G9" s="13">
        <f t="shared" si="0"/>
        <v>597.97860269501075</v>
      </c>
      <c r="I9" s="14"/>
    </row>
    <row r="10" spans="1:9" x14ac:dyDescent="0.25">
      <c r="A10" s="9">
        <v>-2.3593999999999999</v>
      </c>
      <c r="B10" s="12">
        <v>4.6481999999999997E-9</v>
      </c>
      <c r="C10" s="9">
        <v>-1.7282999999999999</v>
      </c>
      <c r="D10">
        <v>0.16379437410507128</v>
      </c>
      <c r="E10">
        <v>0.63929771317150974</v>
      </c>
      <c r="G10" s="13">
        <f t="shared" si="0"/>
        <v>599.56138996501204</v>
      </c>
      <c r="I10" s="14"/>
    </row>
    <row r="11" spans="1:9" x14ac:dyDescent="0.25">
      <c r="A11" s="9">
        <v>-2.3593999999999999</v>
      </c>
      <c r="B11" s="12">
        <v>4.6481999999999997E-9</v>
      </c>
      <c r="C11" s="9">
        <v>-1.7282999999999999</v>
      </c>
      <c r="D11">
        <v>0.17904014275326186</v>
      </c>
      <c r="E11">
        <v>0.67573054604396254</v>
      </c>
      <c r="G11" s="13">
        <f t="shared" si="0"/>
        <v>631.8419956157262</v>
      </c>
      <c r="I11" s="14"/>
    </row>
    <row r="12" spans="1:9" x14ac:dyDescent="0.25">
      <c r="A12" s="9">
        <v>-2.3593999999999999</v>
      </c>
      <c r="B12" s="12">
        <v>4.6481999999999997E-9</v>
      </c>
      <c r="C12" s="9">
        <v>-1.7282999999999999</v>
      </c>
      <c r="D12">
        <v>0.18936641424968212</v>
      </c>
      <c r="E12">
        <v>0.68359942315314592</v>
      </c>
      <c r="G12" s="13">
        <f t="shared" si="0"/>
        <v>645.02285041472408</v>
      </c>
      <c r="I12" s="14"/>
    </row>
    <row r="13" spans="1:9" x14ac:dyDescent="0.25">
      <c r="A13" s="9">
        <v>-2.3593999999999999</v>
      </c>
      <c r="B13" s="12">
        <v>4.6481999999999997E-9</v>
      </c>
      <c r="C13" s="9">
        <v>-1.7282999999999999</v>
      </c>
      <c r="D13">
        <v>0.14791879529961438</v>
      </c>
      <c r="E13">
        <v>0.70897511922859324</v>
      </c>
      <c r="G13" s="13">
        <f t="shared" si="0"/>
        <v>611.75591182008691</v>
      </c>
      <c r="I13" s="14"/>
    </row>
    <row r="14" spans="1:9" x14ac:dyDescent="0.25">
      <c r="A14" s="9">
        <v>-2.3593999999999999</v>
      </c>
      <c r="B14" s="12">
        <v>4.6481999999999997E-9</v>
      </c>
      <c r="C14" s="9">
        <v>-1.7282999999999999</v>
      </c>
      <c r="D14">
        <v>0.13720693818768884</v>
      </c>
      <c r="E14">
        <v>0.70162686489429904</v>
      </c>
      <c r="G14" s="13">
        <f t="shared" si="0"/>
        <v>593.1604435926281</v>
      </c>
      <c r="I14" s="14"/>
    </row>
    <row r="15" spans="1:9" x14ac:dyDescent="0.25">
      <c r="A15" s="9">
        <v>-2.3593999999999999</v>
      </c>
      <c r="B15" s="12">
        <v>4.6481999999999997E-9</v>
      </c>
      <c r="C15" s="9">
        <v>-1.7282999999999999</v>
      </c>
      <c r="D15">
        <v>0.13093100188452245</v>
      </c>
      <c r="E15">
        <v>0.70736539287551348</v>
      </c>
      <c r="G15" s="13">
        <f t="shared" si="0"/>
        <v>586.55428715390246</v>
      </c>
      <c r="I15" s="14"/>
    </row>
    <row r="16" spans="1:9" x14ac:dyDescent="0.25">
      <c r="A16" s="9">
        <v>-2.3593999999999999</v>
      </c>
      <c r="B16" s="12">
        <v>4.6481999999999997E-9</v>
      </c>
      <c r="C16" s="9">
        <v>-1.7282999999999999</v>
      </c>
      <c r="D16">
        <v>0.18886212214821496</v>
      </c>
      <c r="E16">
        <v>0.70092392785629076</v>
      </c>
      <c r="G16" s="13">
        <f t="shared" si="0"/>
        <v>651.90937348492935</v>
      </c>
      <c r="I16" s="14"/>
    </row>
    <row r="17" spans="1:9" x14ac:dyDescent="0.25">
      <c r="A17" s="9"/>
      <c r="B17" s="12"/>
      <c r="C17" s="9"/>
      <c r="G17" s="13"/>
      <c r="I17" s="14"/>
    </row>
    <row r="18" spans="1:9" x14ac:dyDescent="0.25">
      <c r="A18" s="9">
        <v>-2.3593999999999999</v>
      </c>
      <c r="B18" s="12">
        <v>4.6481999999999997E-9</v>
      </c>
      <c r="C18" s="9">
        <v>-1.7282999999999999</v>
      </c>
      <c r="D18">
        <v>0.18408483069671405</v>
      </c>
      <c r="E18">
        <v>0.69434225696265839</v>
      </c>
      <c r="G18" s="13">
        <f t="shared" si="0"/>
        <v>644.70440640987727</v>
      </c>
      <c r="H18" t="s">
        <v>67</v>
      </c>
      <c r="I18" s="14">
        <f>SUM(G18:G22)/5</f>
        <v>644.87773653704869</v>
      </c>
    </row>
    <row r="19" spans="1:9" x14ac:dyDescent="0.25">
      <c r="A19" s="9">
        <v>-2.3593999999999999</v>
      </c>
      <c r="B19" s="12">
        <v>4.6481999999999997E-9</v>
      </c>
      <c r="C19" s="9">
        <v>-1.7282999999999999</v>
      </c>
      <c r="D19">
        <v>0.19578310910471605</v>
      </c>
      <c r="E19">
        <v>0.69432238893869735</v>
      </c>
      <c r="G19" s="13">
        <f t="shared" si="0"/>
        <v>655.15519939765795</v>
      </c>
      <c r="I19" s="14"/>
    </row>
    <row r="20" spans="1:9" x14ac:dyDescent="0.25">
      <c r="A20" s="9">
        <v>-2.3593999999999999</v>
      </c>
      <c r="B20" s="12">
        <v>4.6481999999999997E-9</v>
      </c>
      <c r="C20" s="9">
        <v>-1.7282999999999999</v>
      </c>
      <c r="D20">
        <v>0.20185230716134261</v>
      </c>
      <c r="E20">
        <v>0.69198811322184084</v>
      </c>
      <c r="G20" s="13">
        <f t="shared" si="0"/>
        <v>659.25835885642869</v>
      </c>
      <c r="I20" s="14"/>
    </row>
    <row r="21" spans="1:9" x14ac:dyDescent="0.25">
      <c r="A21" s="9">
        <v>-2.3593999999999999</v>
      </c>
      <c r="B21" s="12">
        <v>4.6481999999999997E-9</v>
      </c>
      <c r="C21" s="9">
        <v>-1.7282999999999999</v>
      </c>
      <c r="D21">
        <v>0.17996657878672981</v>
      </c>
      <c r="E21">
        <v>0.69731154115227434</v>
      </c>
      <c r="G21" s="13">
        <f t="shared" si="0"/>
        <v>642.07618530399054</v>
      </c>
      <c r="I21" s="14"/>
    </row>
    <row r="22" spans="1:9" x14ac:dyDescent="0.25">
      <c r="A22" s="9">
        <v>-2.3593999999999999</v>
      </c>
      <c r="B22" s="12">
        <v>4.6481999999999997E-9</v>
      </c>
      <c r="C22" s="9">
        <v>-1.7282999999999999</v>
      </c>
      <c r="D22">
        <v>0.17748545961261106</v>
      </c>
      <c r="E22">
        <v>0.65894330564044179</v>
      </c>
      <c r="G22" s="13">
        <f t="shared" si="0"/>
        <v>623.19453271728935</v>
      </c>
      <c r="I22" s="14"/>
    </row>
    <row r="23" spans="1:9" x14ac:dyDescent="0.25">
      <c r="A23" s="9"/>
      <c r="B23" s="12"/>
      <c r="C23" s="9"/>
      <c r="D23" s="10"/>
      <c r="E23" s="10"/>
      <c r="F23" s="10"/>
      <c r="G23" s="13"/>
      <c r="I23" s="14"/>
    </row>
    <row r="24" spans="1:9" x14ac:dyDescent="0.25">
      <c r="A24" s="9">
        <v>-2.3593999999999999</v>
      </c>
      <c r="B24" s="12">
        <v>4.6481999999999997E-9</v>
      </c>
      <c r="C24" s="9">
        <v>-1.7282999999999999</v>
      </c>
      <c r="D24">
        <v>0.49793648736854673</v>
      </c>
      <c r="E24">
        <v>0.67792896273918002</v>
      </c>
      <c r="G24" s="13">
        <f t="shared" si="0"/>
        <v>779.37989974280333</v>
      </c>
      <c r="H24" t="s">
        <v>69</v>
      </c>
      <c r="I24" s="14">
        <f>SUM(G24:G27)/4</f>
        <v>784.93115314355737</v>
      </c>
    </row>
    <row r="25" spans="1:9" x14ac:dyDescent="0.25">
      <c r="A25" s="9">
        <v>-2.3593999999999999</v>
      </c>
      <c r="B25" s="12">
        <v>4.6481999999999997E-9</v>
      </c>
      <c r="C25" s="9">
        <v>-1.7282999999999999</v>
      </c>
      <c r="D25">
        <v>0.49731772660418044</v>
      </c>
      <c r="E25">
        <v>0.70627213577894654</v>
      </c>
      <c r="G25" s="13">
        <f t="shared" si="0"/>
        <v>787.46044213387154</v>
      </c>
    </row>
    <row r="26" spans="1:9" x14ac:dyDescent="0.25">
      <c r="A26" s="9">
        <v>-2.3593999999999999</v>
      </c>
      <c r="B26" s="12">
        <v>4.6481999999999997E-9</v>
      </c>
      <c r="C26" s="9">
        <v>-1.7282999999999999</v>
      </c>
      <c r="D26">
        <v>0.49018123084007453</v>
      </c>
      <c r="E26">
        <v>0.70410524392179552</v>
      </c>
      <c r="G26" s="13">
        <f t="shared" si="0"/>
        <v>785.13593660587753</v>
      </c>
    </row>
    <row r="27" spans="1:9" x14ac:dyDescent="0.25">
      <c r="A27" s="9">
        <v>-2.3593999999999999</v>
      </c>
      <c r="B27" s="12">
        <v>4.6481999999999997E-9</v>
      </c>
      <c r="C27" s="9">
        <v>-1.7282999999999999</v>
      </c>
      <c r="D27">
        <v>0.48204588353947642</v>
      </c>
      <c r="E27">
        <v>0.7190615023489908</v>
      </c>
      <c r="G27" s="13">
        <f t="shared" si="0"/>
        <v>787.74833409167718</v>
      </c>
    </row>
    <row r="29" spans="1:9" x14ac:dyDescent="0.25">
      <c r="A29" t="s">
        <v>65</v>
      </c>
    </row>
    <row r="30" spans="1:9" x14ac:dyDescent="0.25">
      <c r="A30" s="15" t="s">
        <v>66</v>
      </c>
    </row>
  </sheetData>
  <hyperlinks>
    <hyperlink ref="A30" r:id="rId1" xr:uid="{00000000-0004-0000-05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Biotite</vt:lpstr>
      <vt:lpstr>Garnet</vt:lpstr>
      <vt:lpstr>Feldspar</vt:lpstr>
      <vt:lpstr>Amphibole</vt:lpstr>
      <vt:lpstr>Pyroxene</vt:lpstr>
      <vt:lpstr>Ti in Bt Geothermometer </vt:lpstr>
      <vt:lpstr>Biotite!Print_Titles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</dc:creator>
  <cp:lastModifiedBy>Patricia Pantos</cp:lastModifiedBy>
  <cp:lastPrinted>2015-04-14T07:42:59Z</cp:lastPrinted>
  <dcterms:created xsi:type="dcterms:W3CDTF">2015-03-12T11:00:03Z</dcterms:created>
  <dcterms:modified xsi:type="dcterms:W3CDTF">2020-06-22T07:06:50Z</dcterms:modified>
</cp:coreProperties>
</file>