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hshafaei/Documents/Paper 2020-2021/Eocene Kurdistan/Geological Society-London/"/>
    </mc:Choice>
  </mc:AlternateContent>
  <xr:revisionPtr revIDLastSave="0" documentId="13_ncr:1_{8AED4830-F15B-C44D-B232-55CA0BD640F3}" xr6:coauthVersionLast="45" xr6:coauthVersionMax="45" xr10:uidLastSave="{00000000-0000-0000-0000-000000000000}"/>
  <bookViews>
    <workbookView xWindow="0" yWindow="460" windowWidth="25600" windowHeight="14580" xr2:uid="{00000000-000D-0000-FFFF-FFFF00000000}"/>
  </bookViews>
  <sheets>
    <sheet name="Calculation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2" i="1" l="1"/>
  <c r="O62" i="1"/>
  <c r="AB62" i="1"/>
  <c r="U62" i="1"/>
  <c r="AF62" i="1"/>
  <c r="AC62" i="1"/>
  <c r="X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E62" i="1"/>
  <c r="U63" i="1"/>
  <c r="AE63" i="1"/>
  <c r="U64" i="1"/>
  <c r="AE64" i="1"/>
  <c r="U65" i="1"/>
  <c r="AE65" i="1"/>
  <c r="U66" i="1"/>
  <c r="AE66" i="1"/>
  <c r="U67" i="1"/>
  <c r="AE67" i="1"/>
  <c r="U68" i="1"/>
  <c r="AE68" i="1"/>
  <c r="U69" i="1"/>
  <c r="AE69" i="1"/>
  <c r="U70" i="1"/>
  <c r="AE70" i="1"/>
  <c r="U71" i="1"/>
  <c r="AE71" i="1"/>
  <c r="U72" i="1"/>
  <c r="AE72" i="1"/>
  <c r="U73" i="1"/>
  <c r="AE73" i="1"/>
  <c r="U74" i="1"/>
  <c r="AE74" i="1"/>
  <c r="U75" i="1"/>
  <c r="AE75" i="1"/>
  <c r="U76" i="1"/>
  <c r="AE76" i="1"/>
  <c r="U77" i="1"/>
  <c r="AE77" i="1"/>
  <c r="U78" i="1"/>
  <c r="AE78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L63" i="1"/>
  <c r="O63" i="1"/>
  <c r="AB63" i="1"/>
  <c r="L64" i="1"/>
  <c r="O64" i="1"/>
  <c r="AB64" i="1"/>
  <c r="L65" i="1"/>
  <c r="O65" i="1"/>
  <c r="AB65" i="1"/>
  <c r="L66" i="1"/>
  <c r="O66" i="1"/>
  <c r="AB66" i="1"/>
  <c r="L67" i="1"/>
  <c r="O67" i="1"/>
  <c r="AB67" i="1"/>
  <c r="L68" i="1"/>
  <c r="O68" i="1"/>
  <c r="AB68" i="1"/>
  <c r="L69" i="1"/>
  <c r="O69" i="1"/>
  <c r="AB69" i="1"/>
  <c r="L70" i="1"/>
  <c r="O70" i="1"/>
  <c r="AB70" i="1"/>
  <c r="L71" i="1"/>
  <c r="O71" i="1"/>
  <c r="AB71" i="1"/>
  <c r="L72" i="1"/>
  <c r="O72" i="1"/>
  <c r="AB72" i="1"/>
  <c r="L73" i="1"/>
  <c r="O73" i="1"/>
  <c r="AB73" i="1"/>
  <c r="L74" i="1"/>
  <c r="O74" i="1"/>
  <c r="AB74" i="1"/>
  <c r="L75" i="1"/>
  <c r="O75" i="1"/>
  <c r="AB75" i="1"/>
  <c r="L76" i="1"/>
  <c r="O76" i="1"/>
  <c r="AB76" i="1"/>
  <c r="L77" i="1"/>
  <c r="O77" i="1"/>
  <c r="AB77" i="1"/>
  <c r="L78" i="1"/>
  <c r="O78" i="1"/>
  <c r="AB78" i="1"/>
  <c r="N62" i="1"/>
  <c r="AA62" i="1"/>
  <c r="N63" i="1"/>
  <c r="AA63" i="1"/>
  <c r="N64" i="1"/>
  <c r="AA64" i="1"/>
  <c r="N65" i="1"/>
  <c r="AA65" i="1"/>
  <c r="N66" i="1"/>
  <c r="AA66" i="1"/>
  <c r="N67" i="1"/>
  <c r="AA67" i="1"/>
  <c r="N68" i="1"/>
  <c r="AA68" i="1"/>
  <c r="N69" i="1"/>
  <c r="AA69" i="1"/>
  <c r="N70" i="1"/>
  <c r="AA70" i="1"/>
  <c r="N71" i="1"/>
  <c r="AA71" i="1"/>
  <c r="N72" i="1"/>
  <c r="AA72" i="1"/>
  <c r="N73" i="1"/>
  <c r="AA73" i="1"/>
  <c r="N74" i="1"/>
  <c r="AA74" i="1"/>
  <c r="N75" i="1"/>
  <c r="AA75" i="1"/>
  <c r="N76" i="1"/>
  <c r="AA76" i="1"/>
  <c r="N77" i="1"/>
  <c r="AA77" i="1"/>
  <c r="N78" i="1"/>
  <c r="AA78" i="1"/>
  <c r="M62" i="1"/>
  <c r="Z62" i="1"/>
  <c r="M63" i="1"/>
  <c r="Z63" i="1"/>
  <c r="M64" i="1"/>
  <c r="Z64" i="1"/>
  <c r="M65" i="1"/>
  <c r="Z65" i="1"/>
  <c r="M66" i="1"/>
  <c r="Z66" i="1"/>
  <c r="M67" i="1"/>
  <c r="Z67" i="1"/>
  <c r="M68" i="1"/>
  <c r="Z68" i="1"/>
  <c r="M69" i="1"/>
  <c r="Z69" i="1"/>
  <c r="M70" i="1"/>
  <c r="Z70" i="1"/>
  <c r="M71" i="1"/>
  <c r="Z71" i="1"/>
  <c r="M72" i="1"/>
  <c r="Z72" i="1"/>
  <c r="M73" i="1"/>
  <c r="Z73" i="1"/>
  <c r="M74" i="1"/>
  <c r="Z74" i="1"/>
  <c r="M75" i="1"/>
  <c r="Z75" i="1"/>
  <c r="M76" i="1"/>
  <c r="Z76" i="1"/>
  <c r="M77" i="1"/>
  <c r="Z77" i="1"/>
  <c r="M78" i="1"/>
  <c r="Z78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L41" i="1"/>
  <c r="O41" i="1"/>
  <c r="AB41" i="1"/>
  <c r="U41" i="1"/>
  <c r="AF41" i="1"/>
  <c r="AC41" i="1"/>
  <c r="L42" i="1"/>
  <c r="O42" i="1"/>
  <c r="AB42" i="1"/>
  <c r="U42" i="1"/>
  <c r="AF42" i="1"/>
  <c r="AC42" i="1"/>
  <c r="L43" i="1"/>
  <c r="O43" i="1"/>
  <c r="AB43" i="1"/>
  <c r="U43" i="1"/>
  <c r="AF43" i="1"/>
  <c r="AC43" i="1"/>
  <c r="L44" i="1"/>
  <c r="O44" i="1"/>
  <c r="AB44" i="1"/>
  <c r="U44" i="1"/>
  <c r="AF44" i="1"/>
  <c r="AC44" i="1"/>
  <c r="L45" i="1"/>
  <c r="O45" i="1"/>
  <c r="AB45" i="1"/>
  <c r="U45" i="1"/>
  <c r="AF45" i="1"/>
  <c r="AC45" i="1"/>
  <c r="L46" i="1"/>
  <c r="O46" i="1"/>
  <c r="AB46" i="1"/>
  <c r="U46" i="1"/>
  <c r="AF46" i="1"/>
  <c r="AC46" i="1"/>
  <c r="L47" i="1"/>
  <c r="O47" i="1"/>
  <c r="AB47" i="1"/>
  <c r="U47" i="1"/>
  <c r="AF47" i="1"/>
  <c r="AC47" i="1"/>
  <c r="L48" i="1"/>
  <c r="O48" i="1"/>
  <c r="AB48" i="1"/>
  <c r="U48" i="1"/>
  <c r="AF48" i="1"/>
  <c r="AC48" i="1"/>
  <c r="L49" i="1"/>
  <c r="O49" i="1"/>
  <c r="AB49" i="1"/>
  <c r="U49" i="1"/>
  <c r="AF49" i="1"/>
  <c r="AC49" i="1"/>
  <c r="L50" i="1"/>
  <c r="O50" i="1"/>
  <c r="AB50" i="1"/>
  <c r="U50" i="1"/>
  <c r="AF50" i="1"/>
  <c r="AC50" i="1"/>
  <c r="L51" i="1"/>
  <c r="O51" i="1"/>
  <c r="AB51" i="1"/>
  <c r="U51" i="1"/>
  <c r="AF51" i="1"/>
  <c r="AC51" i="1"/>
  <c r="L52" i="1"/>
  <c r="O52" i="1"/>
  <c r="AB52" i="1"/>
  <c r="U52" i="1"/>
  <c r="AF52" i="1"/>
  <c r="AC52" i="1"/>
  <c r="L53" i="1"/>
  <c r="O53" i="1"/>
  <c r="AB53" i="1"/>
  <c r="U53" i="1"/>
  <c r="AF53" i="1"/>
  <c r="AC53" i="1"/>
  <c r="L54" i="1"/>
  <c r="O54" i="1"/>
  <c r="AB54" i="1"/>
  <c r="U54" i="1"/>
  <c r="AF54" i="1"/>
  <c r="AC54" i="1"/>
  <c r="L55" i="1"/>
  <c r="O55" i="1"/>
  <c r="AB55" i="1"/>
  <c r="U55" i="1"/>
  <c r="AF55" i="1"/>
  <c r="AC55" i="1"/>
  <c r="L56" i="1"/>
  <c r="O56" i="1"/>
  <c r="AB56" i="1"/>
  <c r="U56" i="1"/>
  <c r="AF56" i="1"/>
  <c r="AC56" i="1"/>
  <c r="L57" i="1"/>
  <c r="O57" i="1"/>
  <c r="AB57" i="1"/>
  <c r="U57" i="1"/>
  <c r="AF57" i="1"/>
  <c r="AC57" i="1"/>
  <c r="L58" i="1"/>
  <c r="O58" i="1"/>
  <c r="AB58" i="1"/>
  <c r="U58" i="1"/>
  <c r="AF58" i="1"/>
  <c r="AC58" i="1"/>
  <c r="L59" i="1"/>
  <c r="O59" i="1"/>
  <c r="AB59" i="1"/>
  <c r="U59" i="1"/>
  <c r="AF59" i="1"/>
  <c r="AC59" i="1"/>
  <c r="L60" i="1"/>
  <c r="O60" i="1"/>
  <c r="AB60" i="1"/>
  <c r="U60" i="1"/>
  <c r="AF60" i="1"/>
  <c r="AC60" i="1"/>
  <c r="L61" i="1"/>
  <c r="O61" i="1"/>
  <c r="AB61" i="1"/>
  <c r="U61" i="1"/>
  <c r="AF61" i="1"/>
  <c r="AC61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N41" i="1"/>
  <c r="AA41" i="1"/>
  <c r="N42" i="1"/>
  <c r="AA42" i="1"/>
  <c r="N43" i="1"/>
  <c r="AA43" i="1"/>
  <c r="N44" i="1"/>
  <c r="AA44" i="1"/>
  <c r="N45" i="1"/>
  <c r="AA45" i="1"/>
  <c r="N46" i="1"/>
  <c r="AA46" i="1"/>
  <c r="N47" i="1"/>
  <c r="AA47" i="1"/>
  <c r="N48" i="1"/>
  <c r="AA48" i="1"/>
  <c r="N49" i="1"/>
  <c r="AA49" i="1"/>
  <c r="N50" i="1"/>
  <c r="AA50" i="1"/>
  <c r="N51" i="1"/>
  <c r="AA51" i="1"/>
  <c r="N52" i="1"/>
  <c r="AA52" i="1"/>
  <c r="N53" i="1"/>
  <c r="AA53" i="1"/>
  <c r="N54" i="1"/>
  <c r="AA54" i="1"/>
  <c r="N55" i="1"/>
  <c r="AA55" i="1"/>
  <c r="N56" i="1"/>
  <c r="AA56" i="1"/>
  <c r="N57" i="1"/>
  <c r="AA57" i="1"/>
  <c r="N58" i="1"/>
  <c r="AA58" i="1"/>
  <c r="N59" i="1"/>
  <c r="AA59" i="1"/>
  <c r="N60" i="1"/>
  <c r="AA60" i="1"/>
  <c r="N61" i="1"/>
  <c r="AA61" i="1"/>
  <c r="M41" i="1"/>
  <c r="Z41" i="1"/>
  <c r="M42" i="1"/>
  <c r="Z42" i="1"/>
  <c r="M43" i="1"/>
  <c r="Z43" i="1"/>
  <c r="M44" i="1"/>
  <c r="Z44" i="1"/>
  <c r="M45" i="1"/>
  <c r="Z45" i="1"/>
  <c r="M46" i="1"/>
  <c r="Z46" i="1"/>
  <c r="M47" i="1"/>
  <c r="Z47" i="1"/>
  <c r="M48" i="1"/>
  <c r="Z48" i="1"/>
  <c r="M49" i="1"/>
  <c r="Z49" i="1"/>
  <c r="M50" i="1"/>
  <c r="Z50" i="1"/>
  <c r="M51" i="1"/>
  <c r="Z51" i="1"/>
  <c r="M52" i="1"/>
  <c r="Z52" i="1"/>
  <c r="M53" i="1"/>
  <c r="Z53" i="1"/>
  <c r="M54" i="1"/>
  <c r="Z54" i="1"/>
  <c r="M55" i="1"/>
  <c r="Z55" i="1"/>
  <c r="M56" i="1"/>
  <c r="Z56" i="1"/>
  <c r="M57" i="1"/>
  <c r="Z57" i="1"/>
  <c r="M58" i="1"/>
  <c r="Z58" i="1"/>
  <c r="M59" i="1"/>
  <c r="Z59" i="1"/>
  <c r="M60" i="1"/>
  <c r="Z60" i="1"/>
  <c r="M61" i="1"/>
  <c r="Z61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L6" i="1"/>
  <c r="O6" i="1"/>
  <c r="AB6" i="1"/>
  <c r="U6" i="1"/>
  <c r="AF6" i="1"/>
  <c r="AC6" i="1"/>
  <c r="L7" i="1"/>
  <c r="O7" i="1"/>
  <c r="AB7" i="1"/>
  <c r="U7" i="1"/>
  <c r="AF7" i="1"/>
  <c r="AC7" i="1"/>
  <c r="L8" i="1"/>
  <c r="O8" i="1"/>
  <c r="AB8" i="1"/>
  <c r="U8" i="1"/>
  <c r="AF8" i="1"/>
  <c r="AC8" i="1"/>
  <c r="L9" i="1"/>
  <c r="N9" i="1"/>
  <c r="AA9" i="1"/>
  <c r="U9" i="1"/>
  <c r="AF9" i="1"/>
  <c r="AC9" i="1"/>
  <c r="L10" i="1"/>
  <c r="O10" i="1"/>
  <c r="AB10" i="1"/>
  <c r="U10" i="1"/>
  <c r="AF10" i="1"/>
  <c r="AC10" i="1"/>
  <c r="L11" i="1"/>
  <c r="O11" i="1"/>
  <c r="AB11" i="1"/>
  <c r="U11" i="1"/>
  <c r="AF11" i="1"/>
  <c r="AC11" i="1"/>
  <c r="L12" i="1"/>
  <c r="O12" i="1"/>
  <c r="AB12" i="1"/>
  <c r="U12" i="1"/>
  <c r="AF12" i="1"/>
  <c r="AC12" i="1"/>
  <c r="L13" i="1"/>
  <c r="O13" i="1"/>
  <c r="AB13" i="1"/>
  <c r="U13" i="1"/>
  <c r="AF13" i="1"/>
  <c r="AC13" i="1"/>
  <c r="L14" i="1"/>
  <c r="O14" i="1"/>
  <c r="AB14" i="1"/>
  <c r="U14" i="1"/>
  <c r="AF14" i="1"/>
  <c r="AC14" i="1"/>
  <c r="L15" i="1"/>
  <c r="O15" i="1"/>
  <c r="AB15" i="1"/>
  <c r="U15" i="1"/>
  <c r="AF15" i="1"/>
  <c r="AC15" i="1"/>
  <c r="L16" i="1"/>
  <c r="N16" i="1"/>
  <c r="AA16" i="1"/>
  <c r="U16" i="1"/>
  <c r="AF16" i="1"/>
  <c r="AC16" i="1"/>
  <c r="L17" i="1"/>
  <c r="O17" i="1"/>
  <c r="AB17" i="1"/>
  <c r="U17" i="1"/>
  <c r="AF17" i="1"/>
  <c r="AC17" i="1"/>
  <c r="L18" i="1"/>
  <c r="O18" i="1"/>
  <c r="AB18" i="1"/>
  <c r="U18" i="1"/>
  <c r="AF18" i="1"/>
  <c r="AC18" i="1"/>
  <c r="L19" i="1"/>
  <c r="O19" i="1"/>
  <c r="AB19" i="1"/>
  <c r="U19" i="1"/>
  <c r="AF19" i="1"/>
  <c r="AC19" i="1"/>
  <c r="L20" i="1"/>
  <c r="O20" i="1"/>
  <c r="AB20" i="1"/>
  <c r="U20" i="1"/>
  <c r="AF20" i="1"/>
  <c r="AC20" i="1"/>
  <c r="L21" i="1"/>
  <c r="N21" i="1"/>
  <c r="AA21" i="1"/>
  <c r="U21" i="1"/>
  <c r="AF21" i="1"/>
  <c r="AC21" i="1"/>
  <c r="L22" i="1"/>
  <c r="O22" i="1"/>
  <c r="AB22" i="1"/>
  <c r="U22" i="1"/>
  <c r="AF22" i="1"/>
  <c r="AC22" i="1"/>
  <c r="L23" i="1"/>
  <c r="O23" i="1"/>
  <c r="AB23" i="1"/>
  <c r="U23" i="1"/>
  <c r="AF23" i="1"/>
  <c r="AC23" i="1"/>
  <c r="L24" i="1"/>
  <c r="O24" i="1"/>
  <c r="AB24" i="1"/>
  <c r="U24" i="1"/>
  <c r="AF24" i="1"/>
  <c r="AC24" i="1"/>
  <c r="L25" i="1"/>
  <c r="O25" i="1"/>
  <c r="AB25" i="1"/>
  <c r="U25" i="1"/>
  <c r="AF25" i="1"/>
  <c r="AC25" i="1"/>
  <c r="L26" i="1"/>
  <c r="O26" i="1"/>
  <c r="AB26" i="1"/>
  <c r="U26" i="1"/>
  <c r="AF26" i="1"/>
  <c r="AC26" i="1"/>
  <c r="L27" i="1"/>
  <c r="O27" i="1"/>
  <c r="AB27" i="1"/>
  <c r="U27" i="1"/>
  <c r="AF27" i="1"/>
  <c r="AC27" i="1"/>
  <c r="L28" i="1"/>
  <c r="O28" i="1"/>
  <c r="AB28" i="1"/>
  <c r="U28" i="1"/>
  <c r="AF28" i="1"/>
  <c r="AC28" i="1"/>
  <c r="L29" i="1"/>
  <c r="O29" i="1"/>
  <c r="AB29" i="1"/>
  <c r="U29" i="1"/>
  <c r="AF29" i="1"/>
  <c r="AC29" i="1"/>
  <c r="L30" i="1"/>
  <c r="O30" i="1"/>
  <c r="AB30" i="1"/>
  <c r="U30" i="1"/>
  <c r="AF30" i="1"/>
  <c r="AC30" i="1"/>
  <c r="L31" i="1"/>
  <c r="O31" i="1"/>
  <c r="AB31" i="1"/>
  <c r="U31" i="1"/>
  <c r="AF31" i="1"/>
  <c r="AC31" i="1"/>
  <c r="L32" i="1"/>
  <c r="O32" i="1"/>
  <c r="AB32" i="1"/>
  <c r="U32" i="1"/>
  <c r="AF32" i="1"/>
  <c r="AC32" i="1"/>
  <c r="L33" i="1"/>
  <c r="O33" i="1"/>
  <c r="AB33" i="1"/>
  <c r="U33" i="1"/>
  <c r="AF33" i="1"/>
  <c r="AC33" i="1"/>
  <c r="L34" i="1"/>
  <c r="O34" i="1"/>
  <c r="AB34" i="1"/>
  <c r="U34" i="1"/>
  <c r="AF34" i="1"/>
  <c r="AC34" i="1"/>
  <c r="L35" i="1"/>
  <c r="O35" i="1"/>
  <c r="AB35" i="1"/>
  <c r="U35" i="1"/>
  <c r="AF35" i="1"/>
  <c r="AC35" i="1"/>
  <c r="L36" i="1"/>
  <c r="O36" i="1"/>
  <c r="AB36" i="1"/>
  <c r="U36" i="1"/>
  <c r="AF36" i="1"/>
  <c r="AC36" i="1"/>
  <c r="L37" i="1"/>
  <c r="O37" i="1"/>
  <c r="AB37" i="1"/>
  <c r="U37" i="1"/>
  <c r="AF37" i="1"/>
  <c r="AC37" i="1"/>
  <c r="L38" i="1"/>
  <c r="O38" i="1"/>
  <c r="AB38" i="1"/>
  <c r="U38" i="1"/>
  <c r="AF38" i="1"/>
  <c r="AC38" i="1"/>
  <c r="L39" i="1"/>
  <c r="O39" i="1"/>
  <c r="AB39" i="1"/>
  <c r="U39" i="1"/>
  <c r="AF39" i="1"/>
  <c r="AC39" i="1"/>
  <c r="L40" i="1"/>
  <c r="O40" i="1"/>
  <c r="AB40" i="1"/>
  <c r="U40" i="1"/>
  <c r="AF40" i="1"/>
  <c r="AC40" i="1"/>
  <c r="X6" i="1"/>
  <c r="X7" i="1"/>
  <c r="X8" i="1"/>
  <c r="W9" i="1"/>
  <c r="X10" i="1"/>
  <c r="X11" i="1"/>
  <c r="X12" i="1"/>
  <c r="X13" i="1"/>
  <c r="X14" i="1"/>
  <c r="X15" i="1"/>
  <c r="W16" i="1"/>
  <c r="X17" i="1"/>
  <c r="X18" i="1"/>
  <c r="X19" i="1"/>
  <c r="X20" i="1"/>
  <c r="W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O9" i="1"/>
  <c r="AB9" i="1"/>
  <c r="O16" i="1"/>
  <c r="AB16" i="1"/>
  <c r="O21" i="1"/>
  <c r="AB21" i="1"/>
  <c r="N6" i="1"/>
  <c r="AA6" i="1"/>
  <c r="N7" i="1"/>
  <c r="AA7" i="1"/>
  <c r="N8" i="1"/>
  <c r="AA8" i="1"/>
  <c r="N10" i="1"/>
  <c r="AA10" i="1"/>
  <c r="N11" i="1"/>
  <c r="AA11" i="1"/>
  <c r="N12" i="1"/>
  <c r="AA12" i="1"/>
  <c r="N13" i="1"/>
  <c r="AA13" i="1"/>
  <c r="N14" i="1"/>
  <c r="AA14" i="1"/>
  <c r="N15" i="1"/>
  <c r="AA15" i="1"/>
  <c r="N17" i="1"/>
  <c r="AA17" i="1"/>
  <c r="N18" i="1"/>
  <c r="AA18" i="1"/>
  <c r="N19" i="1"/>
  <c r="AA19" i="1"/>
  <c r="N20" i="1"/>
  <c r="AA20" i="1"/>
  <c r="N22" i="1"/>
  <c r="AA22" i="1"/>
  <c r="N23" i="1"/>
  <c r="AA23" i="1"/>
  <c r="N24" i="1"/>
  <c r="AA24" i="1"/>
  <c r="N25" i="1"/>
  <c r="AA25" i="1"/>
  <c r="N26" i="1"/>
  <c r="AA26" i="1"/>
  <c r="N27" i="1"/>
  <c r="AA27" i="1"/>
  <c r="N28" i="1"/>
  <c r="AA28" i="1"/>
  <c r="N29" i="1"/>
  <c r="AA29" i="1"/>
  <c r="N30" i="1"/>
  <c r="AA30" i="1"/>
  <c r="N31" i="1"/>
  <c r="AA31" i="1"/>
  <c r="N32" i="1"/>
  <c r="AA32" i="1"/>
  <c r="N33" i="1"/>
  <c r="AA33" i="1"/>
  <c r="N34" i="1"/>
  <c r="AA34" i="1"/>
  <c r="N35" i="1"/>
  <c r="AA35" i="1"/>
  <c r="N36" i="1"/>
  <c r="AA36" i="1"/>
  <c r="N37" i="1"/>
  <c r="AA37" i="1"/>
  <c r="N38" i="1"/>
  <c r="AA38" i="1"/>
  <c r="N39" i="1"/>
  <c r="AA39" i="1"/>
  <c r="N40" i="1"/>
  <c r="AA40" i="1"/>
  <c r="M6" i="1"/>
  <c r="Z6" i="1"/>
  <c r="M7" i="1"/>
  <c r="Z7" i="1"/>
  <c r="M8" i="1"/>
  <c r="Z8" i="1"/>
  <c r="M9" i="1"/>
  <c r="Z9" i="1"/>
  <c r="M10" i="1"/>
  <c r="Z10" i="1"/>
  <c r="M11" i="1"/>
  <c r="Z11" i="1"/>
  <c r="M12" i="1"/>
  <c r="Z12" i="1"/>
  <c r="M13" i="1"/>
  <c r="Z13" i="1"/>
  <c r="M14" i="1"/>
  <c r="Z14" i="1"/>
  <c r="M15" i="1"/>
  <c r="Z15" i="1"/>
  <c r="M16" i="1"/>
  <c r="Z16" i="1"/>
  <c r="M17" i="1"/>
  <c r="Z17" i="1"/>
  <c r="M18" i="1"/>
  <c r="Z18" i="1"/>
  <c r="M19" i="1"/>
  <c r="Z19" i="1"/>
  <c r="M20" i="1"/>
  <c r="Z20" i="1"/>
  <c r="M21" i="1"/>
  <c r="Z21" i="1"/>
  <c r="M22" i="1"/>
  <c r="Z22" i="1"/>
  <c r="M23" i="1"/>
  <c r="Z23" i="1"/>
  <c r="M24" i="1"/>
  <c r="Z24" i="1"/>
  <c r="M25" i="1"/>
  <c r="Z25" i="1"/>
  <c r="M26" i="1"/>
  <c r="Z26" i="1"/>
  <c r="M27" i="1"/>
  <c r="Z27" i="1"/>
  <c r="M28" i="1"/>
  <c r="Z28" i="1"/>
  <c r="M29" i="1"/>
  <c r="Z29" i="1"/>
  <c r="M30" i="1"/>
  <c r="Z30" i="1"/>
  <c r="M31" i="1"/>
  <c r="Z31" i="1"/>
  <c r="M32" i="1"/>
  <c r="Z32" i="1"/>
  <c r="M33" i="1"/>
  <c r="Z33" i="1"/>
  <c r="M34" i="1"/>
  <c r="Z34" i="1"/>
  <c r="M35" i="1"/>
  <c r="Z35" i="1"/>
  <c r="M36" i="1"/>
  <c r="Z36" i="1"/>
  <c r="M37" i="1"/>
  <c r="Z37" i="1"/>
  <c r="M38" i="1"/>
  <c r="Z38" i="1"/>
  <c r="M39" i="1"/>
  <c r="Z39" i="1"/>
  <c r="M40" i="1"/>
  <c r="Z40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9" i="1"/>
  <c r="X16" i="1"/>
  <c r="X21" i="1"/>
  <c r="W6" i="1"/>
  <c r="W7" i="1"/>
  <c r="W8" i="1"/>
  <c r="W10" i="1"/>
  <c r="W11" i="1"/>
  <c r="W12" i="1"/>
  <c r="W13" i="1"/>
  <c r="W14" i="1"/>
  <c r="W15" i="1"/>
  <c r="W17" i="1"/>
  <c r="W18" i="1"/>
  <c r="W19" i="1"/>
  <c r="W20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L5" i="1"/>
  <c r="U5" i="1"/>
  <c r="AF5" i="1"/>
  <c r="AD5" i="1"/>
  <c r="O5" i="1"/>
  <c r="X5" i="1"/>
  <c r="AE5" i="1"/>
  <c r="M5" i="1"/>
  <c r="Z5" i="1"/>
  <c r="AB5" i="1"/>
  <c r="AC5" i="1"/>
  <c r="V5" i="1"/>
  <c r="N5" i="1"/>
  <c r="AA5" i="1"/>
  <c r="W5" i="1"/>
  <c r="Y5" i="1"/>
  <c r="T5" i="1"/>
  <c r="S5" i="1"/>
  <c r="R5" i="1"/>
  <c r="Q5" i="1"/>
</calcChain>
</file>

<file path=xl/sharedStrings.xml><?xml version="1.0" encoding="utf-8"?>
<sst xmlns="http://schemas.openxmlformats.org/spreadsheetml/2006/main" count="116" uniqueCount="110">
  <si>
    <t>2SE</t>
  </si>
  <si>
    <t>2σ</t>
  </si>
  <si>
    <t>UCC Lu/Hf = 0.0093</t>
    <phoneticPr fontId="2" type="noConversion"/>
  </si>
  <si>
    <t>CC Lu/Hf = 0.015</t>
    <phoneticPr fontId="2" type="noConversion"/>
  </si>
  <si>
    <t>LCC Lu/Hf = 0.022</t>
    <phoneticPr fontId="2" type="noConversion"/>
  </si>
  <si>
    <t xml:space="preserve">UCC </t>
    <phoneticPr fontId="2" type="noConversion"/>
  </si>
  <si>
    <t>Input data</t>
    <phoneticPr fontId="2" type="noConversion"/>
  </si>
  <si>
    <t>Calculation</t>
    <phoneticPr fontId="2" type="noConversion"/>
  </si>
  <si>
    <t>Used Age</t>
    <phoneticPr fontId="2" type="noConversion"/>
  </si>
  <si>
    <t>1SE</t>
    <phoneticPr fontId="2" type="noConversion"/>
  </si>
  <si>
    <t>(176Hf/177)i</t>
    <phoneticPr fontId="2" type="noConversion"/>
  </si>
  <si>
    <t>CC</t>
    <phoneticPr fontId="2" type="noConversion"/>
  </si>
  <si>
    <t>LCC</t>
    <phoneticPr fontId="2" type="noConversion"/>
  </si>
  <si>
    <t>UCC</t>
    <phoneticPr fontId="2" type="noConversion"/>
  </si>
  <si>
    <r>
      <t>176</t>
    </r>
    <r>
      <rPr>
        <sz val="10"/>
        <rFont val="Arial"/>
        <family val="2"/>
      </rPr>
      <t>Yb/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</si>
  <si>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Lu/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</si>
  <si>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</t>
    </r>
  </si>
  <si>
    <r>
      <t>(176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perscript"/>
        <sz val="10"/>
        <rFont val="Arial"/>
        <family val="2"/>
      </rPr>
      <t>1</t>
    </r>
  </si>
  <si>
    <r>
      <t>(176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perscript"/>
        <sz val="10"/>
        <rFont val="Arial"/>
        <family val="2"/>
      </rPr>
      <t>2</t>
    </r>
  </si>
  <si>
    <r>
      <t>(176</t>
    </r>
    <r>
      <rPr>
        <sz val="10"/>
        <rFont val="Arial"/>
        <family val="2"/>
      </rPr>
      <t>Hf/</t>
    </r>
    <r>
      <rPr>
        <vertAlign val="superscript"/>
        <sz val="10"/>
        <rFont val="Arial"/>
        <family val="2"/>
      </rPr>
      <t>177</t>
    </r>
    <r>
      <rPr>
        <sz val="10"/>
        <rFont val="Arial"/>
        <family val="2"/>
      </rPr>
      <t>Hf)</t>
    </r>
    <r>
      <rPr>
        <vertAlign val="superscript"/>
        <sz val="10"/>
        <rFont val="Arial"/>
        <family val="2"/>
      </rPr>
      <t>3</t>
    </r>
  </si>
  <si>
    <r>
      <t>delta O</t>
    </r>
    <r>
      <rPr>
        <vertAlign val="superscript"/>
        <sz val="10"/>
        <rFont val="Arial"/>
        <family val="2"/>
      </rPr>
      <t>18</t>
    </r>
  </si>
  <si>
    <r>
      <t>ε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(0)</t>
    </r>
  </si>
  <si>
    <r>
      <t>ε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2"/>
      </rPr>
      <t>(t)</t>
    </r>
  </si>
  <si>
    <r>
      <t>T</t>
    </r>
    <r>
      <rPr>
        <vertAlign val="subscript"/>
        <sz val="10"/>
        <rFont val="Arial"/>
        <family val="2"/>
      </rPr>
      <t>DM</t>
    </r>
  </si>
  <si>
    <r>
      <t>T</t>
    </r>
    <r>
      <rPr>
        <vertAlign val="subscript"/>
        <sz val="10"/>
        <rFont val="Arial"/>
        <family val="2"/>
      </rPr>
      <t>DM1</t>
    </r>
    <r>
      <rPr>
        <vertAlign val="super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</si>
  <si>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DM1</t>
    </r>
    <r>
      <rPr>
        <vertAlign val="super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</si>
  <si>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DM1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</si>
  <si>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NCC</t>
    </r>
  </si>
  <si>
    <r>
      <t>T</t>
    </r>
    <r>
      <rPr>
        <vertAlign val="subscript"/>
        <sz val="10"/>
        <rFont val="Arial"/>
        <family val="2"/>
      </rPr>
      <t>NCC</t>
    </r>
    <r>
      <rPr>
        <vertAlign val="super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</si>
  <si>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NCC</t>
    </r>
    <r>
      <rPr>
        <vertAlign val="super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</si>
  <si>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NCC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</si>
  <si>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DM2</t>
    </r>
    <r>
      <rPr>
        <vertAlign val="super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</si>
  <si>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DM2</t>
    </r>
    <r>
      <rPr>
        <vertAlign val="super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</si>
  <si>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DM2</t>
    </r>
    <r>
      <rPr>
        <vertAlign val="super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</si>
  <si>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Lu/Hf</t>
    </r>
  </si>
  <si>
    <t>KN14-14 01</t>
  </si>
  <si>
    <t>KN14-14 02</t>
  </si>
  <si>
    <t>KN14-14 03</t>
  </si>
  <si>
    <t>KN14-14 04</t>
  </si>
  <si>
    <t>KN14-14 05</t>
  </si>
  <si>
    <t>KN14-14 06</t>
  </si>
  <si>
    <t>KN14-14 07</t>
  </si>
  <si>
    <t>KN14-14 08</t>
  </si>
  <si>
    <t>KN14-14 09</t>
  </si>
  <si>
    <t>KN14-14 10</t>
  </si>
  <si>
    <t>KN14-14 11</t>
  </si>
  <si>
    <t>KN14-14 12</t>
  </si>
  <si>
    <t>KN14-14 13</t>
  </si>
  <si>
    <t>KN14-14 14</t>
  </si>
  <si>
    <t>KN14-14 15</t>
  </si>
  <si>
    <t>KN14-14 16</t>
  </si>
  <si>
    <t>KN14-14 17</t>
  </si>
  <si>
    <t>KN14-14 18</t>
  </si>
  <si>
    <t>KN14-3 01</t>
  </si>
  <si>
    <t>KN14-3 02</t>
  </si>
  <si>
    <t>KN14-3 03</t>
  </si>
  <si>
    <t>KN14-3 04</t>
  </si>
  <si>
    <t>KN14-3 05</t>
  </si>
  <si>
    <t>KN14-3 06</t>
  </si>
  <si>
    <t>KN14-3 07</t>
  </si>
  <si>
    <t>KN14-3 08</t>
  </si>
  <si>
    <t>KN14-3 09</t>
  </si>
  <si>
    <t>KN14-3 10</t>
  </si>
  <si>
    <t>KN14-3 11</t>
  </si>
  <si>
    <t>KN14-3 12</t>
  </si>
  <si>
    <t>KN14-3 13</t>
  </si>
  <si>
    <t>KN14-3 14</t>
  </si>
  <si>
    <t>KN14-3 15</t>
  </si>
  <si>
    <t>KN14-3 16</t>
  </si>
  <si>
    <t>KN14-3 17</t>
  </si>
  <si>
    <t>KN14-3 18</t>
  </si>
  <si>
    <t>KH14-39-01</t>
  </si>
  <si>
    <t>KH14-39-02</t>
  </si>
  <si>
    <t>KH14-39-03</t>
  </si>
  <si>
    <t>KH14-39-04</t>
  </si>
  <si>
    <t>KH14-39-05</t>
  </si>
  <si>
    <t>KH14-39-06</t>
  </si>
  <si>
    <t>KH14-39-07</t>
  </si>
  <si>
    <t>KH14-39-08</t>
  </si>
  <si>
    <t>KH14-39-09</t>
  </si>
  <si>
    <t>KH14-39-10</t>
  </si>
  <si>
    <t>KH14-39-11</t>
  </si>
  <si>
    <t>KH14-39-12</t>
  </si>
  <si>
    <t>KH14-39-13</t>
  </si>
  <si>
    <t>KH14-39-14</t>
  </si>
  <si>
    <t>KH14-39-15</t>
  </si>
  <si>
    <t>KH14-39-16</t>
  </si>
  <si>
    <t>KH14-39-17</t>
  </si>
  <si>
    <t>KH14-39-18</t>
  </si>
  <si>
    <t>KH14-39-19</t>
  </si>
  <si>
    <t>KH14-39-20</t>
  </si>
  <si>
    <t>KH14-39-21</t>
  </si>
  <si>
    <t>KH14-38-01</t>
  </si>
  <si>
    <t>KH14-38-02</t>
  </si>
  <si>
    <t>KH14-38-03</t>
  </si>
  <si>
    <t>KH14-38-04</t>
  </si>
  <si>
    <t>KH14-38-05</t>
  </si>
  <si>
    <t>KH14-38-06</t>
  </si>
  <si>
    <t>KH14-38-07</t>
  </si>
  <si>
    <t>KH14-38-08</t>
  </si>
  <si>
    <t>KH14-38-09</t>
  </si>
  <si>
    <t>KH14-38-10</t>
  </si>
  <si>
    <t>KH14-38-11</t>
  </si>
  <si>
    <t>KH14-38-12</t>
  </si>
  <si>
    <t>KH14-38-13</t>
  </si>
  <si>
    <t>KH14-38-14</t>
  </si>
  <si>
    <t>KH14-38-15</t>
  </si>
  <si>
    <t>KH14-38-16</t>
  </si>
  <si>
    <t>KH14-38-17</t>
  </si>
  <si>
    <t xml:space="preserve">Table S6- Zircon Lu-Hf and O isotope composition of the Paleogene rocks from oceanic tract of NW Iran.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</si>
</sst>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0.000000_);[Red]\(0.000000\)"/>
    <numFmt numFmtId="166" formatCode="0.0"/>
    <numFmt numFmtId="167" formatCode="0.0000_ "/>
    <numFmt numFmtId="168" formatCode="0.0000"/>
    <numFmt numFmtId="169" formatCode="0.00000"/>
  </numFmts>
  <fonts count="1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sz val="11"/>
      <color indexed="12"/>
      <name val="Times New Roman"/>
      <family val="1"/>
    </font>
    <font>
      <strike/>
      <sz val="11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trike/>
      <sz val="10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/>
  </cellStyleXfs>
  <cellXfs count="102">
    <xf numFmtId="0" fontId="0" fillId="0" borderId="0" xfId="0">
      <alignment vertical="center"/>
    </xf>
    <xf numFmtId="164" fontId="4" fillId="0" borderId="0" xfId="0" applyNumberFormat="1" applyFont="1" applyBorder="1">
      <alignment vertical="center"/>
    </xf>
    <xf numFmtId="164" fontId="4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165" fontId="4" fillId="0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67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>
      <alignment horizontal="left" vertical="center"/>
    </xf>
    <xf numFmtId="11" fontId="4" fillId="0" borderId="0" xfId="0" applyNumberFormat="1" applyFont="1" applyFill="1" applyBorder="1">
      <alignment vertical="center"/>
    </xf>
    <xf numFmtId="167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67" fontId="8" fillId="5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Border="1">
      <alignment vertical="center"/>
    </xf>
    <xf numFmtId="164" fontId="8" fillId="0" borderId="0" xfId="0" applyNumberFormat="1" applyFont="1" applyBorder="1">
      <alignment vertical="center"/>
    </xf>
    <xf numFmtId="0" fontId="8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2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>
      <alignment vertical="center"/>
    </xf>
    <xf numFmtId="166" fontId="8" fillId="0" borderId="0" xfId="1" applyNumberFormat="1" applyFont="1" applyFill="1" applyBorder="1" applyAlignment="1">
      <alignment horizontal="center"/>
    </xf>
    <xf numFmtId="166" fontId="8" fillId="0" borderId="0" xfId="2" applyNumberFormat="1" applyFont="1" applyAlignment="1">
      <alignment horizontal="center"/>
    </xf>
    <xf numFmtId="166" fontId="8" fillId="0" borderId="0" xfId="2" applyNumberFormat="1" applyFont="1" applyFill="1" applyAlignment="1">
      <alignment horizontal="center"/>
    </xf>
    <xf numFmtId="166" fontId="5" fillId="0" borderId="0" xfId="0" applyNumberFormat="1" applyFont="1" applyFill="1" applyBorder="1">
      <alignment vertical="center"/>
    </xf>
    <xf numFmtId="166" fontId="4" fillId="0" borderId="0" xfId="0" applyNumberFormat="1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left"/>
    </xf>
    <xf numFmtId="166" fontId="5" fillId="0" borderId="0" xfId="1" applyNumberFormat="1" applyFont="1" applyFill="1" applyBorder="1" applyAlignment="1">
      <alignment horizontal="left"/>
    </xf>
    <xf numFmtId="166" fontId="4" fillId="0" borderId="0" xfId="0" applyNumberFormat="1" applyFont="1" applyFill="1" applyBorder="1">
      <alignment vertical="center"/>
    </xf>
    <xf numFmtId="166" fontId="4" fillId="0" borderId="0" xfId="1" applyNumberFormat="1" applyFont="1" applyFill="1" applyBorder="1"/>
    <xf numFmtId="166" fontId="5" fillId="0" borderId="0" xfId="1" applyNumberFormat="1" applyFont="1" applyFill="1" applyBorder="1"/>
    <xf numFmtId="166" fontId="4" fillId="2" borderId="0" xfId="1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Border="1">
      <alignment vertical="center"/>
    </xf>
    <xf numFmtId="168" fontId="10" fillId="0" borderId="0" xfId="1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>
      <alignment horizontal="center"/>
    </xf>
    <xf numFmtId="168" fontId="10" fillId="0" borderId="0" xfId="1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>
      <alignment vertical="center"/>
    </xf>
    <xf numFmtId="168" fontId="4" fillId="0" borderId="0" xfId="0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horizontal="left" vertical="center"/>
    </xf>
    <xf numFmtId="168" fontId="4" fillId="0" borderId="0" xfId="0" applyNumberFormat="1" applyFont="1" applyFill="1" applyBorder="1">
      <alignment vertical="center"/>
    </xf>
    <xf numFmtId="168" fontId="4" fillId="2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>
      <alignment vertical="center"/>
    </xf>
    <xf numFmtId="169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Alignment="1">
      <alignment horizontal="center"/>
    </xf>
    <xf numFmtId="169" fontId="5" fillId="0" borderId="0" xfId="0" applyNumberFormat="1" applyFont="1" applyFill="1" applyBorder="1">
      <alignment vertical="center"/>
    </xf>
    <xf numFmtId="169" fontId="4" fillId="0" borderId="0" xfId="0" applyNumberFormat="1" applyFont="1" applyFill="1" applyBorder="1" applyAlignment="1">
      <alignment horizontal="left" vertical="center"/>
    </xf>
    <xf numFmtId="169" fontId="5" fillId="0" borderId="0" xfId="0" applyNumberFormat="1" applyFont="1" applyFill="1" applyBorder="1" applyAlignment="1">
      <alignment horizontal="left" vertical="center"/>
    </xf>
    <xf numFmtId="169" fontId="4" fillId="0" borderId="0" xfId="0" applyNumberFormat="1" applyFont="1" applyFill="1" applyBorder="1">
      <alignment vertical="center"/>
    </xf>
    <xf numFmtId="169" fontId="4" fillId="2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>
      <alignment vertical="center"/>
    </xf>
    <xf numFmtId="2" fontId="8" fillId="0" borderId="0" xfId="1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>
      <alignment vertical="center"/>
    </xf>
    <xf numFmtId="2" fontId="4" fillId="0" borderId="0" xfId="0" applyNumberFormat="1" applyFont="1" applyFill="1" applyBorder="1">
      <alignment vertical="center"/>
    </xf>
    <xf numFmtId="2" fontId="4" fillId="2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>
      <alignment vertical="center"/>
    </xf>
    <xf numFmtId="1" fontId="13" fillId="0" borderId="0" xfId="0" applyNumberFormat="1" applyFont="1" applyFill="1" applyBorder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>
      <alignment vertical="center"/>
    </xf>
    <xf numFmtId="1" fontId="4" fillId="0" borderId="0" xfId="0" applyNumberFormat="1" applyFont="1" applyFill="1" applyBorder="1">
      <alignment vertical="center"/>
    </xf>
    <xf numFmtId="1" fontId="7" fillId="0" borderId="0" xfId="0" applyNumberFormat="1" applyFont="1" applyFill="1" applyBorder="1">
      <alignment vertical="center"/>
    </xf>
    <xf numFmtId="1" fontId="6" fillId="0" borderId="0" xfId="0" applyNumberFormat="1" applyFont="1" applyFill="1" applyBorder="1">
      <alignment vertical="center"/>
    </xf>
    <xf numFmtId="1" fontId="4" fillId="2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_UPb data template.xls" xfId="2" xr:uid="{F387EA7E-BAEE-EC48-AEFC-91EAC9DA481D}"/>
    <cellStyle name="常规_Sheet1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53"/>
  <sheetViews>
    <sheetView tabSelected="1" topLeftCell="A10" workbookViewId="0">
      <pane ySplit="940" activePane="bottomLeft"/>
      <selection activeCell="AG10" sqref="AG1:AL1048576"/>
      <selection pane="bottomLeft"/>
    </sheetView>
  </sheetViews>
  <sheetFormatPr baseColWidth="10" defaultColWidth="9" defaultRowHeight="14"/>
  <cols>
    <col min="1" max="1" width="14.6640625" style="3" customWidth="1"/>
    <col min="2" max="2" width="9.1640625" style="51" bestFit="1" customWidth="1"/>
    <col min="3" max="3" width="9.1640625" style="51" customWidth="1"/>
    <col min="4" max="4" width="10.1640625" style="66" customWidth="1"/>
    <col min="5" max="7" width="9.6640625" style="66" customWidth="1"/>
    <col min="8" max="8" width="11.5" style="76" customWidth="1"/>
    <col min="9" max="9" width="11.1640625" style="76" customWidth="1"/>
    <col min="10" max="11" width="9" style="1"/>
    <col min="12" max="12" width="12.1640625" style="76" customWidth="1"/>
    <col min="13" max="15" width="11.5" style="76" customWidth="1"/>
    <col min="16" max="16" width="4" style="3" customWidth="1"/>
    <col min="17" max="17" width="9.83203125" style="83" customWidth="1"/>
    <col min="18" max="18" width="7" style="83" customWidth="1"/>
    <col min="19" max="19" width="6.1640625" style="83" customWidth="1"/>
    <col min="20" max="20" width="6.6640625" style="83" customWidth="1"/>
    <col min="21" max="21" width="6.5" style="93" customWidth="1"/>
    <col min="22" max="22" width="6.83203125" style="93" customWidth="1"/>
    <col min="23" max="23" width="5.83203125" style="93" customWidth="1"/>
    <col min="24" max="24" width="6.5" style="93" customWidth="1"/>
    <col min="25" max="26" width="5.83203125" style="93" customWidth="1"/>
    <col min="27" max="28" width="6.33203125" style="93" customWidth="1"/>
    <col min="29" max="31" width="7.83203125" style="95" customWidth="1"/>
    <col min="32" max="32" width="8.1640625" style="98" customWidth="1"/>
    <col min="33" max="16384" width="9" style="5"/>
  </cols>
  <sheetData>
    <row r="1" spans="1:33" s="29" customFormat="1" ht="13">
      <c r="A1" s="33" t="s">
        <v>109</v>
      </c>
      <c r="B1" s="42"/>
      <c r="C1" s="42"/>
      <c r="D1" s="56"/>
      <c r="E1" s="56"/>
      <c r="F1" s="56"/>
      <c r="G1" s="56"/>
      <c r="H1" s="68"/>
      <c r="I1" s="68"/>
      <c r="J1" s="34"/>
      <c r="K1" s="34"/>
      <c r="L1" s="68"/>
      <c r="M1" s="68"/>
      <c r="N1" s="68"/>
      <c r="O1" s="68"/>
      <c r="P1" s="33"/>
      <c r="Q1" s="78"/>
      <c r="R1" s="78"/>
      <c r="S1" s="78"/>
      <c r="T1" s="78"/>
      <c r="U1" s="85"/>
      <c r="V1" s="85"/>
      <c r="W1" s="85"/>
      <c r="X1" s="85"/>
      <c r="Y1" s="85"/>
      <c r="Z1" s="85"/>
      <c r="AA1" s="85"/>
      <c r="AB1" s="85"/>
      <c r="AC1" s="86"/>
      <c r="AD1" s="86"/>
      <c r="AE1" s="86"/>
      <c r="AF1" s="97"/>
    </row>
    <row r="2" spans="1:33" s="29" customFormat="1" ht="13">
      <c r="A2" s="16"/>
      <c r="B2" s="99" t="s">
        <v>6</v>
      </c>
      <c r="C2" s="99"/>
      <c r="D2" s="99"/>
      <c r="E2" s="99"/>
      <c r="F2" s="99"/>
      <c r="G2" s="99"/>
      <c r="H2" s="99"/>
      <c r="I2" s="99"/>
      <c r="J2" s="100"/>
      <c r="K2" s="100"/>
      <c r="L2" s="101" t="s">
        <v>7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7"/>
    </row>
    <row r="3" spans="1:33" s="17" customFormat="1" ht="15">
      <c r="A3" s="18"/>
      <c r="B3" s="43" t="s">
        <v>8</v>
      </c>
      <c r="C3" s="43" t="s">
        <v>9</v>
      </c>
      <c r="D3" s="57" t="s">
        <v>14</v>
      </c>
      <c r="E3" s="58" t="s">
        <v>0</v>
      </c>
      <c r="F3" s="59" t="s">
        <v>15</v>
      </c>
      <c r="G3" s="60" t="s">
        <v>0</v>
      </c>
      <c r="H3" s="69" t="s">
        <v>16</v>
      </c>
      <c r="I3" s="70" t="s">
        <v>0</v>
      </c>
      <c r="J3" s="30" t="s">
        <v>20</v>
      </c>
      <c r="K3" s="30" t="s">
        <v>0</v>
      </c>
      <c r="L3" s="70" t="s">
        <v>10</v>
      </c>
      <c r="M3" s="69" t="s">
        <v>17</v>
      </c>
      <c r="N3" s="69" t="s">
        <v>18</v>
      </c>
      <c r="O3" s="69" t="s">
        <v>19</v>
      </c>
      <c r="Q3" s="79" t="s">
        <v>21</v>
      </c>
      <c r="R3" s="79" t="s">
        <v>1</v>
      </c>
      <c r="S3" s="79" t="s">
        <v>22</v>
      </c>
      <c r="T3" s="79" t="s">
        <v>1</v>
      </c>
      <c r="U3" s="87" t="s">
        <v>23</v>
      </c>
      <c r="V3" s="87" t="s">
        <v>24</v>
      </c>
      <c r="W3" s="87" t="s">
        <v>25</v>
      </c>
      <c r="X3" s="87" t="s">
        <v>26</v>
      </c>
      <c r="Y3" s="87" t="s">
        <v>27</v>
      </c>
      <c r="Z3" s="87" t="s">
        <v>28</v>
      </c>
      <c r="AA3" s="87" t="s">
        <v>29</v>
      </c>
      <c r="AB3" s="87" t="s">
        <v>30</v>
      </c>
      <c r="AC3" s="87" t="s">
        <v>31</v>
      </c>
      <c r="AD3" s="87" t="s">
        <v>32</v>
      </c>
      <c r="AE3" s="87" t="s">
        <v>33</v>
      </c>
      <c r="AF3" s="79" t="s">
        <v>34</v>
      </c>
    </row>
    <row r="4" spans="1:33" s="17" customFormat="1" ht="13">
      <c r="A4" s="16"/>
      <c r="B4" s="37"/>
      <c r="C4" s="37"/>
      <c r="D4" s="61"/>
      <c r="E4" s="61"/>
      <c r="F4" s="61"/>
      <c r="G4" s="61"/>
      <c r="H4" s="71"/>
      <c r="I4" s="71"/>
      <c r="J4" s="20"/>
      <c r="K4" s="20"/>
      <c r="L4" s="71"/>
      <c r="M4" s="71" t="s">
        <v>2</v>
      </c>
      <c r="N4" s="71" t="s">
        <v>3</v>
      </c>
      <c r="O4" s="71" t="s">
        <v>4</v>
      </c>
      <c r="P4" s="19"/>
      <c r="Q4" s="27"/>
      <c r="R4" s="27"/>
      <c r="S4" s="27"/>
      <c r="T4" s="27"/>
      <c r="U4" s="28"/>
      <c r="V4" s="28" t="s">
        <v>5</v>
      </c>
      <c r="W4" s="28" t="s">
        <v>11</v>
      </c>
      <c r="X4" s="28" t="s">
        <v>12</v>
      </c>
      <c r="Y4" s="28"/>
      <c r="Z4" s="28" t="s">
        <v>13</v>
      </c>
      <c r="AA4" s="28" t="s">
        <v>11</v>
      </c>
      <c r="AB4" s="28" t="s">
        <v>12</v>
      </c>
      <c r="AC4" s="28"/>
      <c r="AD4" s="28"/>
      <c r="AE4" s="28"/>
      <c r="AF4" s="27"/>
    </row>
    <row r="5" spans="1:33" s="17" customFormat="1" ht="13">
      <c r="A5" s="31" t="s">
        <v>53</v>
      </c>
      <c r="B5" s="21">
        <v>39.5</v>
      </c>
      <c r="C5" s="21">
        <v>0.3</v>
      </c>
      <c r="D5" s="36">
        <v>4.569220011856033E-2</v>
      </c>
      <c r="E5" s="36">
        <v>6.6087300991175159E-5</v>
      </c>
      <c r="F5" s="36">
        <v>1.801419781265108E-3</v>
      </c>
      <c r="G5" s="36">
        <v>2.862967180518747E-6</v>
      </c>
      <c r="H5" s="72">
        <v>0.28318768790791843</v>
      </c>
      <c r="I5" s="72">
        <v>3.0204191200777034E-5</v>
      </c>
      <c r="J5" s="32">
        <v>5.7125829984896903</v>
      </c>
      <c r="K5" s="32">
        <v>0.12936428</v>
      </c>
      <c r="L5" s="71">
        <f>((H5-F5*(EXP(0.00000000001867*B5*1000000)-1)))</f>
        <v>0.28318635893390376</v>
      </c>
      <c r="M5" s="71">
        <f>L5+0.0093*(EXP(0.00000000001867*B5*1000000)-1)</f>
        <v>0.28319321988794954</v>
      </c>
      <c r="N5" s="71">
        <f>$L5+0.015*(EXP(0.00000000001867*$B5*1000000)-1)</f>
        <v>0.28319742498881634</v>
      </c>
      <c r="O5" s="71">
        <f>$L5+0.022*(EXP(0.00000000001867*$B5*1000000)-1)</f>
        <v>0.28320258914777552</v>
      </c>
      <c r="P5" s="16"/>
      <c r="Q5" s="27">
        <f>(H5/0.282772-1)*10000</f>
        <v>14.700462136223447</v>
      </c>
      <c r="R5" s="27">
        <f>SQRT((10000/0.282772)^2*P5^2+(10000*H5*0.282772^-2)^2*0.000029^2)</f>
        <v>1.0270688519441473</v>
      </c>
      <c r="S5" s="27">
        <f>((H5-F5*(EXP(0.00000000001867*B5*1000000)-1))/(0.282772-0.0332*(EXP(0.00000000001867*B5*1000000)-1))-1)*10000</f>
        <v>15.52097864847557</v>
      </c>
      <c r="T5" s="27">
        <f>SQRT((10000/(0.282772-0.0332*(EXP(0.00000000001867*B5*1000000)-1)))^2*(SQRT(P5^2+(1-EXP(B5*1000000*0.00000000001867))^2*G5^2+(F5*0.00000000001867*EXP(B5*1000000*0.00000000001867))^2*(C5*1000000)^2))^2+(10000*((H5-F5*(EXP(0.00000000001867*B5*1000000)-1)))/(0.282772-0.0332*(EXP(0.00000000001867*B5*1000000)-1))^2)^2*(SQRT(0.000029^2+(1-EXP(B5*1000000*0.00000000001867))^2*0.0002^2+(0.0332*0.00000000001867*EXP(B5*1000000*0.00000000001867))^2*(C5*1000000)^2))^2)</f>
        <v>1.0272764866783712</v>
      </c>
      <c r="U5" s="28">
        <f>1/0.00000000001867*LN(1+($H5-0.28325)/($F5-0.0384))/1000000</f>
        <v>91.115933225208991</v>
      </c>
      <c r="V5" s="28">
        <f>1/0.00000000001867*LN(1+($M5-0.28325)/(0.0093-0.0384))/1000000</f>
        <v>104.40843431562112</v>
      </c>
      <c r="W5" s="28">
        <f>1/0.00000000001867*LN(1+($N5-0.28325)/(0.015-0.0384))/1000000</f>
        <v>120.2075564741595</v>
      </c>
      <c r="X5" s="28">
        <f>1/0.00000000001867*LN(1+($O5-0.28325)/(0.022-0.0384))/1000000</f>
        <v>154.61890689790184</v>
      </c>
      <c r="Y5" s="28">
        <f>1/0.00000000001867*LN(1+($H5-0.283145)/($F5-0.037455))/1000000</f>
        <v>-64.167855557427302</v>
      </c>
      <c r="Z5" s="28">
        <f>1/0.00000000001867*LN(1+($M5-0.283145)/(0.0093-0.037455))/1000000</f>
        <v>-91.811802094599699</v>
      </c>
      <c r="AA5" s="28">
        <f>1/0.00000000001867*LN(1+($N5-0.283145)/(0.015-0.037455))/1000000</f>
        <v>-125.19541666913403</v>
      </c>
      <c r="AB5" s="28">
        <f>1/0.00000000001867*LN(1+($O5-0.283145)/(0.022-0.037455))/1000000</f>
        <v>-199.95751356550437</v>
      </c>
      <c r="AC5" s="28">
        <f>U5-(U5-B5)*((-0.72-AF5)/(-0.72-0.16))</f>
        <v>104.3566147737164</v>
      </c>
      <c r="AD5" s="28">
        <f>U5-(U5-B5)*((-0.55-AF5)/(-0.55-0.16))</f>
        <v>119.88566338150764</v>
      </c>
      <c r="AE5" s="28">
        <f>U5-(U5-B5)*((-0.34-AF5)/(-0.34-0.16))</f>
        <v>153.64764200174085</v>
      </c>
      <c r="AF5" s="27">
        <f>F5/0.0332-1</f>
        <v>-0.94574036803418349</v>
      </c>
    </row>
    <row r="6" spans="1:33" s="17" customFormat="1" ht="13">
      <c r="A6" s="31" t="s">
        <v>54</v>
      </c>
      <c r="B6" s="21">
        <v>39.5</v>
      </c>
      <c r="C6" s="21">
        <v>0.3</v>
      </c>
      <c r="D6" s="36">
        <v>0.21759613485714843</v>
      </c>
      <c r="E6" s="36">
        <v>4.3541940547312148E-3</v>
      </c>
      <c r="F6" s="36">
        <v>8.3251560072580902E-3</v>
      </c>
      <c r="G6" s="36">
        <v>1.4881537041691595E-4</v>
      </c>
      <c r="H6" s="72">
        <v>0.28319206026026988</v>
      </c>
      <c r="I6" s="72">
        <v>3.8188153416798377E-5</v>
      </c>
      <c r="J6" s="32">
        <v>5.565465503975231</v>
      </c>
      <c r="K6" s="32">
        <v>0.21093119999999999</v>
      </c>
      <c r="L6" s="71">
        <f t="shared" ref="L6:L69" si="0">((H6-F6*(EXP(0.00000000001867*B6*1000000)-1)))</f>
        <v>0.28318591848470109</v>
      </c>
      <c r="M6" s="71">
        <f t="shared" ref="M6:M69" si="1">L6+0.0093*(EXP(0.00000000001867*B6*1000000)-1)</f>
        <v>0.28319277943874688</v>
      </c>
      <c r="N6" s="71">
        <f t="shared" ref="N6:N69" si="2">$L6+0.015*(EXP(0.00000000001867*$B6*1000000)-1)</f>
        <v>0.28319698453961367</v>
      </c>
      <c r="O6" s="71">
        <f t="shared" ref="O6:O69" si="3">$L6+0.022*(EXP(0.00000000001867*$B6*1000000)-1)</f>
        <v>0.28320214869857285</v>
      </c>
      <c r="P6" s="16"/>
      <c r="Q6" s="27">
        <f t="shared" ref="Q6:Q69" si="4">(H6/0.282772-1)*10000</f>
        <v>14.855086793241767</v>
      </c>
      <c r="R6" s="27">
        <f t="shared" ref="R6:R69" si="5">SQRT((10000/0.282772)^2*P6^2+(10000*H6*0.282772^-2)^2*0.000029^2)</f>
        <v>1.0270847096494842</v>
      </c>
      <c r="S6" s="27">
        <f t="shared" ref="S6:S69" si="6">((H6-F6*(EXP(0.00000000001867*B6*1000000)-1))/(0.282772-0.0332*(EXP(0.00000000001867*B6*1000000)-1))-1)*10000</f>
        <v>15.505401174171762</v>
      </c>
      <c r="T6" s="27">
        <f t="shared" ref="T6:T69" si="7">SQRT((10000/(0.282772-0.0332*(EXP(0.00000000001867*B6*1000000)-1)))^2*(SQRT(P6^2+(1-EXP(B6*1000000*0.00000000001867))^2*G6^2+(F6*0.00000000001867*EXP(B6*1000000*0.00000000001867))^2*(C6*1000000)^2))^2+(10000*((H6-F6*(EXP(0.00000000001867*B6*1000000)-1)))/(0.282772-0.0332*(EXP(0.00000000001867*B6*1000000)-1))^2)^2*(SQRT(0.000029^2+(1-EXP(B6*1000000*0.00000000001867))^2*0.0002^2+(0.0332*0.00000000001867*EXP(B6*1000000*0.00000000001867))^2*(C6*1000000)^2))^2)</f>
        <v>1.0272834879033466</v>
      </c>
      <c r="U6" s="28">
        <f t="shared" ref="U6:U69" si="8">1/0.00000000001867*LN(1+($H6-0.28325)/($F6-0.0384))/1000000</f>
        <v>103.08864614441549</v>
      </c>
      <c r="V6" s="28">
        <f t="shared" ref="V6:V69" si="9">1/0.00000000001867*LN(1+($M6-0.28325)/(0.0093-0.0384))/1000000</f>
        <v>105.21754636416135</v>
      </c>
      <c r="W6" s="28">
        <f t="shared" ref="W6:W69" si="10">1/0.00000000001867*LN(1+($N6-0.28325)/(0.015-0.0384))/1000000</f>
        <v>121.21346131556666</v>
      </c>
      <c r="X6" s="28">
        <f t="shared" ref="X6:X69" si="11">1/0.00000000001867*LN(1+($O6-0.28325)/(0.022-0.0384))/1000000</f>
        <v>156.05323383304417</v>
      </c>
      <c r="Y6" s="28">
        <f t="shared" ref="Y6:Y69" si="12">1/0.00000000001867*LN(1+($H6-0.283145)/($F6-0.037455))/1000000</f>
        <v>-86.600997267338386</v>
      </c>
      <c r="Z6" s="28">
        <f t="shared" ref="Z6:Z69" si="13">1/0.00000000001867*LN(1+($M6-0.283145)/(0.0093-0.037455))/1000000</f>
        <v>-90.972463851844282</v>
      </c>
      <c r="AA6" s="28">
        <f t="shared" ref="AA6:AA69" si="14">1/0.00000000001867*LN(1+($N6-0.283145)/(0.015-0.037455))/1000000</f>
        <v>-124.14236592149959</v>
      </c>
      <c r="AB6" s="28">
        <f t="shared" ref="AB6:AB69" si="15">1/0.00000000001867*LN(1+($O6-0.283145)/(0.022-0.037455))/1000000</f>
        <v>-198.42537656630256</v>
      </c>
      <c r="AC6" s="28">
        <f t="shared" ref="AC6:AC69" si="16">U6-(U6-B6)*((-0.72-AF6)/(-0.72-0.16))</f>
        <v>105.20168883047438</v>
      </c>
      <c r="AD6" s="28">
        <f t="shared" ref="AD6:AD69" si="17">U6-(U6-B6)*((-0.55-AF6)/(-0.55-0.16))</f>
        <v>120.9330791138274</v>
      </c>
      <c r="AE6" s="28">
        <f t="shared" ref="AE6:AE69" si="18">U6-(U6-B6)*((-0.34-AF6)/(-0.34-0.16))</f>
        <v>155.13497234163492</v>
      </c>
      <c r="AF6" s="27">
        <f t="shared" ref="AF6:AF69" si="19">F6/0.0332-1</f>
        <v>-0.74924228893800926</v>
      </c>
    </row>
    <row r="7" spans="1:33" s="17" customFormat="1" ht="13">
      <c r="A7" s="31" t="s">
        <v>55</v>
      </c>
      <c r="B7" s="21">
        <v>39.5</v>
      </c>
      <c r="C7" s="21">
        <v>0.3</v>
      </c>
      <c r="D7" s="36">
        <v>8.5548580207091551E-2</v>
      </c>
      <c r="E7" s="36">
        <v>9.4717971622949382E-4</v>
      </c>
      <c r="F7" s="36">
        <v>3.284953013064802E-3</v>
      </c>
      <c r="G7" s="36">
        <v>3.42332394410188E-5</v>
      </c>
      <c r="H7" s="72">
        <v>0.28311471091635537</v>
      </c>
      <c r="I7" s="72">
        <v>3.0383457923761349E-5</v>
      </c>
      <c r="J7" s="32">
        <v>5.473205380296875</v>
      </c>
      <c r="K7" s="32">
        <v>0.27936440000000001</v>
      </c>
      <c r="L7" s="71">
        <f t="shared" si="0"/>
        <v>0.28311228748499351</v>
      </c>
      <c r="M7" s="71">
        <f t="shared" si="1"/>
        <v>0.28311914843903929</v>
      </c>
      <c r="N7" s="71">
        <f t="shared" si="2"/>
        <v>0.28312335353990609</v>
      </c>
      <c r="O7" s="71">
        <f t="shared" si="3"/>
        <v>0.28312851769886527</v>
      </c>
      <c r="P7" s="22"/>
      <c r="Q7" s="27">
        <f t="shared" si="4"/>
        <v>12.119690646716919</v>
      </c>
      <c r="R7" s="27">
        <f t="shared" si="5"/>
        <v>1.0268041780259527</v>
      </c>
      <c r="S7" s="27">
        <f t="shared" si="6"/>
        <v>12.901275661112432</v>
      </c>
      <c r="T7" s="27">
        <f t="shared" si="7"/>
        <v>1.0270083179006038</v>
      </c>
      <c r="U7" s="28">
        <f t="shared" si="8"/>
        <v>205.96333329456343</v>
      </c>
      <c r="V7" s="28">
        <f t="shared" si="9"/>
        <v>240.30731851438179</v>
      </c>
      <c r="W7" s="28">
        <f t="shared" si="10"/>
        <v>289.10810580852927</v>
      </c>
      <c r="X7" s="28">
        <f t="shared" si="11"/>
        <v>395.29496030994574</v>
      </c>
      <c r="Y7" s="28">
        <f t="shared" si="12"/>
        <v>47.457387570849384</v>
      </c>
      <c r="Z7" s="28">
        <f t="shared" si="13"/>
        <v>49.157254216282418</v>
      </c>
      <c r="AA7" s="28">
        <f t="shared" si="14"/>
        <v>51.608384364000216</v>
      </c>
      <c r="AB7" s="28">
        <f t="shared" si="15"/>
        <v>57.091708393875869</v>
      </c>
      <c r="AC7" s="28">
        <f t="shared" si="16"/>
        <v>240.2123378823056</v>
      </c>
      <c r="AD7" s="28">
        <f t="shared" si="17"/>
        <v>288.27022160060409</v>
      </c>
      <c r="AE7" s="28">
        <f t="shared" si="18"/>
        <v>392.75371467285783</v>
      </c>
      <c r="AF7" s="27">
        <f t="shared" si="19"/>
        <v>-0.90105563213660234</v>
      </c>
    </row>
    <row r="8" spans="1:33" s="17" customFormat="1" ht="13">
      <c r="A8" s="31" t="s">
        <v>56</v>
      </c>
      <c r="B8" s="21">
        <v>39.5</v>
      </c>
      <c r="C8" s="21">
        <v>0.3</v>
      </c>
      <c r="D8" s="36">
        <v>9.1866117800294661E-2</v>
      </c>
      <c r="E8" s="36">
        <v>4.5205185708602593E-4</v>
      </c>
      <c r="F8" s="36">
        <v>3.5091542253111643E-3</v>
      </c>
      <c r="G8" s="36">
        <v>1.591608547212797E-5</v>
      </c>
      <c r="H8" s="72">
        <v>0.2830537663984829</v>
      </c>
      <c r="I8" s="72">
        <v>3.6503673985358591E-5</v>
      </c>
      <c r="J8" s="32">
        <v>6.3808455159442445</v>
      </c>
      <c r="K8" s="32">
        <v>0.23323380000000002</v>
      </c>
      <c r="L8" s="71">
        <f t="shared" si="0"/>
        <v>0.28305117756559262</v>
      </c>
      <c r="M8" s="71">
        <f t="shared" si="1"/>
        <v>0.2830580385196384</v>
      </c>
      <c r="N8" s="71">
        <f t="shared" si="2"/>
        <v>0.28306224362050519</v>
      </c>
      <c r="O8" s="71">
        <f t="shared" si="3"/>
        <v>0.28306740777946438</v>
      </c>
      <c r="P8" s="22"/>
      <c r="Q8" s="27">
        <f t="shared" si="4"/>
        <v>9.9644377266083772</v>
      </c>
      <c r="R8" s="27">
        <f t="shared" si="5"/>
        <v>1.026583143642481</v>
      </c>
      <c r="S8" s="27">
        <f t="shared" si="6"/>
        <v>10.739986247076949</v>
      </c>
      <c r="T8" s="27">
        <f t="shared" si="7"/>
        <v>1.0267863625604881</v>
      </c>
      <c r="U8" s="28">
        <f t="shared" si="8"/>
        <v>300.39944727118171</v>
      </c>
      <c r="V8" s="28">
        <f t="shared" si="9"/>
        <v>352.16668441536405</v>
      </c>
      <c r="W8" s="28">
        <f t="shared" si="10"/>
        <v>428.05343154257486</v>
      </c>
      <c r="X8" s="28">
        <f t="shared" si="11"/>
        <v>593.04493244481034</v>
      </c>
      <c r="Y8" s="28">
        <f t="shared" si="12"/>
        <v>143.76094218167418</v>
      </c>
      <c r="Z8" s="28">
        <f t="shared" si="13"/>
        <v>165.17991570882199</v>
      </c>
      <c r="AA8" s="28">
        <f t="shared" si="14"/>
        <v>197.03575842366104</v>
      </c>
      <c r="AB8" s="28">
        <f t="shared" si="15"/>
        <v>268.23591949018203</v>
      </c>
      <c r="AC8" s="28">
        <f t="shared" si="16"/>
        <v>352.07609239919003</v>
      </c>
      <c r="AD8" s="28">
        <f t="shared" si="17"/>
        <v>426.91825536801014</v>
      </c>
      <c r="AE8" s="28">
        <f t="shared" si="18"/>
        <v>589.63392262257435</v>
      </c>
      <c r="AF8" s="27">
        <f t="shared" si="19"/>
        <v>-0.89430258357496495</v>
      </c>
    </row>
    <row r="9" spans="1:33" s="24" customFormat="1" ht="13">
      <c r="A9" s="31" t="s">
        <v>57</v>
      </c>
      <c r="B9" s="21">
        <v>39.5</v>
      </c>
      <c r="C9" s="21">
        <v>0.3</v>
      </c>
      <c r="D9" s="36">
        <v>7.682827444427133E-2</v>
      </c>
      <c r="E9" s="36">
        <v>3.2350007575734728E-4</v>
      </c>
      <c r="F9" s="36">
        <v>3.0970420130005927E-3</v>
      </c>
      <c r="G9" s="36">
        <v>7.711171286029449E-6</v>
      </c>
      <c r="H9" s="72">
        <v>0.28313190852128539</v>
      </c>
      <c r="I9" s="72">
        <v>4.0496562943807082E-5</v>
      </c>
      <c r="J9" s="32">
        <v>6.5509033655353655</v>
      </c>
      <c r="K9" s="32">
        <v>0.25487880000000002</v>
      </c>
      <c r="L9" s="71">
        <f t="shared" si="0"/>
        <v>0.28312962371881989</v>
      </c>
      <c r="M9" s="71">
        <f t="shared" si="1"/>
        <v>0.28313648467286567</v>
      </c>
      <c r="N9" s="71">
        <f t="shared" si="2"/>
        <v>0.28314068977373247</v>
      </c>
      <c r="O9" s="71">
        <f t="shared" si="3"/>
        <v>0.28314585393269165</v>
      </c>
      <c r="P9" s="25"/>
      <c r="Q9" s="27">
        <f t="shared" si="4"/>
        <v>12.727869848689899</v>
      </c>
      <c r="R9" s="27">
        <f t="shared" si="5"/>
        <v>1.0268665505269687</v>
      </c>
      <c r="S9" s="27">
        <f t="shared" si="6"/>
        <v>13.514410468284943</v>
      </c>
      <c r="T9" s="27">
        <f t="shared" si="7"/>
        <v>1.0270708145194434</v>
      </c>
      <c r="U9" s="28">
        <f t="shared" si="8"/>
        <v>178.87011279745565</v>
      </c>
      <c r="V9" s="28">
        <f t="shared" si="9"/>
        <v>208.53142378441208</v>
      </c>
      <c r="W9" s="28">
        <f t="shared" si="10"/>
        <v>249.62507601058257</v>
      </c>
      <c r="X9" s="28">
        <f t="shared" si="11"/>
        <v>339.06220236849867</v>
      </c>
      <c r="Y9" s="28">
        <f t="shared" si="12"/>
        <v>20.404892674044635</v>
      </c>
      <c r="Z9" s="28">
        <f t="shared" si="13"/>
        <v>16.197046186613331</v>
      </c>
      <c r="AA9" s="28">
        <f t="shared" si="14"/>
        <v>10.280186982378615</v>
      </c>
      <c r="AB9" s="28">
        <f t="shared" si="15"/>
        <v>-2.9595270324273182</v>
      </c>
      <c r="AC9" s="28">
        <f t="shared" si="16"/>
        <v>208.44122020007052</v>
      </c>
      <c r="AD9" s="28">
        <f t="shared" si="17"/>
        <v>248.89193489586205</v>
      </c>
      <c r="AE9" s="28">
        <f t="shared" si="18"/>
        <v>336.8365475521241</v>
      </c>
      <c r="AF9" s="27">
        <f t="shared" si="19"/>
        <v>-0.90671560201805446</v>
      </c>
    </row>
    <row r="10" spans="1:33" s="17" customFormat="1" ht="13">
      <c r="A10" s="31" t="s">
        <v>58</v>
      </c>
      <c r="B10" s="21">
        <v>39.5</v>
      </c>
      <c r="C10" s="21">
        <v>0.3</v>
      </c>
      <c r="D10" s="36">
        <v>0.11045990411965502</v>
      </c>
      <c r="E10" s="36">
        <v>2.8340766408163909E-3</v>
      </c>
      <c r="F10" s="36">
        <v>4.1940124763748376E-3</v>
      </c>
      <c r="G10" s="36">
        <v>1.0709262747075478E-4</v>
      </c>
      <c r="H10" s="72">
        <v>0.28309564903516526</v>
      </c>
      <c r="I10" s="72">
        <v>3.4029960945284427E-5</v>
      </c>
      <c r="J10" s="32">
        <v>6.4322119631814889</v>
      </c>
      <c r="K10" s="32">
        <v>0.23252499999999998</v>
      </c>
      <c r="L10" s="71">
        <f t="shared" si="0"/>
        <v>0.28309255495700741</v>
      </c>
      <c r="M10" s="71">
        <f t="shared" si="1"/>
        <v>0.2830994159110532</v>
      </c>
      <c r="N10" s="71">
        <f t="shared" si="2"/>
        <v>0.28310362101191999</v>
      </c>
      <c r="O10" s="71">
        <f t="shared" si="3"/>
        <v>0.28310878517087917</v>
      </c>
      <c r="P10" s="22"/>
      <c r="Q10" s="27">
        <f t="shared" si="4"/>
        <v>11.445582842899427</v>
      </c>
      <c r="R10" s="27">
        <f t="shared" si="5"/>
        <v>1.0267350441431402</v>
      </c>
      <c r="S10" s="27">
        <f t="shared" si="6"/>
        <v>12.203390534335501</v>
      </c>
      <c r="T10" s="27">
        <f t="shared" si="7"/>
        <v>1.026940280051851</v>
      </c>
      <c r="U10" s="28">
        <f t="shared" si="8"/>
        <v>241.14867531475988</v>
      </c>
      <c r="V10" s="28">
        <f t="shared" si="9"/>
        <v>276.4524988712347</v>
      </c>
      <c r="W10" s="28">
        <f t="shared" si="10"/>
        <v>334.01327310046634</v>
      </c>
      <c r="X10" s="28">
        <f t="shared" si="11"/>
        <v>459.22871022529154</v>
      </c>
      <c r="Y10" s="28">
        <f t="shared" si="12"/>
        <v>79.413474448888223</v>
      </c>
      <c r="Z10" s="28">
        <f t="shared" si="13"/>
        <v>86.648708997701249</v>
      </c>
      <c r="AA10" s="28">
        <f t="shared" si="14"/>
        <v>98.610383305715899</v>
      </c>
      <c r="AB10" s="28">
        <f t="shared" si="15"/>
        <v>125.36167325383174</v>
      </c>
      <c r="AC10" s="28">
        <f t="shared" si="16"/>
        <v>276.36256584089097</v>
      </c>
      <c r="AD10" s="28">
        <f t="shared" si="17"/>
        <v>333.07613794363954</v>
      </c>
      <c r="AE10" s="28">
        <f t="shared" si="18"/>
        <v>456.37811587996816</v>
      </c>
      <c r="AF10" s="27">
        <f t="shared" si="19"/>
        <v>-0.87367432300075787</v>
      </c>
    </row>
    <row r="11" spans="1:33" s="17" customFormat="1" ht="13">
      <c r="A11" s="31" t="s">
        <v>59</v>
      </c>
      <c r="B11" s="21">
        <v>39.5</v>
      </c>
      <c r="C11" s="21">
        <v>0.3</v>
      </c>
      <c r="D11" s="36">
        <v>8.3246420125203252E-2</v>
      </c>
      <c r="E11" s="36">
        <v>1.7023275392730999E-4</v>
      </c>
      <c r="F11" s="36">
        <v>3.2621937920120306E-3</v>
      </c>
      <c r="G11" s="36">
        <v>5.5040901077214715E-6</v>
      </c>
      <c r="H11" s="72">
        <v>0.28304683882646214</v>
      </c>
      <c r="I11" s="72">
        <v>3.8012063299105325E-5</v>
      </c>
      <c r="J11" s="32">
        <v>6.2900815023794632</v>
      </c>
      <c r="K11" s="32">
        <v>0.225271</v>
      </c>
      <c r="L11" s="71">
        <f t="shared" si="0"/>
        <v>0.28304443218541964</v>
      </c>
      <c r="M11" s="71">
        <f t="shared" si="1"/>
        <v>0.28305129313946542</v>
      </c>
      <c r="N11" s="71">
        <f t="shared" si="2"/>
        <v>0.28305549824033222</v>
      </c>
      <c r="O11" s="71">
        <f t="shared" si="3"/>
        <v>0.2830606623992914</v>
      </c>
      <c r="P11" s="22"/>
      <c r="Q11" s="27">
        <f t="shared" si="4"/>
        <v>9.7194498204244972</v>
      </c>
      <c r="R11" s="27">
        <f t="shared" si="5"/>
        <v>1.0265580186326522</v>
      </c>
      <c r="S11" s="27">
        <f t="shared" si="6"/>
        <v>10.501420742419221</v>
      </c>
      <c r="T11" s="27">
        <f t="shared" si="7"/>
        <v>1.0267617873358843</v>
      </c>
      <c r="U11" s="28">
        <f t="shared" si="8"/>
        <v>308.79428580395489</v>
      </c>
      <c r="V11" s="28">
        <f t="shared" si="9"/>
        <v>364.4995403790308</v>
      </c>
      <c r="W11" s="28">
        <f t="shared" si="10"/>
        <v>443.36830420218212</v>
      </c>
      <c r="X11" s="28">
        <f t="shared" si="11"/>
        <v>614.82811732806294</v>
      </c>
      <c r="Y11" s="28">
        <f t="shared" si="12"/>
        <v>153.54583275839894</v>
      </c>
      <c r="Z11" s="28">
        <f t="shared" si="13"/>
        <v>177.97123673452612</v>
      </c>
      <c r="AA11" s="28">
        <f t="shared" si="14"/>
        <v>213.06402110369581</v>
      </c>
      <c r="AB11" s="28">
        <f t="shared" si="15"/>
        <v>291.49132350851244</v>
      </c>
      <c r="AC11" s="28">
        <f t="shared" si="16"/>
        <v>364.41002832379297</v>
      </c>
      <c r="AD11" s="28">
        <f t="shared" si="17"/>
        <v>442.2053872182222</v>
      </c>
      <c r="AE11" s="28">
        <f t="shared" si="18"/>
        <v>611.34164984987558</v>
      </c>
      <c r="AF11" s="27">
        <f t="shared" si="19"/>
        <v>-0.9017411508430111</v>
      </c>
    </row>
    <row r="12" spans="1:33" s="17" customFormat="1" ht="13">
      <c r="A12" s="31" t="s">
        <v>60</v>
      </c>
      <c r="B12" s="21">
        <v>39.5</v>
      </c>
      <c r="C12" s="21">
        <v>0.3</v>
      </c>
      <c r="D12" s="36">
        <v>7.9321335357131581E-2</v>
      </c>
      <c r="E12" s="36">
        <v>4.8024531856338251E-4</v>
      </c>
      <c r="F12" s="36">
        <v>3.0634422240521124E-3</v>
      </c>
      <c r="G12" s="36">
        <v>1.74511354725207E-5</v>
      </c>
      <c r="H12" s="72">
        <v>0.28311981807020098</v>
      </c>
      <c r="I12" s="72">
        <v>3.896124760726694E-5</v>
      </c>
      <c r="J12" s="32">
        <v>6.0262674189964116</v>
      </c>
      <c r="K12" s="32">
        <v>0.23371360000000002</v>
      </c>
      <c r="L12" s="71">
        <f t="shared" si="0"/>
        <v>0.28311755805554278</v>
      </c>
      <c r="M12" s="71">
        <f t="shared" si="1"/>
        <v>0.28312441900958857</v>
      </c>
      <c r="N12" s="71">
        <f t="shared" si="2"/>
        <v>0.28312862411045536</v>
      </c>
      <c r="O12" s="71">
        <f t="shared" si="3"/>
        <v>0.28313378826941454</v>
      </c>
      <c r="P12" s="22"/>
      <c r="Q12" s="27">
        <f t="shared" si="4"/>
        <v>12.300300956280541</v>
      </c>
      <c r="R12" s="27">
        <f t="shared" si="5"/>
        <v>1.0268227007190673</v>
      </c>
      <c r="S12" s="27">
        <f t="shared" si="6"/>
        <v>13.087681214347668</v>
      </c>
      <c r="T12" s="27">
        <f t="shared" si="7"/>
        <v>1.0270271228387278</v>
      </c>
      <c r="U12" s="28">
        <f t="shared" si="8"/>
        <v>196.96242741373072</v>
      </c>
      <c r="V12" s="28">
        <f t="shared" si="9"/>
        <v>230.6487892077584</v>
      </c>
      <c r="W12" s="28">
        <f t="shared" si="10"/>
        <v>277.10753406090208</v>
      </c>
      <c r="X12" s="28">
        <f t="shared" si="11"/>
        <v>378.20529389204876</v>
      </c>
      <c r="Y12" s="28">
        <f t="shared" si="12"/>
        <v>39.204317140400647</v>
      </c>
      <c r="Z12" s="28">
        <f t="shared" si="13"/>
        <v>39.138820800359156</v>
      </c>
      <c r="AA12" s="28">
        <f t="shared" si="14"/>
        <v>39.047138317969846</v>
      </c>
      <c r="AB12" s="28">
        <f t="shared" si="15"/>
        <v>38.842023387880147</v>
      </c>
      <c r="AC12" s="28">
        <f t="shared" si="16"/>
        <v>230.55339388405787</v>
      </c>
      <c r="AD12" s="28">
        <f t="shared" si="17"/>
        <v>276.29857270136745</v>
      </c>
      <c r="AE12" s="28">
        <f t="shared" si="18"/>
        <v>375.75397323594183</v>
      </c>
      <c r="AF12" s="27">
        <f t="shared" si="19"/>
        <v>-0.90772764385385207</v>
      </c>
    </row>
    <row r="13" spans="1:33" s="24" customFormat="1" ht="13">
      <c r="A13" s="31" t="s">
        <v>61</v>
      </c>
      <c r="B13" s="21">
        <v>39.5</v>
      </c>
      <c r="C13" s="21">
        <v>0.3</v>
      </c>
      <c r="D13" s="36">
        <v>0.16611132016530344</v>
      </c>
      <c r="E13" s="36">
        <v>1.3986161296679295E-3</v>
      </c>
      <c r="F13" s="36">
        <v>6.1566169423893057E-3</v>
      </c>
      <c r="G13" s="36">
        <v>5.0955060746375048E-5</v>
      </c>
      <c r="H13" s="72">
        <v>0.2831490968797904</v>
      </c>
      <c r="I13" s="72">
        <v>3.691813115788913E-5</v>
      </c>
      <c r="J13" s="32">
        <v>5.500135362343439</v>
      </c>
      <c r="K13" s="32">
        <v>0.15778066000000002</v>
      </c>
      <c r="L13" s="71">
        <f t="shared" si="0"/>
        <v>0.28314455491571305</v>
      </c>
      <c r="M13" s="71">
        <f t="shared" si="1"/>
        <v>0.28315141586975884</v>
      </c>
      <c r="N13" s="71">
        <f t="shared" si="2"/>
        <v>0.28315562097062563</v>
      </c>
      <c r="O13" s="71">
        <f t="shared" si="3"/>
        <v>0.28316078512958481</v>
      </c>
      <c r="P13" s="25"/>
      <c r="Q13" s="27">
        <f t="shared" si="4"/>
        <v>13.335722058420707</v>
      </c>
      <c r="R13" s="27">
        <f t="shared" si="5"/>
        <v>1.0269288894929278</v>
      </c>
      <c r="S13" s="27">
        <f t="shared" si="6"/>
        <v>14.042485748051448</v>
      </c>
      <c r="T13" s="27">
        <f t="shared" si="7"/>
        <v>1.0271263607362677</v>
      </c>
      <c r="U13" s="28">
        <f t="shared" si="8"/>
        <v>167.35589495625629</v>
      </c>
      <c r="V13" s="28">
        <f t="shared" si="9"/>
        <v>181.14864653473637</v>
      </c>
      <c r="W13" s="28">
        <f t="shared" si="10"/>
        <v>215.59614014575698</v>
      </c>
      <c r="X13" s="28">
        <f t="shared" si="11"/>
        <v>290.58318910572791</v>
      </c>
      <c r="Y13" s="28">
        <f t="shared" si="12"/>
        <v>-7.0115724719590302</v>
      </c>
      <c r="Z13" s="28">
        <f t="shared" si="13"/>
        <v>-12.206894106624837</v>
      </c>
      <c r="AA13" s="28">
        <f t="shared" si="14"/>
        <v>-25.340172029425386</v>
      </c>
      <c r="AB13" s="28">
        <f t="shared" si="15"/>
        <v>-54.733939051152909</v>
      </c>
      <c r="AC13" s="28">
        <f t="shared" si="16"/>
        <v>181.09455289852502</v>
      </c>
      <c r="AD13" s="28">
        <f t="shared" si="17"/>
        <v>214.99747401507327</v>
      </c>
      <c r="AE13" s="28">
        <f t="shared" si="18"/>
        <v>288.70641310140405</v>
      </c>
      <c r="AF13" s="27">
        <f t="shared" si="19"/>
        <v>-0.81455973065092446</v>
      </c>
    </row>
    <row r="14" spans="1:33" s="17" customFormat="1" ht="13">
      <c r="A14" s="31" t="s">
        <v>62</v>
      </c>
      <c r="B14" s="21">
        <v>39.5</v>
      </c>
      <c r="C14" s="21">
        <v>0.3</v>
      </c>
      <c r="D14" s="36">
        <v>0.15097823177910047</v>
      </c>
      <c r="E14" s="36">
        <v>5.8786243174974758E-4</v>
      </c>
      <c r="F14" s="36">
        <v>5.8193151972239562E-3</v>
      </c>
      <c r="G14" s="36">
        <v>2.4167472293140372E-5</v>
      </c>
      <c r="H14" s="72">
        <v>0.28318618415714464</v>
      </c>
      <c r="I14" s="72">
        <v>3.8727367930648077E-5</v>
      </c>
      <c r="J14" s="32">
        <v>5.3051423441908163</v>
      </c>
      <c r="K14" s="32">
        <v>0.21588880000000002</v>
      </c>
      <c r="L14" s="71">
        <f t="shared" si="0"/>
        <v>0.28318189103304292</v>
      </c>
      <c r="M14" s="71">
        <f t="shared" si="1"/>
        <v>0.2831887519870887</v>
      </c>
      <c r="N14" s="71">
        <f t="shared" si="2"/>
        <v>0.2831929570879555</v>
      </c>
      <c r="O14" s="71">
        <f t="shared" si="3"/>
        <v>0.28319812124691468</v>
      </c>
      <c r="P14" s="22"/>
      <c r="Q14" s="27">
        <f t="shared" si="4"/>
        <v>14.64728322268849</v>
      </c>
      <c r="R14" s="27">
        <f t="shared" si="5"/>
        <v>1.0270633981209523</v>
      </c>
      <c r="S14" s="27">
        <f t="shared" si="6"/>
        <v>15.362961309750567</v>
      </c>
      <c r="T14" s="27">
        <f t="shared" si="7"/>
        <v>1.0272610555826509</v>
      </c>
      <c r="U14" s="28">
        <f t="shared" si="8"/>
        <v>104.8091028095391</v>
      </c>
      <c r="V14" s="28">
        <f t="shared" si="9"/>
        <v>112.61547101510125</v>
      </c>
      <c r="W14" s="28">
        <f t="shared" si="10"/>
        <v>130.41054295674488</v>
      </c>
      <c r="X14" s="28">
        <f t="shared" si="11"/>
        <v>169.16688665097385</v>
      </c>
      <c r="Y14" s="28">
        <f t="shared" si="12"/>
        <v>-69.773653779304723</v>
      </c>
      <c r="Z14" s="28">
        <f t="shared" si="13"/>
        <v>-83.298195105930006</v>
      </c>
      <c r="AA14" s="28">
        <f t="shared" si="14"/>
        <v>-114.51426784674352</v>
      </c>
      <c r="AB14" s="28">
        <f t="shared" si="15"/>
        <v>-184.41760320987601</v>
      </c>
      <c r="AC14" s="28">
        <f t="shared" si="16"/>
        <v>112.5808431306256</v>
      </c>
      <c r="AD14" s="28">
        <f t="shared" si="17"/>
        <v>130.07907317598665</v>
      </c>
      <c r="AE14" s="28">
        <f t="shared" si="18"/>
        <v>168.12228390990103</v>
      </c>
      <c r="AF14" s="27">
        <f t="shared" si="19"/>
        <v>-0.82471942177036284</v>
      </c>
    </row>
    <row r="15" spans="1:33" s="17" customFormat="1" ht="13">
      <c r="A15" s="31" t="s">
        <v>63</v>
      </c>
      <c r="B15" s="21">
        <v>39.5</v>
      </c>
      <c r="C15" s="21">
        <v>0.3</v>
      </c>
      <c r="D15" s="36">
        <v>8.0693283248914172E-2</v>
      </c>
      <c r="E15" s="36">
        <v>2.4781611661022465E-3</v>
      </c>
      <c r="F15" s="36">
        <v>3.1219089087708989E-3</v>
      </c>
      <c r="G15" s="36">
        <v>9.3616956414339347E-5</v>
      </c>
      <c r="H15" s="72">
        <v>0.28320934181260249</v>
      </c>
      <c r="I15" s="72">
        <v>3.2493057685062878E-5</v>
      </c>
      <c r="J15" s="32">
        <v>6.4890641475022104</v>
      </c>
      <c r="K15" s="32">
        <v>0.25120980000000004</v>
      </c>
      <c r="L15" s="71">
        <f t="shared" si="0"/>
        <v>0.28320703866490804</v>
      </c>
      <c r="M15" s="71">
        <f t="shared" si="1"/>
        <v>0.28321389961895382</v>
      </c>
      <c r="N15" s="71">
        <f t="shared" si="2"/>
        <v>0.28321810471982062</v>
      </c>
      <c r="O15" s="71">
        <f t="shared" si="3"/>
        <v>0.2832232688787798</v>
      </c>
      <c r="P15" s="22"/>
      <c r="Q15" s="27">
        <f t="shared" si="4"/>
        <v>15.466234726297934</v>
      </c>
      <c r="R15" s="27">
        <f t="shared" si="5"/>
        <v>1.02714738661205</v>
      </c>
      <c r="S15" s="27">
        <f t="shared" si="6"/>
        <v>16.252363735265174</v>
      </c>
      <c r="T15" s="27">
        <f t="shared" si="7"/>
        <v>1.0273545291196091</v>
      </c>
      <c r="U15" s="28">
        <f t="shared" si="8"/>
        <v>61.694787792759669</v>
      </c>
      <c r="V15" s="28">
        <f t="shared" si="9"/>
        <v>66.405680781064945</v>
      </c>
      <c r="W15" s="28">
        <f t="shared" si="10"/>
        <v>72.957582076224114</v>
      </c>
      <c r="X15" s="28">
        <f t="shared" si="11"/>
        <v>87.231895815984203</v>
      </c>
      <c r="Y15" s="28">
        <f t="shared" si="12"/>
        <v>-100.47160265764832</v>
      </c>
      <c r="Z15" s="28">
        <f t="shared" si="13"/>
        <v>-131.23476738549618</v>
      </c>
      <c r="AA15" s="28">
        <f t="shared" si="14"/>
        <v>-174.66100195582985</v>
      </c>
      <c r="AB15" s="28">
        <f t="shared" si="15"/>
        <v>-271.94295551950779</v>
      </c>
      <c r="AC15" s="28">
        <f t="shared" si="16"/>
        <v>66.385116434017817</v>
      </c>
      <c r="AD15" s="28">
        <f t="shared" si="17"/>
        <v>72.822397833712216</v>
      </c>
      <c r="AE15" s="28">
        <f t="shared" si="18"/>
        <v>86.81780492387135</v>
      </c>
      <c r="AF15" s="27">
        <f t="shared" si="19"/>
        <v>-0.90596659913340671</v>
      </c>
    </row>
    <row r="16" spans="1:33" s="17" customFormat="1" ht="13">
      <c r="A16" s="31" t="s">
        <v>64</v>
      </c>
      <c r="B16" s="21">
        <v>39.5</v>
      </c>
      <c r="C16" s="21">
        <v>0.3</v>
      </c>
      <c r="D16" s="36">
        <v>9.1922179716197955E-2</v>
      </c>
      <c r="E16" s="36">
        <v>7.3463442934340454E-4</v>
      </c>
      <c r="F16" s="36">
        <v>3.4973619758660647E-3</v>
      </c>
      <c r="G16" s="36">
        <v>2.6509002944186954E-5</v>
      </c>
      <c r="H16" s="72">
        <v>0.28307822926538156</v>
      </c>
      <c r="I16" s="72">
        <v>3.6250515775815104E-5</v>
      </c>
      <c r="J16" s="32">
        <v>7.0122039839273675</v>
      </c>
      <c r="K16" s="32">
        <v>0.22528719999999999</v>
      </c>
      <c r="L16" s="71">
        <f t="shared" si="0"/>
        <v>0.28307564913206995</v>
      </c>
      <c r="M16" s="71">
        <f t="shared" si="1"/>
        <v>0.28308251008611574</v>
      </c>
      <c r="N16" s="71">
        <f t="shared" si="2"/>
        <v>0.28308671518698253</v>
      </c>
      <c r="O16" s="71">
        <f t="shared" si="3"/>
        <v>0.28309187934594171</v>
      </c>
      <c r="P16" s="22"/>
      <c r="Q16" s="27">
        <f t="shared" si="4"/>
        <v>10.82954696297822</v>
      </c>
      <c r="R16" s="27">
        <f t="shared" si="5"/>
        <v>1.0266718658916949</v>
      </c>
      <c r="S16" s="27">
        <f t="shared" si="6"/>
        <v>11.605478103242639</v>
      </c>
      <c r="T16" s="27">
        <f t="shared" si="7"/>
        <v>1.0268752820756404</v>
      </c>
      <c r="U16" s="28">
        <f t="shared" si="8"/>
        <v>262.95420056807126</v>
      </c>
      <c r="V16" s="28">
        <f t="shared" si="9"/>
        <v>307.40045934100954</v>
      </c>
      <c r="W16" s="28">
        <f t="shared" si="10"/>
        <v>372.45581168471341</v>
      </c>
      <c r="X16" s="28">
        <f t="shared" si="11"/>
        <v>513.94325725983356</v>
      </c>
      <c r="Y16" s="28">
        <f t="shared" si="12"/>
        <v>105.21501846228504</v>
      </c>
      <c r="Z16" s="28">
        <f t="shared" si="13"/>
        <v>118.74861805764137</v>
      </c>
      <c r="AA16" s="28">
        <f t="shared" si="14"/>
        <v>138.84652201119698</v>
      </c>
      <c r="AB16" s="28">
        <f t="shared" si="15"/>
        <v>183.78276976889231</v>
      </c>
      <c r="AC16" s="28">
        <f t="shared" si="16"/>
        <v>307.30421508294222</v>
      </c>
      <c r="AD16" s="28">
        <f t="shared" si="17"/>
        <v>371.42635108871707</v>
      </c>
      <c r="AE16" s="28">
        <f t="shared" si="18"/>
        <v>510.8354185459782</v>
      </c>
      <c r="AF16" s="27">
        <f t="shared" si="19"/>
        <v>-0.89465777181126316</v>
      </c>
    </row>
    <row r="17" spans="1:32" s="17" customFormat="1" ht="13">
      <c r="A17" s="31" t="s">
        <v>65</v>
      </c>
      <c r="B17" s="21">
        <v>39.5</v>
      </c>
      <c r="C17" s="21">
        <v>0.3</v>
      </c>
      <c r="D17" s="36">
        <v>7.7595165773909236E-2</v>
      </c>
      <c r="E17" s="36">
        <v>8.8198290987189648E-4</v>
      </c>
      <c r="F17" s="36">
        <v>2.9852420391094396E-3</v>
      </c>
      <c r="G17" s="36">
        <v>2.8290538819147457E-5</v>
      </c>
      <c r="H17" s="72">
        <v>0.28310494196135344</v>
      </c>
      <c r="I17" s="72">
        <v>3.3615637837242844E-5</v>
      </c>
      <c r="J17" s="32">
        <v>5.5524992163232145</v>
      </c>
      <c r="K17" s="32">
        <v>0.25092139999999996</v>
      </c>
      <c r="L17" s="71">
        <f t="shared" si="0"/>
        <v>0.28310273963786464</v>
      </c>
      <c r="M17" s="71">
        <f t="shared" si="1"/>
        <v>0.28310960059191043</v>
      </c>
      <c r="N17" s="71">
        <f t="shared" si="2"/>
        <v>0.28311380569277722</v>
      </c>
      <c r="O17" s="71">
        <f t="shared" si="3"/>
        <v>0.2831189698517364</v>
      </c>
      <c r="P17" s="22"/>
      <c r="Q17" s="27">
        <f t="shared" si="4"/>
        <v>11.774219560403143</v>
      </c>
      <c r="R17" s="27">
        <f t="shared" si="5"/>
        <v>1.0267687478507479</v>
      </c>
      <c r="S17" s="27">
        <f t="shared" si="6"/>
        <v>12.563594624568353</v>
      </c>
      <c r="T17" s="27">
        <f t="shared" si="7"/>
        <v>1.0269735233926647</v>
      </c>
      <c r="U17" s="28">
        <f t="shared" si="8"/>
        <v>218.94008842650507</v>
      </c>
      <c r="V17" s="28">
        <f t="shared" si="9"/>
        <v>257.79969245983517</v>
      </c>
      <c r="W17" s="28">
        <f t="shared" si="10"/>
        <v>310.84077165008244</v>
      </c>
      <c r="X17" s="28">
        <f t="shared" si="11"/>
        <v>426.23968827679244</v>
      </c>
      <c r="Y17" s="28">
        <f t="shared" si="12"/>
        <v>62.209240626142453</v>
      </c>
      <c r="Z17" s="28">
        <f t="shared" si="13"/>
        <v>67.301272135271134</v>
      </c>
      <c r="AA17" s="28">
        <f t="shared" si="14"/>
        <v>74.356079479272296</v>
      </c>
      <c r="AB17" s="28">
        <f t="shared" si="15"/>
        <v>90.135908344712362</v>
      </c>
      <c r="AC17" s="28">
        <f t="shared" si="16"/>
        <v>257.6997737544238</v>
      </c>
      <c r="AD17" s="28">
        <f t="shared" si="17"/>
        <v>309.94479000548296</v>
      </c>
      <c r="AE17" s="28">
        <f t="shared" si="18"/>
        <v>423.53160180778588</v>
      </c>
      <c r="AF17" s="27">
        <f t="shared" si="19"/>
        <v>-0.91008307111116149</v>
      </c>
    </row>
    <row r="18" spans="1:32" s="17" customFormat="1" ht="13">
      <c r="A18" s="31" t="s">
        <v>66</v>
      </c>
      <c r="B18" s="21">
        <v>39.5</v>
      </c>
      <c r="C18" s="21">
        <v>0.3</v>
      </c>
      <c r="D18" s="36">
        <v>0.12835995094456132</v>
      </c>
      <c r="E18" s="36">
        <v>1.6953992167544033E-3</v>
      </c>
      <c r="F18" s="36">
        <v>4.8157721341264507E-3</v>
      </c>
      <c r="G18" s="36">
        <v>6.2672816226622667E-5</v>
      </c>
      <c r="H18" s="72">
        <v>0.28310460420231826</v>
      </c>
      <c r="I18" s="72">
        <v>3.0697283768755572E-5</v>
      </c>
      <c r="J18" s="32">
        <v>6.1649069561995784</v>
      </c>
      <c r="K18" s="32">
        <v>0.19633486</v>
      </c>
      <c r="L18" s="71">
        <f t="shared" si="0"/>
        <v>0.28310105142905939</v>
      </c>
      <c r="M18" s="71">
        <f t="shared" si="1"/>
        <v>0.28310791238310518</v>
      </c>
      <c r="N18" s="71">
        <f t="shared" si="2"/>
        <v>0.28311211748397197</v>
      </c>
      <c r="O18" s="71">
        <f t="shared" si="3"/>
        <v>0.28311728164293115</v>
      </c>
      <c r="P18" s="22"/>
      <c r="Q18" s="27">
        <f t="shared" si="4"/>
        <v>11.762274988975641</v>
      </c>
      <c r="R18" s="27">
        <f t="shared" si="5"/>
        <v>1.0267675228618118</v>
      </c>
      <c r="S18" s="27">
        <f t="shared" si="6"/>
        <v>12.50388733227803</v>
      </c>
      <c r="T18" s="27">
        <f t="shared" si="7"/>
        <v>1.0269687091531134</v>
      </c>
      <c r="U18" s="28">
        <f t="shared" si="8"/>
        <v>231.384235751483</v>
      </c>
      <c r="V18" s="28">
        <f t="shared" si="9"/>
        <v>260.89202368498934</v>
      </c>
      <c r="W18" s="28">
        <f t="shared" si="10"/>
        <v>314.6825298529709</v>
      </c>
      <c r="X18" s="28">
        <f t="shared" si="11"/>
        <v>431.70934096392176</v>
      </c>
      <c r="Y18" s="28">
        <f t="shared" si="12"/>
        <v>66.24961844489026</v>
      </c>
      <c r="Z18" s="28">
        <f t="shared" si="13"/>
        <v>70.508779116574814</v>
      </c>
      <c r="AA18" s="28">
        <f t="shared" si="14"/>
        <v>78.37722307044244</v>
      </c>
      <c r="AB18" s="28">
        <f t="shared" si="15"/>
        <v>95.976519692197172</v>
      </c>
      <c r="AC18" s="28">
        <f t="shared" si="16"/>
        <v>260.80938293233061</v>
      </c>
      <c r="AD18" s="28">
        <f t="shared" si="17"/>
        <v>313.79895349359288</v>
      </c>
      <c r="AE18" s="28">
        <f t="shared" si="18"/>
        <v>429.00451396090193</v>
      </c>
      <c r="AF18" s="27">
        <f t="shared" si="19"/>
        <v>-0.85494662246607078</v>
      </c>
    </row>
    <row r="19" spans="1:32" s="17" customFormat="1" ht="13">
      <c r="A19" s="31" t="s">
        <v>67</v>
      </c>
      <c r="B19" s="21">
        <v>39.5</v>
      </c>
      <c r="C19" s="21">
        <v>0.3</v>
      </c>
      <c r="D19" s="36">
        <v>8.6339361748014168E-2</v>
      </c>
      <c r="E19" s="36">
        <v>2.7034370246198055E-4</v>
      </c>
      <c r="F19" s="36">
        <v>3.3564735375741631E-3</v>
      </c>
      <c r="G19" s="36">
        <v>1.0363479886945859E-5</v>
      </c>
      <c r="H19" s="72">
        <v>0.28314095317058002</v>
      </c>
      <c r="I19" s="72">
        <v>2.9073603425016288E-5</v>
      </c>
      <c r="J19" s="32">
        <v>5.9105682368696844</v>
      </c>
      <c r="K19" s="32">
        <v>0.21005739999999998</v>
      </c>
      <c r="L19" s="71">
        <f t="shared" si="0"/>
        <v>0.2831384769758814</v>
      </c>
      <c r="M19" s="71">
        <f t="shared" si="1"/>
        <v>0.28314533792992719</v>
      </c>
      <c r="N19" s="71">
        <f t="shared" si="2"/>
        <v>0.28314954303079398</v>
      </c>
      <c r="O19" s="71">
        <f t="shared" si="3"/>
        <v>0.28315470718975316</v>
      </c>
      <c r="P19" s="22"/>
      <c r="Q19" s="27">
        <f t="shared" si="4"/>
        <v>13.047726457358078</v>
      </c>
      <c r="R19" s="27">
        <f t="shared" si="5"/>
        <v>1.026899353780655</v>
      </c>
      <c r="S19" s="27">
        <f t="shared" si="6"/>
        <v>13.827525768623783</v>
      </c>
      <c r="T19" s="27">
        <f t="shared" si="7"/>
        <v>1.0271029781797736</v>
      </c>
      <c r="U19" s="28">
        <f t="shared" si="8"/>
        <v>166.41255456388743</v>
      </c>
      <c r="V19" s="28">
        <f t="shared" si="9"/>
        <v>192.29685519544188</v>
      </c>
      <c r="W19" s="28">
        <f t="shared" si="10"/>
        <v>229.45067463978211</v>
      </c>
      <c r="X19" s="28">
        <f t="shared" si="11"/>
        <v>310.32250389027956</v>
      </c>
      <c r="Y19" s="28">
        <f t="shared" si="12"/>
        <v>6.3563704358928561</v>
      </c>
      <c r="Z19" s="28">
        <f t="shared" si="13"/>
        <v>-0.64287925452072558</v>
      </c>
      <c r="AA19" s="28">
        <f t="shared" si="14"/>
        <v>-10.83757808406517</v>
      </c>
      <c r="AB19" s="28">
        <f t="shared" si="15"/>
        <v>-33.652444474951743</v>
      </c>
      <c r="AC19" s="28">
        <f t="shared" si="16"/>
        <v>192.21350186147342</v>
      </c>
      <c r="AD19" s="28">
        <f t="shared" si="17"/>
        <v>228.77870653253041</v>
      </c>
      <c r="AE19" s="28">
        <f t="shared" si="18"/>
        <v>308.27576327619317</v>
      </c>
      <c r="AF19" s="27">
        <f t="shared" si="19"/>
        <v>-0.89890139947065772</v>
      </c>
    </row>
    <row r="20" spans="1:32" s="17" customFormat="1" ht="13">
      <c r="A20" s="31" t="s">
        <v>68</v>
      </c>
      <c r="B20" s="21">
        <v>39.5</v>
      </c>
      <c r="C20" s="21">
        <v>0.3</v>
      </c>
      <c r="D20" s="36">
        <v>8.2096421834403466E-2</v>
      </c>
      <c r="E20" s="36">
        <v>4.7168001455091438E-4</v>
      </c>
      <c r="F20" s="36">
        <v>2.991508481775324E-3</v>
      </c>
      <c r="G20" s="36">
        <v>1.6532350019101533E-5</v>
      </c>
      <c r="H20" s="72">
        <v>0.28314436705607826</v>
      </c>
      <c r="I20" s="72">
        <v>3.4532361030109096E-5</v>
      </c>
      <c r="J20" s="32">
        <v>5.7644481490982002</v>
      </c>
      <c r="K20" s="32">
        <v>0.26464499999999996</v>
      </c>
      <c r="L20" s="71">
        <f t="shared" si="0"/>
        <v>0.28314216010960286</v>
      </c>
      <c r="M20" s="71">
        <f t="shared" si="1"/>
        <v>0.28314902106364864</v>
      </c>
      <c r="N20" s="71">
        <f t="shared" si="2"/>
        <v>0.28315322616451544</v>
      </c>
      <c r="O20" s="71">
        <f t="shared" si="3"/>
        <v>0.28315839032347462</v>
      </c>
      <c r="P20" s="22"/>
      <c r="Q20" s="27">
        <f t="shared" si="4"/>
        <v>13.168455719740901</v>
      </c>
      <c r="R20" s="27">
        <f t="shared" si="5"/>
        <v>1.026911735305732</v>
      </c>
      <c r="S20" s="27">
        <f t="shared" si="6"/>
        <v>13.957788056655485</v>
      </c>
      <c r="T20" s="27">
        <f t="shared" si="7"/>
        <v>1.0271163496410445</v>
      </c>
      <c r="U20" s="28">
        <f t="shared" si="8"/>
        <v>159.55140618538385</v>
      </c>
      <c r="V20" s="28">
        <f t="shared" si="9"/>
        <v>185.54149717965021</v>
      </c>
      <c r="W20" s="28">
        <f t="shared" si="10"/>
        <v>221.05547754689837</v>
      </c>
      <c r="X20" s="28">
        <f t="shared" si="11"/>
        <v>298.36166529940448</v>
      </c>
      <c r="Y20" s="28">
        <f t="shared" si="12"/>
        <v>0.98368863462429368</v>
      </c>
      <c r="Z20" s="28">
        <f t="shared" si="13"/>
        <v>-7.6501880805648144</v>
      </c>
      <c r="AA20" s="28">
        <f t="shared" si="14"/>
        <v>-19.625447813021221</v>
      </c>
      <c r="AB20" s="28">
        <f t="shared" si="15"/>
        <v>-46.426500295433314</v>
      </c>
      <c r="AC20" s="28">
        <f t="shared" si="16"/>
        <v>185.45717946190007</v>
      </c>
      <c r="AD20" s="28">
        <f t="shared" si="17"/>
        <v>220.40467313587615</v>
      </c>
      <c r="AE20" s="28">
        <f t="shared" si="18"/>
        <v>296.38463585294414</v>
      </c>
      <c r="AF20" s="27">
        <f t="shared" si="19"/>
        <v>-0.90989432283809268</v>
      </c>
    </row>
    <row r="21" spans="1:32" s="17" customFormat="1" ht="13">
      <c r="A21" s="31" t="s">
        <v>69</v>
      </c>
      <c r="B21" s="21">
        <v>39.5</v>
      </c>
      <c r="C21" s="21">
        <v>0.3</v>
      </c>
      <c r="D21" s="36">
        <v>6.978422417992261E-2</v>
      </c>
      <c r="E21" s="36">
        <v>4.3631569707884641E-4</v>
      </c>
      <c r="F21" s="36">
        <v>2.7917003338219603E-3</v>
      </c>
      <c r="G21" s="36">
        <v>1.7533094374209009E-5</v>
      </c>
      <c r="H21" s="72">
        <v>0.28313108157787925</v>
      </c>
      <c r="I21" s="72">
        <v>3.0243075486389825E-5</v>
      </c>
      <c r="J21" s="32">
        <v>6.5698540936423466</v>
      </c>
      <c r="K21" s="32">
        <v>0.19548659999999998</v>
      </c>
      <c r="L21" s="71">
        <f t="shared" si="0"/>
        <v>0.28312902203726636</v>
      </c>
      <c r="M21" s="71">
        <f t="shared" si="1"/>
        <v>0.28313588299131215</v>
      </c>
      <c r="N21" s="71">
        <f t="shared" si="2"/>
        <v>0.28314008809217894</v>
      </c>
      <c r="O21" s="71">
        <f t="shared" si="3"/>
        <v>0.28314525225113812</v>
      </c>
      <c r="P21" s="22"/>
      <c r="Q21" s="27">
        <f t="shared" si="4"/>
        <v>12.698625672953323</v>
      </c>
      <c r="R21" s="27">
        <f t="shared" si="5"/>
        <v>1.026863551357686</v>
      </c>
      <c r="S21" s="27">
        <f t="shared" si="6"/>
        <v>13.493130650130691</v>
      </c>
      <c r="T21" s="27">
        <f t="shared" si="7"/>
        <v>1.0270686796565802</v>
      </c>
      <c r="U21" s="28">
        <f t="shared" si="8"/>
        <v>178.57859444717934</v>
      </c>
      <c r="V21" s="28">
        <f t="shared" si="9"/>
        <v>209.63457255925496</v>
      </c>
      <c r="W21" s="28">
        <f t="shared" si="10"/>
        <v>250.99588497133982</v>
      </c>
      <c r="X21" s="28">
        <f t="shared" si="11"/>
        <v>341.01483887282501</v>
      </c>
      <c r="Y21" s="28">
        <f t="shared" si="12"/>
        <v>21.502482710640461</v>
      </c>
      <c r="Z21" s="28">
        <f t="shared" si="13"/>
        <v>17.34132242111826</v>
      </c>
      <c r="AA21" s="28">
        <f t="shared" si="14"/>
        <v>11.715082066649373</v>
      </c>
      <c r="AB21" s="28">
        <f t="shared" si="15"/>
        <v>-0.8742252608046257</v>
      </c>
      <c r="AC21" s="28">
        <f t="shared" si="16"/>
        <v>209.54138385829995</v>
      </c>
      <c r="AD21" s="28">
        <f t="shared" si="17"/>
        <v>250.25551802155485</v>
      </c>
      <c r="AE21" s="28">
        <f t="shared" si="18"/>
        <v>338.77283559060788</v>
      </c>
      <c r="AF21" s="27">
        <f t="shared" si="19"/>
        <v>-0.9159126405475313</v>
      </c>
    </row>
    <row r="22" spans="1:32" s="17" customFormat="1" ht="13">
      <c r="A22" s="31" t="s">
        <v>70</v>
      </c>
      <c r="B22" s="21">
        <v>39.5</v>
      </c>
      <c r="C22" s="21">
        <v>0.3</v>
      </c>
      <c r="D22" s="36">
        <v>0.13024985524641899</v>
      </c>
      <c r="E22" s="36">
        <v>5.9341387754979964E-4</v>
      </c>
      <c r="F22" s="36">
        <v>4.893841393315731E-3</v>
      </c>
      <c r="G22" s="36">
        <v>2.0843154255232584E-5</v>
      </c>
      <c r="H22" s="72">
        <v>0.28317415958756753</v>
      </c>
      <c r="I22" s="72">
        <v>2.7216246653480482E-5</v>
      </c>
      <c r="J22" s="32">
        <v>5.3056410475620819</v>
      </c>
      <c r="K22" s="32">
        <v>0.13367055999999999</v>
      </c>
      <c r="L22" s="71">
        <f t="shared" si="0"/>
        <v>0.28317054921972806</v>
      </c>
      <c r="M22" s="71">
        <f t="shared" si="1"/>
        <v>0.28317741017377385</v>
      </c>
      <c r="N22" s="71">
        <f t="shared" si="2"/>
        <v>0.28318161527464064</v>
      </c>
      <c r="O22" s="71">
        <f t="shared" si="3"/>
        <v>0.28318677943359982</v>
      </c>
      <c r="P22" s="22"/>
      <c r="Q22" s="27">
        <f t="shared" si="4"/>
        <v>14.222044175784543</v>
      </c>
      <c r="R22" s="27">
        <f t="shared" si="5"/>
        <v>1.0270197872529732</v>
      </c>
      <c r="S22" s="27">
        <f t="shared" si="6"/>
        <v>14.961832633852978</v>
      </c>
      <c r="T22" s="27">
        <f t="shared" si="7"/>
        <v>1.0272196732346419</v>
      </c>
      <c r="U22" s="28">
        <f t="shared" si="8"/>
        <v>121.09903526905973</v>
      </c>
      <c r="V22" s="28">
        <f t="shared" si="9"/>
        <v>133.4434738315596</v>
      </c>
      <c r="W22" s="28">
        <f t="shared" si="10"/>
        <v>156.30220571463093</v>
      </c>
      <c r="X22" s="28">
        <f t="shared" si="11"/>
        <v>206.07934921996167</v>
      </c>
      <c r="Y22" s="28">
        <f t="shared" si="12"/>
        <v>-47.987899916217735</v>
      </c>
      <c r="Z22" s="28">
        <f t="shared" si="13"/>
        <v>-61.692390013120551</v>
      </c>
      <c r="AA22" s="28">
        <f t="shared" si="14"/>
        <v>-87.409621812933594</v>
      </c>
      <c r="AB22" s="28">
        <f t="shared" si="15"/>
        <v>-144.98961481478912</v>
      </c>
      <c r="AC22" s="28">
        <f t="shared" si="16"/>
        <v>133.39407550067338</v>
      </c>
      <c r="AD22" s="28">
        <f t="shared" si="17"/>
        <v>155.87575555013038</v>
      </c>
      <c r="AE22" s="28">
        <f t="shared" si="18"/>
        <v>204.75357288118516</v>
      </c>
      <c r="AF22" s="27">
        <f t="shared" si="19"/>
        <v>-0.85259513875555026</v>
      </c>
    </row>
    <row r="23" spans="1:32" s="17" customFormat="1" ht="13">
      <c r="A23" s="31" t="s">
        <v>35</v>
      </c>
      <c r="B23" s="21">
        <v>39.700000000000003</v>
      </c>
      <c r="C23" s="21">
        <v>0.5</v>
      </c>
      <c r="D23" s="36">
        <v>5.8244992975059022E-2</v>
      </c>
      <c r="E23" s="36">
        <v>1.7098566855039876E-3</v>
      </c>
      <c r="F23" s="36">
        <v>2.391249708582224E-3</v>
      </c>
      <c r="G23" s="36">
        <v>6.5721680072038265E-5</v>
      </c>
      <c r="H23" s="72">
        <v>0.28324104012384715</v>
      </c>
      <c r="I23" s="72">
        <v>3.3828537018323448E-5</v>
      </c>
      <c r="J23" s="32">
        <v>5.4333091105980724</v>
      </c>
      <c r="K23" s="32">
        <v>0.20691299999999999</v>
      </c>
      <c r="L23" s="71">
        <f t="shared" si="0"/>
        <v>0.28323926707494451</v>
      </c>
      <c r="M23" s="71">
        <f t="shared" si="1"/>
        <v>0.283246162780874</v>
      </c>
      <c r="N23" s="71">
        <f t="shared" si="2"/>
        <v>0.28325038918128237</v>
      </c>
      <c r="O23" s="71">
        <f t="shared" si="3"/>
        <v>0.28325557949757335</v>
      </c>
      <c r="P23" s="22"/>
      <c r="Q23" s="27">
        <f t="shared" si="4"/>
        <v>16.587219521280172</v>
      </c>
      <c r="R23" s="27">
        <f t="shared" si="5"/>
        <v>1.0272623504665139</v>
      </c>
      <c r="S23" s="27">
        <f t="shared" si="6"/>
        <v>17.396589078773061</v>
      </c>
      <c r="T23" s="27">
        <f t="shared" si="7"/>
        <v>1.0275087395642255</v>
      </c>
      <c r="U23" s="28">
        <f t="shared" si="8"/>
        <v>13.325871268709085</v>
      </c>
      <c r="V23" s="28">
        <f t="shared" si="9"/>
        <v>7.0623731665088796</v>
      </c>
      <c r="W23" s="28">
        <f t="shared" si="10"/>
        <v>-0.89083112166962153</v>
      </c>
      <c r="X23" s="28">
        <f t="shared" si="11"/>
        <v>-18.225557168207125</v>
      </c>
      <c r="Y23" s="28">
        <f t="shared" si="12"/>
        <v>-146.90801073212509</v>
      </c>
      <c r="Z23" s="28">
        <f t="shared" si="13"/>
        <v>-192.79790242170856</v>
      </c>
      <c r="AA23" s="28">
        <f t="shared" si="14"/>
        <v>-251.97636124805692</v>
      </c>
      <c r="AB23" s="28">
        <f t="shared" si="15"/>
        <v>-384.60914898544615</v>
      </c>
      <c r="AC23" s="28">
        <f t="shared" si="16"/>
        <v>7.0927533523868318</v>
      </c>
      <c r="AD23" s="28">
        <f t="shared" si="17"/>
        <v>-0.71461556323885311</v>
      </c>
      <c r="AE23" s="28">
        <f t="shared" si="18"/>
        <v>-17.688754099799169</v>
      </c>
      <c r="AF23" s="27">
        <f t="shared" si="19"/>
        <v>-0.92797440636800532</v>
      </c>
    </row>
    <row r="24" spans="1:32" s="17" customFormat="1" ht="13">
      <c r="A24" s="31" t="s">
        <v>36</v>
      </c>
      <c r="B24" s="21">
        <v>39.700000000000003</v>
      </c>
      <c r="C24" s="21">
        <v>0.5</v>
      </c>
      <c r="D24" s="36">
        <v>5.7802210871939812E-2</v>
      </c>
      <c r="E24" s="36">
        <v>6.0808283098202887E-4</v>
      </c>
      <c r="F24" s="36">
        <v>2.3471062896892932E-3</v>
      </c>
      <c r="G24" s="36">
        <v>2.4594980108524852E-5</v>
      </c>
      <c r="H24" s="72">
        <v>0.28317221029710565</v>
      </c>
      <c r="I24" s="72">
        <v>3.1778375166966483E-5</v>
      </c>
      <c r="J24" s="32">
        <v>5.3555113846855296</v>
      </c>
      <c r="K24" s="32">
        <v>0.2135668</v>
      </c>
      <c r="L24" s="71">
        <f t="shared" si="0"/>
        <v>0.28317046997938966</v>
      </c>
      <c r="M24" s="71">
        <f t="shared" si="1"/>
        <v>0.28317736568531915</v>
      </c>
      <c r="N24" s="71">
        <f t="shared" si="2"/>
        <v>0.28318159208572752</v>
      </c>
      <c r="O24" s="71">
        <f t="shared" si="3"/>
        <v>0.2831867824020185</v>
      </c>
      <c r="P24" s="22"/>
      <c r="Q24" s="27">
        <f t="shared" si="4"/>
        <v>14.153109116377127</v>
      </c>
      <c r="R24" s="27">
        <f t="shared" si="5"/>
        <v>1.027012717540545</v>
      </c>
      <c r="S24" s="27">
        <f t="shared" si="6"/>
        <v>14.963424364475841</v>
      </c>
      <c r="T24" s="27">
        <f t="shared" si="7"/>
        <v>1.0272579103747155</v>
      </c>
      <c r="U24" s="28">
        <f t="shared" si="8"/>
        <v>115.4435194918092</v>
      </c>
      <c r="V24" s="28">
        <f t="shared" si="9"/>
        <v>133.52515608037652</v>
      </c>
      <c r="W24" s="28">
        <f t="shared" si="10"/>
        <v>156.35512971475458</v>
      </c>
      <c r="X24" s="28">
        <f t="shared" si="11"/>
        <v>206.06969168964221</v>
      </c>
      <c r="Y24" s="28">
        <f t="shared" si="12"/>
        <v>-41.529102438977134</v>
      </c>
      <c r="Z24" s="28">
        <f t="shared" si="13"/>
        <v>-61.607658034736723</v>
      </c>
      <c r="AA24" s="28">
        <f t="shared" si="14"/>
        <v>-87.354219036024318</v>
      </c>
      <c r="AB24" s="28">
        <f t="shared" si="15"/>
        <v>-144.99993024834794</v>
      </c>
      <c r="AC24" s="28">
        <f t="shared" si="16"/>
        <v>133.45877367422395</v>
      </c>
      <c r="AD24" s="28">
        <f t="shared" si="17"/>
        <v>155.90805751171419</v>
      </c>
      <c r="AE24" s="28">
        <f t="shared" si="18"/>
        <v>204.71544166663415</v>
      </c>
      <c r="AF24" s="27">
        <f t="shared" si="19"/>
        <v>-0.9293040274189972</v>
      </c>
    </row>
    <row r="25" spans="1:32" s="17" customFormat="1" ht="13">
      <c r="A25" s="31" t="s">
        <v>37</v>
      </c>
      <c r="B25" s="21">
        <v>39.700000000000003</v>
      </c>
      <c r="C25" s="21">
        <v>0.5</v>
      </c>
      <c r="D25" s="36">
        <v>9.1122879199364515E-2</v>
      </c>
      <c r="E25" s="36">
        <v>2.6959365847358869E-4</v>
      </c>
      <c r="F25" s="36">
        <v>3.6738890241067674E-3</v>
      </c>
      <c r="G25" s="36">
        <v>9.653055567191489E-6</v>
      </c>
      <c r="H25" s="72">
        <v>0.28320894826744852</v>
      </c>
      <c r="I25" s="72">
        <v>3.2731394886901778E-5</v>
      </c>
      <c r="J25" s="32">
        <v>5.2707318115754909</v>
      </c>
      <c r="K25" s="32">
        <v>0.214889</v>
      </c>
      <c r="L25" s="71">
        <f t="shared" si="0"/>
        <v>0.28320622417515523</v>
      </c>
      <c r="M25" s="71">
        <f t="shared" si="1"/>
        <v>0.28321311988108472</v>
      </c>
      <c r="N25" s="71">
        <f t="shared" si="2"/>
        <v>0.28321734628149309</v>
      </c>
      <c r="O25" s="71">
        <f t="shared" si="3"/>
        <v>0.28322253659778407</v>
      </c>
      <c r="P25" s="22"/>
      <c r="Q25" s="27">
        <f t="shared" si="4"/>
        <v>15.452317324504694</v>
      </c>
      <c r="R25" s="27">
        <f t="shared" si="5"/>
        <v>1.0271459592972805</v>
      </c>
      <c r="S25" s="27">
        <f t="shared" si="6"/>
        <v>16.227952275476021</v>
      </c>
      <c r="T25" s="27">
        <f t="shared" si="7"/>
        <v>1.0273878689328146</v>
      </c>
      <c r="U25" s="28">
        <f t="shared" si="8"/>
        <v>63.281162424610159</v>
      </c>
      <c r="V25" s="28">
        <f t="shared" si="9"/>
        <v>67.839079701381195</v>
      </c>
      <c r="W25" s="28">
        <f t="shared" si="10"/>
        <v>74.691232410530688</v>
      </c>
      <c r="X25" s="28">
        <f t="shared" si="11"/>
        <v>89.619556548137794</v>
      </c>
      <c r="Y25" s="28">
        <f t="shared" si="12"/>
        <v>-101.4896897040815</v>
      </c>
      <c r="Z25" s="28">
        <f t="shared" si="13"/>
        <v>-129.74778153233459</v>
      </c>
      <c r="AA25" s="28">
        <f t="shared" si="14"/>
        <v>-172.84602240489332</v>
      </c>
      <c r="AB25" s="28">
        <f t="shared" si="15"/>
        <v>-269.39225726947888</v>
      </c>
      <c r="AC25" s="28">
        <f t="shared" si="16"/>
        <v>67.818946929392538</v>
      </c>
      <c r="AD25" s="28">
        <f t="shared" si="17"/>
        <v>74.551652532204827</v>
      </c>
      <c r="AE25" s="28">
        <f t="shared" si="18"/>
        <v>89.189346595730854</v>
      </c>
      <c r="AF25" s="27">
        <f t="shared" si="19"/>
        <v>-0.8893406920449769</v>
      </c>
    </row>
    <row r="26" spans="1:32" s="17" customFormat="1" ht="13">
      <c r="A26" s="31" t="s">
        <v>38</v>
      </c>
      <c r="B26" s="21">
        <v>39.700000000000003</v>
      </c>
      <c r="C26" s="21">
        <v>0.5</v>
      </c>
      <c r="D26" s="36">
        <v>0.1148216154283684</v>
      </c>
      <c r="E26" s="36">
        <v>1.7553511146511195E-4</v>
      </c>
      <c r="F26" s="36">
        <v>4.4789468787428503E-3</v>
      </c>
      <c r="G26" s="36">
        <v>6.3414225550515307E-6</v>
      </c>
      <c r="H26" s="72">
        <v>0.28315240527924579</v>
      </c>
      <c r="I26" s="72">
        <v>3.3471672465143417E-5</v>
      </c>
      <c r="J26" s="32">
        <v>5.3345658430937082</v>
      </c>
      <c r="K26" s="32">
        <v>0.19768115999999999</v>
      </c>
      <c r="L26" s="71">
        <f t="shared" si="0"/>
        <v>0.28314908425768132</v>
      </c>
      <c r="M26" s="71">
        <f t="shared" si="1"/>
        <v>0.2831559799636108</v>
      </c>
      <c r="N26" s="71">
        <f t="shared" si="2"/>
        <v>0.28316020636401917</v>
      </c>
      <c r="O26" s="71">
        <f t="shared" si="3"/>
        <v>0.28316539668031016</v>
      </c>
      <c r="P26" s="22"/>
      <c r="Q26" s="27">
        <f t="shared" si="4"/>
        <v>13.452720893361025</v>
      </c>
      <c r="R26" s="27">
        <f t="shared" si="5"/>
        <v>1.0269408884398294</v>
      </c>
      <c r="S26" s="27">
        <f t="shared" si="6"/>
        <v>14.20707000052035</v>
      </c>
      <c r="T26" s="27">
        <f t="shared" si="7"/>
        <v>1.027180913660293</v>
      </c>
      <c r="U26" s="28">
        <f t="shared" si="8"/>
        <v>153.88230083444651</v>
      </c>
      <c r="V26" s="28">
        <f t="shared" si="9"/>
        <v>172.77562128766101</v>
      </c>
      <c r="W26" s="28">
        <f t="shared" si="10"/>
        <v>205.14146130553155</v>
      </c>
      <c r="X26" s="28">
        <f t="shared" si="11"/>
        <v>275.60140854582943</v>
      </c>
      <c r="Y26" s="28">
        <f t="shared" si="12"/>
        <v>-12.029490023320738</v>
      </c>
      <c r="Z26" s="28">
        <f t="shared" si="13"/>
        <v>-20.89227571658726</v>
      </c>
      <c r="AA26" s="28">
        <f t="shared" si="14"/>
        <v>-36.283994913305989</v>
      </c>
      <c r="AB26" s="28">
        <f t="shared" si="15"/>
        <v>-70.734762329860217</v>
      </c>
      <c r="AC26" s="28">
        <f t="shared" si="16"/>
        <v>172.70836219215781</v>
      </c>
      <c r="AD26" s="28">
        <f t="shared" si="17"/>
        <v>204.55543482971672</v>
      </c>
      <c r="AE26" s="28">
        <f t="shared" si="18"/>
        <v>273.79471745819774</v>
      </c>
      <c r="AF26" s="27">
        <f t="shared" si="19"/>
        <v>-0.86509196148364909</v>
      </c>
    </row>
    <row r="27" spans="1:32" s="17" customFormat="1" ht="13">
      <c r="A27" s="31" t="s">
        <v>39</v>
      </c>
      <c r="B27" s="21">
        <v>39.700000000000003</v>
      </c>
      <c r="C27" s="21">
        <v>0.5</v>
      </c>
      <c r="D27" s="36">
        <v>6.3325679723279321E-2</v>
      </c>
      <c r="E27" s="36">
        <v>3.9863108896924331E-4</v>
      </c>
      <c r="F27" s="36">
        <v>2.5873543307615835E-3</v>
      </c>
      <c r="G27" s="36">
        <v>1.2691513495224935E-5</v>
      </c>
      <c r="H27" s="72">
        <v>0.28310050905372963</v>
      </c>
      <c r="I27" s="72">
        <v>3.4236912403664688E-5</v>
      </c>
      <c r="J27" s="32">
        <v>5.7205622524294952</v>
      </c>
      <c r="K27" s="32">
        <v>0.2976202</v>
      </c>
      <c r="L27" s="71">
        <f t="shared" si="0"/>
        <v>0.28309859059839626</v>
      </c>
      <c r="M27" s="71">
        <f t="shared" si="1"/>
        <v>0.28310548630432575</v>
      </c>
      <c r="N27" s="71">
        <f t="shared" si="2"/>
        <v>0.28310971270473412</v>
      </c>
      <c r="O27" s="71">
        <f t="shared" si="3"/>
        <v>0.2831149030210251</v>
      </c>
      <c r="P27" s="22"/>
      <c r="Q27" s="27">
        <f t="shared" si="4"/>
        <v>11.617453415813106</v>
      </c>
      <c r="R27" s="27">
        <f t="shared" si="5"/>
        <v>1.0267526705227481</v>
      </c>
      <c r="S27" s="27">
        <f t="shared" si="6"/>
        <v>12.421247661986712</v>
      </c>
      <c r="T27" s="27">
        <f t="shared" si="7"/>
        <v>1.0269970680996992</v>
      </c>
      <c r="U27" s="28">
        <f t="shared" si="8"/>
        <v>223.1152794760317</v>
      </c>
      <c r="V27" s="28">
        <f t="shared" si="9"/>
        <v>265.33561584732814</v>
      </c>
      <c r="W27" s="28">
        <f t="shared" si="10"/>
        <v>320.15446977769051</v>
      </c>
      <c r="X27" s="28">
        <f t="shared" si="11"/>
        <v>439.41492549391393</v>
      </c>
      <c r="Y27" s="28">
        <f t="shared" si="12"/>
        <v>68.301111186012378</v>
      </c>
      <c r="Z27" s="28">
        <f t="shared" si="13"/>
        <v>75.117863493999238</v>
      </c>
      <c r="AA27" s="28">
        <f t="shared" si="14"/>
        <v>84.104644129934499</v>
      </c>
      <c r="AB27" s="28">
        <f t="shared" si="15"/>
        <v>104.20463793660069</v>
      </c>
      <c r="AC27" s="28">
        <f t="shared" si="16"/>
        <v>265.23152127261693</v>
      </c>
      <c r="AD27" s="28">
        <f t="shared" si="17"/>
        <v>319.23202636606038</v>
      </c>
      <c r="AE27" s="28">
        <f t="shared" si="18"/>
        <v>436.63547743980575</v>
      </c>
      <c r="AF27" s="27">
        <f t="shared" si="19"/>
        <v>-0.92206764063971136</v>
      </c>
    </row>
    <row r="28" spans="1:32" s="17" customFormat="1" ht="13">
      <c r="A28" s="31" t="s">
        <v>40</v>
      </c>
      <c r="B28" s="21">
        <v>39.700000000000003</v>
      </c>
      <c r="C28" s="21">
        <v>0.5</v>
      </c>
      <c r="D28" s="36">
        <v>7.8486118315685027E-2</v>
      </c>
      <c r="E28" s="36">
        <v>2.6091361937543174E-4</v>
      </c>
      <c r="F28" s="36">
        <v>3.1008716539557206E-3</v>
      </c>
      <c r="G28" s="36">
        <v>1.0140779277669674E-5</v>
      </c>
      <c r="H28" s="72">
        <v>0.28315496698868464</v>
      </c>
      <c r="I28" s="72">
        <v>2.7961406167409363E-5</v>
      </c>
      <c r="J28" s="32">
        <v>5.3230956655552664</v>
      </c>
      <c r="K28" s="32">
        <v>0.20861660000000001</v>
      </c>
      <c r="L28" s="71">
        <f t="shared" si="0"/>
        <v>0.28315266777373294</v>
      </c>
      <c r="M28" s="71">
        <f t="shared" si="1"/>
        <v>0.28315956347966242</v>
      </c>
      <c r="N28" s="71">
        <f t="shared" si="2"/>
        <v>0.28316378988007079</v>
      </c>
      <c r="O28" s="71">
        <f t="shared" si="3"/>
        <v>0.28316898019636177</v>
      </c>
      <c r="P28" s="22"/>
      <c r="Q28" s="27">
        <f t="shared" si="4"/>
        <v>13.543313647907951</v>
      </c>
      <c r="R28" s="27">
        <f t="shared" si="5"/>
        <v>1.0269501792815037</v>
      </c>
      <c r="S28" s="27">
        <f t="shared" si="6"/>
        <v>14.333809141753306</v>
      </c>
      <c r="T28" s="27">
        <f t="shared" si="7"/>
        <v>1.027193379488295</v>
      </c>
      <c r="U28" s="28">
        <f t="shared" si="8"/>
        <v>144.00654745792812</v>
      </c>
      <c r="V28" s="28">
        <f t="shared" si="9"/>
        <v>166.20059050753545</v>
      </c>
      <c r="W28" s="28">
        <f t="shared" si="10"/>
        <v>196.96963806576235</v>
      </c>
      <c r="X28" s="28">
        <f t="shared" si="11"/>
        <v>263.95656268518411</v>
      </c>
      <c r="Y28" s="28">
        <f t="shared" si="12"/>
        <v>-15.541886064359348</v>
      </c>
      <c r="Z28" s="28">
        <f t="shared" si="13"/>
        <v>-27.712624041194243</v>
      </c>
      <c r="AA28" s="28">
        <f t="shared" si="14"/>
        <v>-44.838223613427608</v>
      </c>
      <c r="AB28" s="28">
        <f t="shared" si="15"/>
        <v>-83.17188691505055</v>
      </c>
      <c r="AC28" s="28">
        <f t="shared" si="16"/>
        <v>166.12430652264004</v>
      </c>
      <c r="AD28" s="28">
        <f t="shared" si="17"/>
        <v>196.39491512665242</v>
      </c>
      <c r="AE28" s="28">
        <f t="shared" si="18"/>
        <v>262.20677947984643</v>
      </c>
      <c r="AF28" s="27">
        <f t="shared" si="19"/>
        <v>-0.90660025138687583</v>
      </c>
    </row>
    <row r="29" spans="1:32" s="17" customFormat="1" ht="13">
      <c r="A29" s="31" t="s">
        <v>41</v>
      </c>
      <c r="B29" s="21">
        <v>39.700000000000003</v>
      </c>
      <c r="C29" s="21">
        <v>0.5</v>
      </c>
      <c r="D29" s="36">
        <v>0.10427971495743202</v>
      </c>
      <c r="E29" s="36">
        <v>1.0684750566881049E-3</v>
      </c>
      <c r="F29" s="36">
        <v>4.0176434113555724E-3</v>
      </c>
      <c r="G29" s="36">
        <v>3.8674078411284297E-5</v>
      </c>
      <c r="H29" s="72">
        <v>0.28324943909992095</v>
      </c>
      <c r="I29" s="72">
        <v>3.5806634748433816E-5</v>
      </c>
      <c r="J29" s="32">
        <v>5.5255692342764284</v>
      </c>
      <c r="K29" s="32">
        <v>0.19316862000000001</v>
      </c>
      <c r="L29" s="71">
        <f t="shared" si="0"/>
        <v>0.28324646012277105</v>
      </c>
      <c r="M29" s="71">
        <f t="shared" si="1"/>
        <v>0.28325335582870054</v>
      </c>
      <c r="N29" s="71">
        <f t="shared" si="2"/>
        <v>0.28325758222910891</v>
      </c>
      <c r="O29" s="71">
        <f t="shared" si="3"/>
        <v>0.28326277254539989</v>
      </c>
      <c r="P29" s="22"/>
      <c r="Q29" s="27">
        <f t="shared" si="4"/>
        <v>16.884242425732054</v>
      </c>
      <c r="R29" s="27">
        <f t="shared" si="5"/>
        <v>1.0272928119840232</v>
      </c>
      <c r="S29" s="27">
        <f t="shared" si="6"/>
        <v>17.650987466066859</v>
      </c>
      <c r="T29" s="27">
        <f t="shared" si="7"/>
        <v>1.0275344425289441</v>
      </c>
      <c r="U29" s="28">
        <f t="shared" si="8"/>
        <v>0.87377980030768065</v>
      </c>
      <c r="V29" s="28">
        <f t="shared" si="9"/>
        <v>-6.1771410728520735</v>
      </c>
      <c r="W29" s="28">
        <f t="shared" si="10"/>
        <v>-17.358296360469971</v>
      </c>
      <c r="X29" s="28">
        <f t="shared" si="11"/>
        <v>-41.730968231108626</v>
      </c>
      <c r="Y29" s="28">
        <f t="shared" si="12"/>
        <v>-167.55831844795605</v>
      </c>
      <c r="Z29" s="28">
        <f t="shared" si="13"/>
        <v>-206.53300920346052</v>
      </c>
      <c r="AA29" s="28">
        <f t="shared" si="14"/>
        <v>-269.21760379517656</v>
      </c>
      <c r="AB29" s="28">
        <f t="shared" si="15"/>
        <v>-409.7233838329131</v>
      </c>
      <c r="AC29" s="28">
        <f t="shared" si="16"/>
        <v>-6.1408229927921738</v>
      </c>
      <c r="AD29" s="28">
        <f t="shared" si="17"/>
        <v>-17.116794695291702</v>
      </c>
      <c r="AE29" s="28">
        <f t="shared" si="18"/>
        <v>-40.97984846731422</v>
      </c>
      <c r="AF29" s="27">
        <f t="shared" si="19"/>
        <v>-0.87898664423627793</v>
      </c>
    </row>
    <row r="30" spans="1:32" s="17" customFormat="1" ht="13">
      <c r="A30" s="31" t="s">
        <v>42</v>
      </c>
      <c r="B30" s="21">
        <v>39.700000000000003</v>
      </c>
      <c r="C30" s="21">
        <v>0.5</v>
      </c>
      <c r="D30" s="36">
        <v>7.9390434512118066E-2</v>
      </c>
      <c r="E30" s="36">
        <v>3.3550706686970235E-4</v>
      </c>
      <c r="F30" s="36">
        <v>3.173342887855981E-3</v>
      </c>
      <c r="G30" s="36">
        <v>1.1221719905521492E-5</v>
      </c>
      <c r="H30" s="72">
        <v>0.28324055436245837</v>
      </c>
      <c r="I30" s="72">
        <v>3.2420859154524547E-5</v>
      </c>
      <c r="J30" s="32">
        <v>5.3101293779032499</v>
      </c>
      <c r="K30" s="32">
        <v>0.26346360000000002</v>
      </c>
      <c r="L30" s="71">
        <f t="shared" si="0"/>
        <v>0.28323820141198869</v>
      </c>
      <c r="M30" s="71">
        <f t="shared" si="1"/>
        <v>0.28324509711791818</v>
      </c>
      <c r="N30" s="71">
        <f t="shared" si="2"/>
        <v>0.28324932351832655</v>
      </c>
      <c r="O30" s="71">
        <f t="shared" si="3"/>
        <v>0.28325451383461753</v>
      </c>
      <c r="P30" s="22"/>
      <c r="Q30" s="27">
        <f t="shared" si="4"/>
        <v>16.570040967929245</v>
      </c>
      <c r="R30" s="27">
        <f t="shared" si="5"/>
        <v>1.0272605887006845</v>
      </c>
      <c r="S30" s="27">
        <f t="shared" si="6"/>
        <v>17.358899500738989</v>
      </c>
      <c r="T30" s="27">
        <f t="shared" si="7"/>
        <v>1.027503701554584</v>
      </c>
      <c r="U30" s="28">
        <f t="shared" si="8"/>
        <v>14.360094806822802</v>
      </c>
      <c r="V30" s="28">
        <f t="shared" si="9"/>
        <v>9.0235526789545517</v>
      </c>
      <c r="W30" s="28">
        <f t="shared" si="10"/>
        <v>1.5484228898703842</v>
      </c>
      <c r="X30" s="28">
        <f t="shared" si="11"/>
        <v>-14.744065448340173</v>
      </c>
      <c r="Y30" s="28">
        <f t="shared" si="12"/>
        <v>-149.50315580076253</v>
      </c>
      <c r="Z30" s="28">
        <f t="shared" si="13"/>
        <v>-190.763321208039</v>
      </c>
      <c r="AA30" s="28">
        <f t="shared" si="14"/>
        <v>-249.42251214697123</v>
      </c>
      <c r="AB30" s="28">
        <f t="shared" si="15"/>
        <v>-380.88943130105446</v>
      </c>
      <c r="AC30" s="28">
        <f t="shared" si="16"/>
        <v>9.0497323084636285</v>
      </c>
      <c r="AD30" s="28">
        <f t="shared" si="17"/>
        <v>1.7109358189408379</v>
      </c>
      <c r="AE30" s="28">
        <f t="shared" si="18"/>
        <v>-14.244471137104016</v>
      </c>
      <c r="AF30" s="27">
        <f t="shared" si="19"/>
        <v>-0.90441738289590423</v>
      </c>
    </row>
    <row r="31" spans="1:32" s="17" customFormat="1" ht="13">
      <c r="A31" s="31" t="s">
        <v>43</v>
      </c>
      <c r="B31" s="21">
        <v>39.700000000000003</v>
      </c>
      <c r="C31" s="21">
        <v>0.5</v>
      </c>
      <c r="D31" s="36">
        <v>8.5034080676359688E-2</v>
      </c>
      <c r="E31" s="36">
        <v>2.2245265750979243E-4</v>
      </c>
      <c r="F31" s="36">
        <v>3.4705580060005541E-3</v>
      </c>
      <c r="G31" s="36">
        <v>9.1370853756462253E-6</v>
      </c>
      <c r="H31" s="72">
        <v>0.2831899779034141</v>
      </c>
      <c r="I31" s="72">
        <v>3.7695276529228353E-5</v>
      </c>
      <c r="J31" s="32">
        <v>5.7395129805362544</v>
      </c>
      <c r="K31" s="32">
        <v>0.16971474</v>
      </c>
      <c r="L31" s="71">
        <f t="shared" si="0"/>
        <v>0.28318740457573449</v>
      </c>
      <c r="M31" s="71">
        <f t="shared" si="1"/>
        <v>0.28319430028166398</v>
      </c>
      <c r="N31" s="71">
        <f t="shared" si="2"/>
        <v>0.28319852668207235</v>
      </c>
      <c r="O31" s="71">
        <f t="shared" si="3"/>
        <v>0.28320371699836333</v>
      </c>
      <c r="P31" s="22"/>
      <c r="Q31" s="27">
        <f t="shared" si="4"/>
        <v>14.781445949885175</v>
      </c>
      <c r="R31" s="27">
        <f t="shared" si="5"/>
        <v>1.0270771573300983</v>
      </c>
      <c r="S31" s="27">
        <f t="shared" si="6"/>
        <v>15.562354623737118</v>
      </c>
      <c r="T31" s="27">
        <f t="shared" si="7"/>
        <v>1.0273195167020179</v>
      </c>
      <c r="U31" s="28">
        <f t="shared" si="8"/>
        <v>91.96071109410056</v>
      </c>
      <c r="V31" s="28">
        <f t="shared" si="9"/>
        <v>102.42368246410786</v>
      </c>
      <c r="W31" s="28">
        <f t="shared" si="10"/>
        <v>117.69140930097311</v>
      </c>
      <c r="X31" s="28">
        <f t="shared" si="11"/>
        <v>150.94587582784035</v>
      </c>
      <c r="Y31" s="28">
        <f t="shared" si="12"/>
        <v>-70.935281391772932</v>
      </c>
      <c r="Z31" s="28">
        <f t="shared" si="13"/>
        <v>-93.870700806413552</v>
      </c>
      <c r="AA31" s="28">
        <f t="shared" si="14"/>
        <v>-127.8294975840893</v>
      </c>
      <c r="AB31" s="28">
        <f t="shared" si="15"/>
        <v>-203.88102985798287</v>
      </c>
      <c r="AC31" s="28">
        <f t="shared" si="16"/>
        <v>102.38108832040965</v>
      </c>
      <c r="AD31" s="28">
        <f t="shared" si="17"/>
        <v>117.38923622811335</v>
      </c>
      <c r="AE31" s="28">
        <f t="shared" si="18"/>
        <v>150.01871544392094</v>
      </c>
      <c r="AF31" s="27">
        <f t="shared" si="19"/>
        <v>-0.89546512030118808</v>
      </c>
    </row>
    <row r="32" spans="1:32" s="17" customFormat="1" ht="13">
      <c r="A32" s="31" t="s">
        <v>44</v>
      </c>
      <c r="B32" s="21">
        <v>39.700000000000003</v>
      </c>
      <c r="C32" s="21">
        <v>0.5</v>
      </c>
      <c r="D32" s="36">
        <v>8.4495332696818165E-2</v>
      </c>
      <c r="E32" s="36">
        <v>4.2958748603260131E-4</v>
      </c>
      <c r="F32" s="36">
        <v>3.3225262127827356E-3</v>
      </c>
      <c r="G32" s="36">
        <v>1.4904834667772981E-5</v>
      </c>
      <c r="H32" s="72">
        <v>0.28317168440247004</v>
      </c>
      <c r="I32" s="72">
        <v>3.3444140678765736E-5</v>
      </c>
      <c r="J32" s="32">
        <v>5.4677196432133979</v>
      </c>
      <c r="K32" s="32">
        <v>0.18666636</v>
      </c>
      <c r="L32" s="71">
        <f t="shared" si="0"/>
        <v>0.28316922083648011</v>
      </c>
      <c r="M32" s="71">
        <f t="shared" si="1"/>
        <v>0.28317611654240959</v>
      </c>
      <c r="N32" s="71">
        <f t="shared" si="2"/>
        <v>0.28318034294281796</v>
      </c>
      <c r="O32" s="71">
        <f t="shared" si="3"/>
        <v>0.28318553325910895</v>
      </c>
      <c r="P32" s="22"/>
      <c r="Q32" s="27">
        <f t="shared" si="4"/>
        <v>14.134511283649953</v>
      </c>
      <c r="R32" s="27">
        <f t="shared" si="5"/>
        <v>1.0270108102189248</v>
      </c>
      <c r="S32" s="27">
        <f t="shared" si="6"/>
        <v>14.919245603350895</v>
      </c>
      <c r="T32" s="27">
        <f t="shared" si="7"/>
        <v>1.027253544585226</v>
      </c>
      <c r="U32" s="28">
        <f t="shared" si="8"/>
        <v>119.45140890273683</v>
      </c>
      <c r="V32" s="28">
        <f t="shared" si="9"/>
        <v>135.81857221364979</v>
      </c>
      <c r="W32" s="28">
        <f t="shared" si="10"/>
        <v>159.20596826704235</v>
      </c>
      <c r="X32" s="28">
        <f t="shared" si="11"/>
        <v>210.13353182627969</v>
      </c>
      <c r="Y32" s="28">
        <f t="shared" si="12"/>
        <v>-41.890468519586889</v>
      </c>
      <c r="Z32" s="28">
        <f t="shared" si="13"/>
        <v>-59.22861573166967</v>
      </c>
      <c r="AA32" s="28">
        <f t="shared" si="14"/>
        <v>-84.369860873417451</v>
      </c>
      <c r="AB32" s="28">
        <f t="shared" si="15"/>
        <v>-140.65925892965009</v>
      </c>
      <c r="AC32" s="28">
        <f t="shared" si="16"/>
        <v>135.75730124166563</v>
      </c>
      <c r="AD32" s="28">
        <f t="shared" si="17"/>
        <v>158.75693675023345</v>
      </c>
      <c r="AE32" s="28">
        <f t="shared" si="18"/>
        <v>208.76085018533149</v>
      </c>
      <c r="AF32" s="27">
        <f t="shared" si="19"/>
        <v>-0.89992390925353205</v>
      </c>
    </row>
    <row r="33" spans="1:32" s="17" customFormat="1" ht="13">
      <c r="A33" s="31" t="s">
        <v>45</v>
      </c>
      <c r="B33" s="21">
        <v>39.700000000000003</v>
      </c>
      <c r="C33" s="21">
        <v>0.5</v>
      </c>
      <c r="D33" s="36">
        <v>6.9450985705574023E-2</v>
      </c>
      <c r="E33" s="36">
        <v>5.0346275751503473E-4</v>
      </c>
      <c r="F33" s="36">
        <v>2.9078916743754744E-3</v>
      </c>
      <c r="G33" s="36">
        <v>2.0104801258667837E-5</v>
      </c>
      <c r="H33" s="72">
        <v>0.2832552371600161</v>
      </c>
      <c r="I33" s="72">
        <v>3.0922262144694562E-5</v>
      </c>
      <c r="J33" s="32">
        <v>5.1330896811148552</v>
      </c>
      <c r="K33" s="32">
        <v>0.15605249999999998</v>
      </c>
      <c r="L33" s="71">
        <f t="shared" si="0"/>
        <v>0.28325308103465469</v>
      </c>
      <c r="M33" s="71">
        <f t="shared" si="1"/>
        <v>0.28325997674058417</v>
      </c>
      <c r="N33" s="71">
        <f t="shared" si="2"/>
        <v>0.28326420314099254</v>
      </c>
      <c r="O33" s="71">
        <f t="shared" si="3"/>
        <v>0.28326939345728352</v>
      </c>
      <c r="P33" s="22"/>
      <c r="Q33" s="27">
        <f t="shared" si="4"/>
        <v>17.089286068496801</v>
      </c>
      <c r="R33" s="27">
        <f t="shared" si="5"/>
        <v>1.0273138404650615</v>
      </c>
      <c r="S33" s="27">
        <f t="shared" si="6"/>
        <v>17.885150973142583</v>
      </c>
      <c r="T33" s="27">
        <f t="shared" si="7"/>
        <v>1.0275576876979744</v>
      </c>
      <c r="U33" s="28">
        <f t="shared" si="8"/>
        <v>-7.9040880779524612</v>
      </c>
      <c r="V33" s="28">
        <f t="shared" si="9"/>
        <v>-18.366475803466084</v>
      </c>
      <c r="W33" s="28">
        <f t="shared" si="10"/>
        <v>-32.520413458318238</v>
      </c>
      <c r="X33" s="28">
        <f t="shared" si="11"/>
        <v>-63.375876857680304</v>
      </c>
      <c r="Y33" s="28">
        <f t="shared" si="12"/>
        <v>-171.18504432138056</v>
      </c>
      <c r="Z33" s="28">
        <f t="shared" si="13"/>
        <v>-219.1787376607889</v>
      </c>
      <c r="AA33" s="28">
        <f t="shared" si="14"/>
        <v>-285.09238245806159</v>
      </c>
      <c r="AB33" s="28">
        <f t="shared" si="15"/>
        <v>-432.85044178528841</v>
      </c>
      <c r="AC33" s="28">
        <f t="shared" si="16"/>
        <v>-18.312770696535818</v>
      </c>
      <c r="AD33" s="28">
        <f t="shared" si="17"/>
        <v>-32.203152412607764</v>
      </c>
      <c r="AE33" s="28">
        <f t="shared" si="18"/>
        <v>-62.402476425903039</v>
      </c>
      <c r="AF33" s="27">
        <f t="shared" si="19"/>
        <v>-0.9124129013742327</v>
      </c>
    </row>
    <row r="34" spans="1:32" s="17" customFormat="1" ht="13">
      <c r="A34" s="31" t="s">
        <v>46</v>
      </c>
      <c r="B34" s="21">
        <v>39.700000000000003</v>
      </c>
      <c r="C34" s="21">
        <v>0.5</v>
      </c>
      <c r="D34" s="36">
        <v>6.8686983035819993E-2</v>
      </c>
      <c r="E34" s="36">
        <v>2.9933933394320943E-4</v>
      </c>
      <c r="F34" s="36">
        <v>2.7867663065971578E-3</v>
      </c>
      <c r="G34" s="36">
        <v>1.2636860198735047E-5</v>
      </c>
      <c r="H34" s="72">
        <v>0.28318050898510522</v>
      </c>
      <c r="I34" s="72">
        <v>3.1828881319617207E-5</v>
      </c>
      <c r="J34" s="32">
        <v>5.1984198227464251</v>
      </c>
      <c r="K34" s="32">
        <v>0.23963399999999999</v>
      </c>
      <c r="L34" s="71">
        <f t="shared" si="0"/>
        <v>0.28317844267102515</v>
      </c>
      <c r="M34" s="71">
        <f t="shared" si="1"/>
        <v>0.28318533837695464</v>
      </c>
      <c r="N34" s="71">
        <f t="shared" si="2"/>
        <v>0.28318956477736301</v>
      </c>
      <c r="O34" s="71">
        <f t="shared" si="3"/>
        <v>0.28319475509365399</v>
      </c>
      <c r="P34" s="22"/>
      <c r="Q34" s="27">
        <f t="shared" si="4"/>
        <v>14.446585415288649</v>
      </c>
      <c r="R34" s="27">
        <f t="shared" si="5"/>
        <v>1.02704281533194</v>
      </c>
      <c r="S34" s="27">
        <f t="shared" si="6"/>
        <v>15.245396616487827</v>
      </c>
      <c r="T34" s="27">
        <f t="shared" si="7"/>
        <v>1.0272868037961689</v>
      </c>
      <c r="U34" s="28">
        <f t="shared" si="8"/>
        <v>104.41179410018948</v>
      </c>
      <c r="V34" s="28">
        <f t="shared" si="9"/>
        <v>118.88504564973034</v>
      </c>
      <c r="W34" s="28">
        <f t="shared" si="10"/>
        <v>138.15599245578505</v>
      </c>
      <c r="X34" s="28">
        <f t="shared" si="11"/>
        <v>180.12484490270521</v>
      </c>
      <c r="Y34" s="28">
        <f t="shared" si="12"/>
        <v>-54.888926203056229</v>
      </c>
      <c r="Z34" s="28">
        <f t="shared" si="13"/>
        <v>-76.79445606472153</v>
      </c>
      <c r="AA34" s="28">
        <f t="shared" si="14"/>
        <v>-106.40589199205884</v>
      </c>
      <c r="AB34" s="28">
        <f t="shared" si="15"/>
        <v>-172.71268419802425</v>
      </c>
      <c r="AC34" s="28">
        <f t="shared" si="16"/>
        <v>118.82938002973154</v>
      </c>
      <c r="AD34" s="28">
        <f t="shared" si="17"/>
        <v>137.77585130445595</v>
      </c>
      <c r="AE34" s="28">
        <f t="shared" si="18"/>
        <v>178.96770885232752</v>
      </c>
      <c r="AF34" s="27">
        <f t="shared" si="19"/>
        <v>-0.91606125582538678</v>
      </c>
    </row>
    <row r="35" spans="1:32" s="17" customFormat="1" ht="13">
      <c r="A35" s="31" t="s">
        <v>47</v>
      </c>
      <c r="B35" s="21">
        <v>39.700000000000003</v>
      </c>
      <c r="C35" s="21">
        <v>0.5</v>
      </c>
      <c r="D35" s="36">
        <v>0.10964542099622475</v>
      </c>
      <c r="E35" s="36">
        <v>1.4531751497429395E-3</v>
      </c>
      <c r="F35" s="36">
        <v>4.2956022302560173E-3</v>
      </c>
      <c r="G35" s="36">
        <v>5.4673424865919732E-5</v>
      </c>
      <c r="H35" s="72">
        <v>0.28321499338205647</v>
      </c>
      <c r="I35" s="72">
        <v>3.6214622218399738E-5</v>
      </c>
      <c r="J35" s="32">
        <v>5.4477715083638856</v>
      </c>
      <c r="K35" s="32">
        <v>0.26621639999999996</v>
      </c>
      <c r="L35" s="71">
        <f t="shared" si="0"/>
        <v>0.28321180830573711</v>
      </c>
      <c r="M35" s="71">
        <f t="shared" si="1"/>
        <v>0.2832187040116666</v>
      </c>
      <c r="N35" s="71">
        <f t="shared" si="2"/>
        <v>0.28322293041207497</v>
      </c>
      <c r="O35" s="71">
        <f t="shared" si="3"/>
        <v>0.28322812072836595</v>
      </c>
      <c r="P35" s="22"/>
      <c r="Q35" s="27">
        <f t="shared" si="4"/>
        <v>15.66609784761086</v>
      </c>
      <c r="R35" s="27">
        <f t="shared" si="5"/>
        <v>1.0271678837988931</v>
      </c>
      <c r="S35" s="27">
        <f t="shared" si="6"/>
        <v>16.425447669463633</v>
      </c>
      <c r="T35" s="27">
        <f t="shared" si="7"/>
        <v>1.0274093589035835</v>
      </c>
      <c r="U35" s="28">
        <f t="shared" si="8"/>
        <v>54.950627395452557</v>
      </c>
      <c r="V35" s="28">
        <f t="shared" si="9"/>
        <v>57.572877344649164</v>
      </c>
      <c r="W35" s="28">
        <f t="shared" si="10"/>
        <v>61.925623788310368</v>
      </c>
      <c r="X35" s="28">
        <f t="shared" si="11"/>
        <v>71.409362915193569</v>
      </c>
      <c r="Y35" s="28">
        <f t="shared" si="12"/>
        <v>-113.17872263780718</v>
      </c>
      <c r="Z35" s="28">
        <f t="shared" si="13"/>
        <v>-140.3978137831983</v>
      </c>
      <c r="AA35" s="28">
        <f t="shared" si="14"/>
        <v>-186.21055739211212</v>
      </c>
      <c r="AB35" s="28">
        <f t="shared" si="15"/>
        <v>-288.84610049352892</v>
      </c>
      <c r="AC35" s="28">
        <f t="shared" si="16"/>
        <v>57.560813704852116</v>
      </c>
      <c r="AD35" s="28">
        <f t="shared" si="17"/>
        <v>61.837346563760363</v>
      </c>
      <c r="AE35" s="28">
        <f t="shared" si="18"/>
        <v>71.135032120539719</v>
      </c>
      <c r="AF35" s="27">
        <f t="shared" si="19"/>
        <v>-0.87061439065493929</v>
      </c>
    </row>
    <row r="36" spans="1:32" s="17" customFormat="1" ht="13">
      <c r="A36" s="31" t="s">
        <v>48</v>
      </c>
      <c r="B36" s="21">
        <v>39.700000000000003</v>
      </c>
      <c r="C36" s="21">
        <v>0.5</v>
      </c>
      <c r="D36" s="36">
        <v>7.7029130834481319E-2</v>
      </c>
      <c r="E36" s="36">
        <v>1.073905764338607E-4</v>
      </c>
      <c r="F36" s="36">
        <v>3.0927179549123033E-3</v>
      </c>
      <c r="G36" s="36">
        <v>5.0764697292674272E-6</v>
      </c>
      <c r="H36" s="72">
        <v>0.28328107735181929</v>
      </c>
      <c r="I36" s="72">
        <v>2.7949923726832522E-5</v>
      </c>
      <c r="J36" s="32">
        <v>5.1086532159243969</v>
      </c>
      <c r="K36" s="32">
        <v>0.1391647</v>
      </c>
      <c r="L36" s="71">
        <f t="shared" si="0"/>
        <v>0.28327878418262142</v>
      </c>
      <c r="M36" s="71">
        <f t="shared" si="1"/>
        <v>0.28328567988855091</v>
      </c>
      <c r="N36" s="71">
        <f t="shared" si="2"/>
        <v>0.28328990628895928</v>
      </c>
      <c r="O36" s="71">
        <f t="shared" si="3"/>
        <v>0.28329509660525026</v>
      </c>
      <c r="P36" s="22"/>
      <c r="Q36" s="27">
        <f t="shared" si="4"/>
        <v>18.003103271160281</v>
      </c>
      <c r="R36" s="27">
        <f t="shared" si="5"/>
        <v>1.0274075580144557</v>
      </c>
      <c r="S36" s="27">
        <f t="shared" si="6"/>
        <v>18.794200870884126</v>
      </c>
      <c r="T36" s="27">
        <f t="shared" si="7"/>
        <v>1.0276508632303336</v>
      </c>
      <c r="U36" s="28">
        <f t="shared" si="8"/>
        <v>-47.165734498000347</v>
      </c>
      <c r="V36" s="28">
        <f t="shared" si="9"/>
        <v>-65.713192296184374</v>
      </c>
      <c r="W36" s="28">
        <f t="shared" si="10"/>
        <v>-91.422217938154404</v>
      </c>
      <c r="X36" s="28">
        <f t="shared" si="11"/>
        <v>-147.4869110281706</v>
      </c>
      <c r="Y36" s="28">
        <f t="shared" si="12"/>
        <v>-212.53030981529915</v>
      </c>
      <c r="Z36" s="28">
        <f t="shared" si="13"/>
        <v>-268.29923495872777</v>
      </c>
      <c r="AA36" s="28">
        <f t="shared" si="14"/>
        <v>-346.76474016342127</v>
      </c>
      <c r="AB36" s="28">
        <f t="shared" si="15"/>
        <v>-522.72711368631246</v>
      </c>
      <c r="AC36" s="28">
        <f t="shared" si="16"/>
        <v>-65.609486248575394</v>
      </c>
      <c r="AD36" s="28">
        <f t="shared" si="17"/>
        <v>-90.824433660206111</v>
      </c>
      <c r="AE36" s="28">
        <f t="shared" si="18"/>
        <v>-145.64469579749272</v>
      </c>
      <c r="AF36" s="27">
        <f t="shared" si="19"/>
        <v>-0.90684584473155716</v>
      </c>
    </row>
    <row r="37" spans="1:32" s="17" customFormat="1" ht="13">
      <c r="A37" s="31" t="s">
        <v>49</v>
      </c>
      <c r="B37" s="21">
        <v>39.700000000000003</v>
      </c>
      <c r="C37" s="21">
        <v>0.5</v>
      </c>
      <c r="D37" s="36">
        <v>8.0963915268517206E-2</v>
      </c>
      <c r="E37" s="36">
        <v>3.4626044242148739E-3</v>
      </c>
      <c r="F37" s="36">
        <v>3.1911411476902439E-3</v>
      </c>
      <c r="G37" s="36">
        <v>1.2854837477543917E-4</v>
      </c>
      <c r="H37" s="72">
        <v>0.28324132225451765</v>
      </c>
      <c r="I37" s="72">
        <v>4.2896729708750941E-5</v>
      </c>
      <c r="J37" s="32">
        <v>5.3964050611268632</v>
      </c>
      <c r="K37" s="32">
        <v>0.12760272</v>
      </c>
      <c r="L37" s="71">
        <f t="shared" si="0"/>
        <v>0.28323895610710542</v>
      </c>
      <c r="M37" s="71">
        <f t="shared" si="1"/>
        <v>0.28324585181303491</v>
      </c>
      <c r="N37" s="71">
        <f t="shared" si="2"/>
        <v>0.28325007821344328</v>
      </c>
      <c r="O37" s="71">
        <f t="shared" si="3"/>
        <v>0.28325526852973426</v>
      </c>
      <c r="P37" s="26"/>
      <c r="Q37" s="27">
        <f t="shared" si="4"/>
        <v>16.597196841188211</v>
      </c>
      <c r="R37" s="27">
        <f t="shared" si="5"/>
        <v>1.0272633737017611</v>
      </c>
      <c r="S37" s="27">
        <f t="shared" si="6"/>
        <v>17.385590998588718</v>
      </c>
      <c r="T37" s="27">
        <f t="shared" si="7"/>
        <v>1.0275119330681552</v>
      </c>
      <c r="U37" s="28">
        <f t="shared" si="8"/>
        <v>13.199489263223377</v>
      </c>
      <c r="V37" s="28">
        <f t="shared" si="9"/>
        <v>7.634666365621265</v>
      </c>
      <c r="W37" s="28">
        <f t="shared" si="10"/>
        <v>-0.17902841065447675</v>
      </c>
      <c r="X37" s="28">
        <f t="shared" si="11"/>
        <v>-17.209610363275551</v>
      </c>
      <c r="Y37" s="28">
        <f t="shared" si="12"/>
        <v>-150.7846761102808</v>
      </c>
      <c r="Z37" s="28">
        <f t="shared" si="13"/>
        <v>-192.20418953144303</v>
      </c>
      <c r="AA37" s="28">
        <f t="shared" si="14"/>
        <v>-251.23111779155761</v>
      </c>
      <c r="AB37" s="28">
        <f t="shared" si="15"/>
        <v>-383.52368288287124</v>
      </c>
      <c r="AC37" s="28">
        <f t="shared" si="16"/>
        <v>7.6620482185170333</v>
      </c>
      <c r="AD37" s="28">
        <f t="shared" si="17"/>
        <v>-9.0106587394487292E-3</v>
      </c>
      <c r="AE37" s="28">
        <f t="shared" si="18"/>
        <v>-16.686795135410019</v>
      </c>
      <c r="AF37" s="27">
        <f t="shared" si="19"/>
        <v>-0.90388129073222157</v>
      </c>
    </row>
    <row r="38" spans="1:32" s="17" customFormat="1" ht="13">
      <c r="A38" s="31" t="s">
        <v>50</v>
      </c>
      <c r="B38" s="21">
        <v>39.700000000000003</v>
      </c>
      <c r="C38" s="38">
        <v>0.5</v>
      </c>
      <c r="D38" s="62">
        <v>7.4721280459389014E-2</v>
      </c>
      <c r="E38" s="62">
        <v>8.88216847114684E-5</v>
      </c>
      <c r="F38" s="62">
        <v>2.955123525751331E-3</v>
      </c>
      <c r="G38" s="62">
        <v>3.9114309325715138E-6</v>
      </c>
      <c r="H38" s="41">
        <v>0.28322512279381579</v>
      </c>
      <c r="I38" s="41">
        <v>3.4106690854780028E-5</v>
      </c>
      <c r="J38" s="39">
        <v>5.2343264654755473</v>
      </c>
      <c r="K38" s="32">
        <v>0.26117999999999997</v>
      </c>
      <c r="L38" s="71">
        <f t="shared" si="0"/>
        <v>0.28322293164727613</v>
      </c>
      <c r="M38" s="71">
        <f t="shared" si="1"/>
        <v>0.28322982735320562</v>
      </c>
      <c r="N38" s="71">
        <f t="shared" si="2"/>
        <v>0.28323405375361399</v>
      </c>
      <c r="O38" s="71">
        <f t="shared" si="3"/>
        <v>0.28323924406990497</v>
      </c>
      <c r="P38" s="26"/>
      <c r="Q38" s="27">
        <f t="shared" si="4"/>
        <v>16.024316191693977</v>
      </c>
      <c r="R38" s="27">
        <f t="shared" si="5"/>
        <v>1.0272046212834338</v>
      </c>
      <c r="S38" s="27">
        <f t="shared" si="6"/>
        <v>16.818849773427846</v>
      </c>
      <c r="T38" s="27">
        <f t="shared" si="7"/>
        <v>1.0274481993983644</v>
      </c>
      <c r="U38" s="28">
        <f t="shared" si="8"/>
        <v>37.579539931872233</v>
      </c>
      <c r="V38" s="28">
        <f t="shared" si="9"/>
        <v>37.117190049013111</v>
      </c>
      <c r="W38" s="28">
        <f t="shared" si="10"/>
        <v>36.488025170840864</v>
      </c>
      <c r="X38" s="28">
        <f t="shared" si="11"/>
        <v>35.117001650371542</v>
      </c>
      <c r="Y38" s="28">
        <f t="shared" si="12"/>
        <v>-124.53717774264425</v>
      </c>
      <c r="Z38" s="28">
        <f t="shared" si="13"/>
        <v>-161.61852015079296</v>
      </c>
      <c r="AA38" s="28">
        <f t="shared" si="14"/>
        <v>-212.84206210313465</v>
      </c>
      <c r="AB38" s="28">
        <f t="shared" si="15"/>
        <v>-327.61836511187602</v>
      </c>
      <c r="AC38" s="28">
        <f t="shared" si="16"/>
        <v>37.119327193626916</v>
      </c>
      <c r="AD38" s="28">
        <f t="shared" si="17"/>
        <v>36.501419620269985</v>
      </c>
      <c r="AE38" s="28">
        <f t="shared" si="18"/>
        <v>35.158015860783372</v>
      </c>
      <c r="AF38" s="27">
        <f t="shared" si="19"/>
        <v>-0.9109902552484539</v>
      </c>
    </row>
    <row r="39" spans="1:32" s="17" customFormat="1" ht="13">
      <c r="A39" s="31" t="s">
        <v>51</v>
      </c>
      <c r="B39" s="21">
        <v>39.700000000000003</v>
      </c>
      <c r="C39" s="38">
        <v>0.5</v>
      </c>
      <c r="D39" s="62">
        <v>8.2987718628306645E-2</v>
      </c>
      <c r="E39" s="62">
        <v>5.0392392454341522E-4</v>
      </c>
      <c r="F39" s="62">
        <v>3.2843925676541274E-3</v>
      </c>
      <c r="G39" s="62">
        <v>2.0101941866212457E-5</v>
      </c>
      <c r="H39" s="41">
        <v>0.28317304122896969</v>
      </c>
      <c r="I39" s="41">
        <v>3.3370820673367778E-5</v>
      </c>
      <c r="J39" s="39">
        <v>4.9570473910689916</v>
      </c>
      <c r="K39" s="32">
        <v>0.19525165999999999</v>
      </c>
      <c r="L39" s="71">
        <f t="shared" si="0"/>
        <v>0.28317060593807686</v>
      </c>
      <c r="M39" s="71">
        <f t="shared" si="1"/>
        <v>0.28317750164400635</v>
      </c>
      <c r="N39" s="71">
        <f t="shared" si="2"/>
        <v>0.28318172804441472</v>
      </c>
      <c r="O39" s="71">
        <f t="shared" si="3"/>
        <v>0.2831869183607057</v>
      </c>
      <c r="P39" s="26"/>
      <c r="Q39" s="27">
        <f t="shared" si="4"/>
        <v>14.182494340657659</v>
      </c>
      <c r="R39" s="27">
        <f t="shared" si="5"/>
        <v>1.0270157311752193</v>
      </c>
      <c r="S39" s="27">
        <f t="shared" si="6"/>
        <v>14.968232850613994</v>
      </c>
      <c r="T39" s="27">
        <f t="shared" si="7"/>
        <v>1.0272586168252471</v>
      </c>
      <c r="U39" s="28">
        <f t="shared" si="8"/>
        <v>117.2568325133455</v>
      </c>
      <c r="V39" s="28">
        <f t="shared" si="9"/>
        <v>133.27553112030557</v>
      </c>
      <c r="W39" s="28">
        <f t="shared" si="10"/>
        <v>156.04483078747464</v>
      </c>
      <c r="X39" s="28">
        <f t="shared" si="11"/>
        <v>205.62735830414081</v>
      </c>
      <c r="Y39" s="28">
        <f t="shared" si="12"/>
        <v>-43.972209035756308</v>
      </c>
      <c r="Z39" s="28">
        <f t="shared" si="13"/>
        <v>-61.866603133137332</v>
      </c>
      <c r="AA39" s="28">
        <f t="shared" si="14"/>
        <v>-87.679051326379536</v>
      </c>
      <c r="AB39" s="28">
        <f t="shared" si="15"/>
        <v>-145.47239699830934</v>
      </c>
      <c r="AC39" s="28">
        <f t="shared" si="16"/>
        <v>133.21525361022501</v>
      </c>
      <c r="AD39" s="28">
        <f t="shared" si="17"/>
        <v>155.60622982675775</v>
      </c>
      <c r="AE39" s="28">
        <f t="shared" si="18"/>
        <v>204.28684635399603</v>
      </c>
      <c r="AF39" s="27">
        <f t="shared" si="19"/>
        <v>-0.90107251302246605</v>
      </c>
    </row>
    <row r="40" spans="1:32" s="17" customFormat="1" ht="13">
      <c r="A40" s="31" t="s">
        <v>52</v>
      </c>
      <c r="B40" s="21">
        <v>39.700000000000003</v>
      </c>
      <c r="C40" s="38">
        <v>0.5</v>
      </c>
      <c r="D40" s="62">
        <v>7.9892168896912447E-2</v>
      </c>
      <c r="E40" s="62">
        <v>1.1399388506476986E-3</v>
      </c>
      <c r="F40" s="62">
        <v>3.1498410082438778E-3</v>
      </c>
      <c r="G40" s="62">
        <v>4.375939767278105E-5</v>
      </c>
      <c r="H40" s="41">
        <v>0.28319281376486266</v>
      </c>
      <c r="I40" s="41">
        <v>3.3333398949726459E-5</v>
      </c>
      <c r="J40" s="39">
        <v>5.3315736228661148</v>
      </c>
      <c r="K40" s="32">
        <v>0.22685360000000002</v>
      </c>
      <c r="L40" s="71">
        <f t="shared" si="0"/>
        <v>0.28319047824041993</v>
      </c>
      <c r="M40" s="71">
        <f t="shared" si="1"/>
        <v>0.28319737394634942</v>
      </c>
      <c r="N40" s="71">
        <f t="shared" si="2"/>
        <v>0.28320160034675779</v>
      </c>
      <c r="O40" s="71">
        <f t="shared" si="3"/>
        <v>0.28320679066304877</v>
      </c>
      <c r="P40" s="26"/>
      <c r="Q40" s="27">
        <f t="shared" si="4"/>
        <v>14.88173386553937</v>
      </c>
      <c r="R40" s="27">
        <f t="shared" si="5"/>
        <v>1.0270874424699072</v>
      </c>
      <c r="S40" s="27">
        <f t="shared" si="6"/>
        <v>15.67106171952215</v>
      </c>
      <c r="T40" s="27">
        <f t="shared" si="7"/>
        <v>1.0273311671854954</v>
      </c>
      <c r="U40" s="28">
        <f t="shared" si="8"/>
        <v>86.822856080690244</v>
      </c>
      <c r="V40" s="28">
        <f t="shared" si="9"/>
        <v>96.776762999656285</v>
      </c>
      <c r="W40" s="28">
        <f t="shared" si="10"/>
        <v>110.67086960548194</v>
      </c>
      <c r="X40" s="28">
        <f t="shared" si="11"/>
        <v>140.93470213731439</v>
      </c>
      <c r="Y40" s="28">
        <f t="shared" si="12"/>
        <v>-74.70540386466854</v>
      </c>
      <c r="Z40" s="28">
        <f t="shared" si="13"/>
        <v>-99.728594903813303</v>
      </c>
      <c r="AA40" s="28">
        <f t="shared" si="14"/>
        <v>-135.17912601193535</v>
      </c>
      <c r="AB40" s="28">
        <f t="shared" si="15"/>
        <v>-214.57501652425242</v>
      </c>
      <c r="AC40" s="28">
        <f t="shared" si="16"/>
        <v>96.736073688082229</v>
      </c>
      <c r="AD40" s="28">
        <f t="shared" si="17"/>
        <v>110.39259837396105</v>
      </c>
      <c r="AE40" s="28">
        <f t="shared" si="18"/>
        <v>140.08348969102468</v>
      </c>
      <c r="AF40" s="27">
        <f t="shared" si="19"/>
        <v>-0.90512527083602778</v>
      </c>
    </row>
    <row r="41" spans="1:32" s="17" customFormat="1" ht="13">
      <c r="A41" s="35" t="s">
        <v>71</v>
      </c>
      <c r="B41" s="44">
        <v>36.200000000000003</v>
      </c>
      <c r="C41" s="45">
        <v>0.2</v>
      </c>
      <c r="D41" s="62">
        <v>1.9318753502376777E-2</v>
      </c>
      <c r="E41" s="62">
        <v>1.033847763750676E-3</v>
      </c>
      <c r="F41" s="62">
        <v>6.8380801635234249E-4</v>
      </c>
      <c r="G41" s="62">
        <v>3.9834083148402936E-5</v>
      </c>
      <c r="H41" s="41">
        <v>0.28271759176059308</v>
      </c>
      <c r="I41" s="41">
        <v>3.0525229758072326E-5</v>
      </c>
      <c r="J41" s="39"/>
      <c r="K41" s="32"/>
      <c r="L41" s="71">
        <f t="shared" si="0"/>
        <v>0.28271712945000038</v>
      </c>
      <c r="M41" s="71">
        <f t="shared" si="1"/>
        <v>0.28272341701669962</v>
      </c>
      <c r="N41" s="71">
        <f t="shared" si="2"/>
        <v>0.28272727068661202</v>
      </c>
      <c r="O41" s="71">
        <f t="shared" si="3"/>
        <v>0.28273200326369746</v>
      </c>
      <c r="P41" s="26"/>
      <c r="Q41" s="27">
        <f t="shared" si="4"/>
        <v>-1.9241027897720642</v>
      </c>
      <c r="R41" s="27">
        <f t="shared" si="5"/>
        <v>1.0253639010195372</v>
      </c>
      <c r="S41" s="27">
        <f t="shared" si="6"/>
        <v>-1.1467608878579227</v>
      </c>
      <c r="T41" s="27">
        <f t="shared" si="7"/>
        <v>1.0255460029638148</v>
      </c>
      <c r="U41" s="28">
        <f t="shared" si="8"/>
        <v>750.80162252864716</v>
      </c>
      <c r="V41" s="28">
        <f t="shared" si="9"/>
        <v>960.57085622695604</v>
      </c>
      <c r="W41" s="28">
        <f t="shared" si="10"/>
        <v>1183.3423642171738</v>
      </c>
      <c r="X41" s="28">
        <f t="shared" si="11"/>
        <v>1665.5927230277287</v>
      </c>
      <c r="Y41" s="28">
        <f t="shared" si="12"/>
        <v>618.98340030765564</v>
      </c>
      <c r="Z41" s="28">
        <f t="shared" si="13"/>
        <v>796.07107288347595</v>
      </c>
      <c r="AA41" s="28">
        <f t="shared" si="14"/>
        <v>987.25413531248807</v>
      </c>
      <c r="AB41" s="28">
        <f t="shared" si="15"/>
        <v>1412.5185532965854</v>
      </c>
      <c r="AC41" s="28">
        <f t="shared" si="16"/>
        <v>961.44943075163542</v>
      </c>
      <c r="AD41" s="28">
        <f t="shared" si="17"/>
        <v>1182.9880268470972</v>
      </c>
      <c r="AE41" s="28">
        <f t="shared" si="18"/>
        <v>1664.6389981228781</v>
      </c>
      <c r="AF41" s="27">
        <f t="shared" si="19"/>
        <v>-0.97940337300143543</v>
      </c>
    </row>
    <row r="42" spans="1:32" s="17" customFormat="1" ht="13">
      <c r="A42" s="35" t="s">
        <v>72</v>
      </c>
      <c r="B42" s="44">
        <v>36.299999999999997</v>
      </c>
      <c r="C42" s="45">
        <v>0.3</v>
      </c>
      <c r="D42" s="62">
        <v>5.1034642979030174E-2</v>
      </c>
      <c r="E42" s="62">
        <v>2.735176533393804E-4</v>
      </c>
      <c r="F42" s="62">
        <v>1.9226557511911138E-3</v>
      </c>
      <c r="G42" s="62">
        <v>1.1484872250809323E-5</v>
      </c>
      <c r="H42" s="41">
        <v>0.28267759797733893</v>
      </c>
      <c r="I42" s="41">
        <v>2.9463744831069332E-5</v>
      </c>
      <c r="J42" s="39"/>
      <c r="K42" s="32"/>
      <c r="L42" s="71">
        <f t="shared" si="0"/>
        <v>0.28267629451151738</v>
      </c>
      <c r="M42" s="71">
        <f t="shared" si="1"/>
        <v>0.28268259945307173</v>
      </c>
      <c r="N42" s="71">
        <f t="shared" si="2"/>
        <v>0.28268646377208889</v>
      </c>
      <c r="O42" s="71">
        <f t="shared" si="3"/>
        <v>0.28269120942702225</v>
      </c>
      <c r="P42" s="26"/>
      <c r="Q42" s="27">
        <f t="shared" si="4"/>
        <v>-3.3384501528122001</v>
      </c>
      <c r="R42" s="27">
        <f t="shared" si="5"/>
        <v>1.0252188510374736</v>
      </c>
      <c r="S42" s="27">
        <f t="shared" si="6"/>
        <v>-2.5887765370402605</v>
      </c>
      <c r="T42" s="27">
        <f t="shared" si="7"/>
        <v>1.0254097754485494</v>
      </c>
      <c r="U42" s="28">
        <f t="shared" si="8"/>
        <v>833.96577859067975</v>
      </c>
      <c r="V42" s="28">
        <f t="shared" si="9"/>
        <v>1034.3140930650095</v>
      </c>
      <c r="W42" s="28">
        <f t="shared" si="10"/>
        <v>1274.6292878637908</v>
      </c>
      <c r="X42" s="28">
        <f t="shared" si="11"/>
        <v>1794.5893109442197</v>
      </c>
      <c r="Y42" s="28">
        <f t="shared" si="12"/>
        <v>699.97338723624193</v>
      </c>
      <c r="Z42" s="28">
        <f t="shared" si="13"/>
        <v>872.52195201977656</v>
      </c>
      <c r="AA42" s="28">
        <f t="shared" si="14"/>
        <v>1082.7279616619396</v>
      </c>
      <c r="AB42" s="28">
        <f t="shared" si="15"/>
        <v>1550.0400156880457</v>
      </c>
      <c r="AC42" s="28">
        <f t="shared" si="16"/>
        <v>1035.2754849516891</v>
      </c>
      <c r="AD42" s="28">
        <f t="shared" si="17"/>
        <v>1274.4667982499809</v>
      </c>
      <c r="AE42" s="28">
        <f t="shared" si="18"/>
        <v>1794.4968535149728</v>
      </c>
      <c r="AF42" s="27">
        <f t="shared" si="19"/>
        <v>-0.94208868219303876</v>
      </c>
    </row>
    <row r="43" spans="1:32" s="17" customFormat="1" ht="13">
      <c r="A43" s="35" t="s">
        <v>73</v>
      </c>
      <c r="B43" s="44">
        <v>36.299999999999997</v>
      </c>
      <c r="C43" s="45">
        <v>0.2</v>
      </c>
      <c r="D43" s="62">
        <v>4.4815499337908508E-2</v>
      </c>
      <c r="E43" s="62">
        <v>6.7759995180703583E-4</v>
      </c>
      <c r="F43" s="62">
        <v>1.7046296176727342E-3</v>
      </c>
      <c r="G43" s="62">
        <v>2.7616844970191345E-5</v>
      </c>
      <c r="H43" s="41">
        <v>0.28263586969373572</v>
      </c>
      <c r="I43" s="41">
        <v>3.4198359710078252E-5</v>
      </c>
      <c r="J43" s="15"/>
      <c r="K43" s="23"/>
      <c r="L43" s="71">
        <f t="shared" si="0"/>
        <v>0.28263471403888507</v>
      </c>
      <c r="M43" s="71">
        <f t="shared" si="1"/>
        <v>0.28264101898043942</v>
      </c>
      <c r="N43" s="71">
        <f t="shared" si="2"/>
        <v>0.28264488329945658</v>
      </c>
      <c r="O43" s="71">
        <f t="shared" si="3"/>
        <v>0.28264962895438994</v>
      </c>
      <c r="P43" s="26"/>
      <c r="Q43" s="27">
        <f t="shared" si="4"/>
        <v>-4.8141366989762346</v>
      </c>
      <c r="R43" s="27">
        <f t="shared" si="5"/>
        <v>1.0250675103466032</v>
      </c>
      <c r="S43" s="27">
        <f t="shared" si="6"/>
        <v>-4.0593529236787607</v>
      </c>
      <c r="T43" s="27">
        <f t="shared" si="7"/>
        <v>1.0252473480415587</v>
      </c>
      <c r="U43" s="28">
        <f t="shared" si="8"/>
        <v>888.98794235781702</v>
      </c>
      <c r="V43" s="28">
        <f t="shared" si="9"/>
        <v>1109.331395350285</v>
      </c>
      <c r="W43" s="28">
        <f t="shared" si="10"/>
        <v>1367.4869371857951</v>
      </c>
      <c r="X43" s="28">
        <f t="shared" si="11"/>
        <v>1925.7544295785506</v>
      </c>
      <c r="Y43" s="28">
        <f t="shared" si="12"/>
        <v>757.40789992566783</v>
      </c>
      <c r="Z43" s="28">
        <f t="shared" si="13"/>
        <v>950.28971417806758</v>
      </c>
      <c r="AA43" s="28">
        <f t="shared" si="14"/>
        <v>1179.8369058360433</v>
      </c>
      <c r="AB43" s="28">
        <f t="shared" si="15"/>
        <v>1689.8509064726743</v>
      </c>
      <c r="AC43" s="28">
        <f t="shared" si="16"/>
        <v>1110.5470192671376</v>
      </c>
      <c r="AD43" s="28">
        <f t="shared" si="17"/>
        <v>1367.761094302931</v>
      </c>
      <c r="AE43" s="28">
        <f t="shared" si="18"/>
        <v>1926.9747539101622</v>
      </c>
      <c r="AF43" s="27">
        <f t="shared" si="19"/>
        <v>-0.94865573440744777</v>
      </c>
    </row>
    <row r="44" spans="1:32" s="17" customFormat="1" ht="13">
      <c r="A44" s="35" t="s">
        <v>74</v>
      </c>
      <c r="B44" s="44">
        <v>36.799999999999997</v>
      </c>
      <c r="C44" s="45">
        <v>0.5</v>
      </c>
      <c r="D44" s="62">
        <v>4.0258308192636365E-2</v>
      </c>
      <c r="E44" s="62">
        <v>1.671864639136084E-4</v>
      </c>
      <c r="F44" s="62">
        <v>1.5491602491359301E-3</v>
      </c>
      <c r="G44" s="62">
        <v>4.8134362158298527E-6</v>
      </c>
      <c r="H44" s="41">
        <v>0.28267006010810625</v>
      </c>
      <c r="I44" s="41">
        <v>2.8833873768314213E-5</v>
      </c>
      <c r="J44" s="15"/>
      <c r="K44" s="23"/>
      <c r="L44" s="71">
        <f t="shared" si="0"/>
        <v>0.28266899538254098</v>
      </c>
      <c r="M44" s="71">
        <f t="shared" si="1"/>
        <v>0.28267538719885743</v>
      </c>
      <c r="N44" s="71">
        <f t="shared" si="2"/>
        <v>0.28267930476369652</v>
      </c>
      <c r="O44" s="71">
        <f t="shared" si="3"/>
        <v>0.28268411580823577</v>
      </c>
      <c r="P44" s="26"/>
      <c r="Q44" s="27">
        <f t="shared" si="4"/>
        <v>-3.6050207196536288</v>
      </c>
      <c r="R44" s="27">
        <f t="shared" si="5"/>
        <v>1.0251915125936446</v>
      </c>
      <c r="S44" s="27">
        <f t="shared" si="6"/>
        <v>-2.8359594168148039</v>
      </c>
      <c r="T44" s="27">
        <f t="shared" si="7"/>
        <v>1.0254234090068328</v>
      </c>
      <c r="U44" s="28">
        <f t="shared" si="8"/>
        <v>836.36552352432341</v>
      </c>
      <c r="V44" s="28">
        <f t="shared" si="9"/>
        <v>1047.3335967564519</v>
      </c>
      <c r="W44" s="28">
        <f t="shared" si="10"/>
        <v>1290.6282858528316</v>
      </c>
      <c r="X44" s="28">
        <f t="shared" si="11"/>
        <v>1816.9887858130085</v>
      </c>
      <c r="Y44" s="28">
        <f t="shared" si="12"/>
        <v>703.83792030485927</v>
      </c>
      <c r="Z44" s="28">
        <f t="shared" si="13"/>
        <v>886.01909366344114</v>
      </c>
      <c r="AA44" s="28">
        <f t="shared" si="14"/>
        <v>1099.459990297247</v>
      </c>
      <c r="AB44" s="28">
        <f t="shared" si="15"/>
        <v>1573.9175543259755</v>
      </c>
      <c r="AC44" s="28">
        <f t="shared" si="16"/>
        <v>1048.3762704116</v>
      </c>
      <c r="AD44" s="28">
        <f t="shared" si="17"/>
        <v>1290.5846731862082</v>
      </c>
      <c r="AE44" s="28">
        <f t="shared" si="18"/>
        <v>1817.1742359244158</v>
      </c>
      <c r="AF44" s="27">
        <f t="shared" si="19"/>
        <v>-0.95333854671277318</v>
      </c>
    </row>
    <row r="45" spans="1:32" s="17" customFormat="1" ht="13">
      <c r="A45" s="35" t="s">
        <v>75</v>
      </c>
      <c r="B45" s="44">
        <v>38</v>
      </c>
      <c r="C45" s="45">
        <v>0.3</v>
      </c>
      <c r="D45" s="62">
        <v>2.783779352178466E-2</v>
      </c>
      <c r="E45" s="62">
        <v>2.8897094141396766E-4</v>
      </c>
      <c r="F45" s="62">
        <v>1.0616224847683541E-3</v>
      </c>
      <c r="G45" s="62">
        <v>1.1829867203799078E-5</v>
      </c>
      <c r="H45" s="41">
        <v>0.28272755814262235</v>
      </c>
      <c r="I45" s="41">
        <v>2.7131532550719559E-5</v>
      </c>
      <c r="J45" s="15"/>
      <c r="K45" s="23"/>
      <c r="L45" s="71">
        <f t="shared" si="0"/>
        <v>0.28272680469669603</v>
      </c>
      <c r="M45" s="71">
        <f t="shared" si="1"/>
        <v>0.28273340501575034</v>
      </c>
      <c r="N45" s="71">
        <f t="shared" si="2"/>
        <v>0.28273745037259013</v>
      </c>
      <c r="O45" s="71">
        <f t="shared" si="3"/>
        <v>0.28274241835467401</v>
      </c>
      <c r="P45" s="26"/>
      <c r="Q45" s="27">
        <f t="shared" si="4"/>
        <v>-1.5716498584605887</v>
      </c>
      <c r="R45" s="27">
        <f t="shared" si="5"/>
        <v>1.0254000472256963</v>
      </c>
      <c r="S45" s="27">
        <f t="shared" si="6"/>
        <v>-0.76509260944601643</v>
      </c>
      <c r="T45" s="27">
        <f t="shared" si="7"/>
        <v>1.025601683988661</v>
      </c>
      <c r="U45" s="28">
        <f t="shared" si="8"/>
        <v>744.24757381246911</v>
      </c>
      <c r="V45" s="28">
        <f t="shared" si="9"/>
        <v>942.51052017685458</v>
      </c>
      <c r="W45" s="28">
        <f t="shared" si="10"/>
        <v>1160.5456762602562</v>
      </c>
      <c r="X45" s="28">
        <f t="shared" si="11"/>
        <v>1632.6087073649101</v>
      </c>
      <c r="Y45" s="28">
        <f t="shared" si="12"/>
        <v>610.87225275407775</v>
      </c>
      <c r="Z45" s="28">
        <f t="shared" si="13"/>
        <v>777.34702319664132</v>
      </c>
      <c r="AA45" s="28">
        <f t="shared" si="14"/>
        <v>963.41070516080651</v>
      </c>
      <c r="AB45" s="28">
        <f t="shared" si="15"/>
        <v>1377.3512381874741</v>
      </c>
      <c r="AC45" s="28">
        <f t="shared" si="16"/>
        <v>943.29977609848697</v>
      </c>
      <c r="AD45" s="28">
        <f t="shared" si="17"/>
        <v>1160.0616943192515</v>
      </c>
      <c r="AE45" s="28">
        <f t="shared" si="18"/>
        <v>1631.3276059333371</v>
      </c>
      <c r="AF45" s="27">
        <f t="shared" si="19"/>
        <v>-0.96802341913348333</v>
      </c>
    </row>
    <row r="46" spans="1:32" s="17" customFormat="1" ht="13">
      <c r="A46" s="35" t="s">
        <v>76</v>
      </c>
      <c r="B46" s="44">
        <v>36.799999999999997</v>
      </c>
      <c r="C46" s="45">
        <v>0.4</v>
      </c>
      <c r="D46" s="62">
        <v>3.5341839198938303E-2</v>
      </c>
      <c r="E46" s="62">
        <v>1.1978486401943109E-4</v>
      </c>
      <c r="F46" s="62">
        <v>1.3385019164841472E-3</v>
      </c>
      <c r="G46" s="62">
        <v>4.5323047007389697E-6</v>
      </c>
      <c r="H46" s="41">
        <v>0.28269748551560431</v>
      </c>
      <c r="I46" s="41">
        <v>3.6099514197251951E-5</v>
      </c>
      <c r="J46" s="15"/>
      <c r="K46" s="23"/>
      <c r="L46" s="71">
        <f t="shared" si="0"/>
        <v>0.28269656557384198</v>
      </c>
      <c r="M46" s="71">
        <f t="shared" si="1"/>
        <v>0.28270295739015844</v>
      </c>
      <c r="N46" s="71">
        <f t="shared" si="2"/>
        <v>0.28270687495499752</v>
      </c>
      <c r="O46" s="71">
        <f t="shared" si="3"/>
        <v>0.28271168599953678</v>
      </c>
      <c r="P46" s="26"/>
      <c r="Q46" s="27">
        <f t="shared" si="4"/>
        <v>-2.6351436632943148</v>
      </c>
      <c r="R46" s="27">
        <f t="shared" si="5"/>
        <v>1.0252909794242866</v>
      </c>
      <c r="S46" s="27">
        <f t="shared" si="6"/>
        <v>-1.860883516844325</v>
      </c>
      <c r="T46" s="27">
        <f t="shared" si="7"/>
        <v>1.0255022474100379</v>
      </c>
      <c r="U46" s="28">
        <f t="shared" si="8"/>
        <v>792.60912777829014</v>
      </c>
      <c r="V46" s="28">
        <f t="shared" si="9"/>
        <v>997.54702449338038</v>
      </c>
      <c r="W46" s="28">
        <f t="shared" si="10"/>
        <v>1228.9879912602303</v>
      </c>
      <c r="X46" s="28">
        <f t="shared" si="11"/>
        <v>1729.8779712322705</v>
      </c>
      <c r="Y46" s="28">
        <f t="shared" si="12"/>
        <v>659.59946171231024</v>
      </c>
      <c r="Z46" s="28">
        <f t="shared" si="13"/>
        <v>834.405384158434</v>
      </c>
      <c r="AA46" s="28">
        <f t="shared" si="14"/>
        <v>1034.9942459076869</v>
      </c>
      <c r="AB46" s="28">
        <f t="shared" si="15"/>
        <v>1481.0548953402422</v>
      </c>
      <c r="AC46" s="28">
        <f t="shared" si="16"/>
        <v>998.4672084806291</v>
      </c>
      <c r="AD46" s="28">
        <f t="shared" si="17"/>
        <v>1228.7255541731738</v>
      </c>
      <c r="AE46" s="28">
        <f t="shared" si="18"/>
        <v>1729.334286925907</v>
      </c>
      <c r="AF46" s="27">
        <f t="shared" si="19"/>
        <v>-0.9596836772143329</v>
      </c>
    </row>
    <row r="47" spans="1:32" s="17" customFormat="1" ht="13">
      <c r="A47" s="35" t="s">
        <v>77</v>
      </c>
      <c r="B47" s="44">
        <v>37.200000000000003</v>
      </c>
      <c r="C47" s="45">
        <v>0.3</v>
      </c>
      <c r="D47" s="62">
        <v>5.0582249568546275E-2</v>
      </c>
      <c r="E47" s="62">
        <v>2.2157034509915192E-3</v>
      </c>
      <c r="F47" s="62">
        <v>1.8041279518873645E-3</v>
      </c>
      <c r="G47" s="62">
        <v>6.9770228250747544E-5</v>
      </c>
      <c r="H47" s="41">
        <v>0.28268683444650977</v>
      </c>
      <c r="I47" s="41">
        <v>3.0118433827441248E-5</v>
      </c>
      <c r="J47" s="15"/>
      <c r="K47" s="23"/>
      <c r="L47" s="71">
        <f t="shared" si="0"/>
        <v>0.28268558100112456</v>
      </c>
      <c r="M47" s="71">
        <f t="shared" si="1"/>
        <v>0.28269204231783462</v>
      </c>
      <c r="N47" s="71">
        <f t="shared" si="2"/>
        <v>0.28269600247968912</v>
      </c>
      <c r="O47" s="71">
        <f t="shared" si="3"/>
        <v>0.28270086583635262</v>
      </c>
      <c r="P47" s="26"/>
      <c r="Q47" s="27">
        <f t="shared" si="4"/>
        <v>-3.0118099914511198</v>
      </c>
      <c r="R47" s="27">
        <f t="shared" si="5"/>
        <v>1.0252523499860238</v>
      </c>
      <c r="S47" s="27">
        <f t="shared" si="6"/>
        <v>-2.2406023653476215</v>
      </c>
      <c r="T47" s="27">
        <f t="shared" si="7"/>
        <v>1.0254494625784267</v>
      </c>
      <c r="U47" s="28">
        <f t="shared" si="8"/>
        <v>817.97355980744589</v>
      </c>
      <c r="V47" s="28">
        <f t="shared" si="9"/>
        <v>1017.2631233911673</v>
      </c>
      <c r="W47" s="28">
        <f t="shared" si="10"/>
        <v>1253.3046943150921</v>
      </c>
      <c r="X47" s="28">
        <f t="shared" si="11"/>
        <v>1764.0822657135727</v>
      </c>
      <c r="Y47" s="28">
        <f t="shared" si="12"/>
        <v>683.96224653679133</v>
      </c>
      <c r="Z47" s="28">
        <f t="shared" si="13"/>
        <v>854.84526259403674</v>
      </c>
      <c r="AA47" s="28">
        <f t="shared" si="14"/>
        <v>1060.4259770567162</v>
      </c>
      <c r="AB47" s="28">
        <f t="shared" si="15"/>
        <v>1517.5188560714573</v>
      </c>
      <c r="AC47" s="28">
        <f t="shared" si="16"/>
        <v>1018.1876756558441</v>
      </c>
      <c r="AD47" s="28">
        <f t="shared" si="17"/>
        <v>1253.0720487002011</v>
      </c>
      <c r="AE47" s="28">
        <f t="shared" si="18"/>
        <v>1763.7383091542856</v>
      </c>
      <c r="AF47" s="27">
        <f t="shared" si="19"/>
        <v>-0.94565879662989871</v>
      </c>
    </row>
    <row r="48" spans="1:32" s="17" customFormat="1" ht="13">
      <c r="A48" s="35" t="s">
        <v>78</v>
      </c>
      <c r="B48" s="44">
        <v>38.1</v>
      </c>
      <c r="C48" s="45">
        <v>0.3</v>
      </c>
      <c r="D48" s="62">
        <v>3.7309346614994035E-2</v>
      </c>
      <c r="E48" s="62">
        <v>2.8638344101654704E-4</v>
      </c>
      <c r="F48" s="62">
        <v>1.4240691409042458E-3</v>
      </c>
      <c r="G48" s="62">
        <v>1.0271929793062466E-5</v>
      </c>
      <c r="H48" s="41">
        <v>0.28265708998140338</v>
      </c>
      <c r="I48" s="41">
        <v>2.557090660190402E-5</v>
      </c>
      <c r="J48" s="15"/>
      <c r="K48" s="23"/>
      <c r="L48" s="71">
        <f t="shared" si="0"/>
        <v>0.28265607664220854</v>
      </c>
      <c r="M48" s="71">
        <f t="shared" si="1"/>
        <v>0.28266269433670188</v>
      </c>
      <c r="N48" s="71">
        <f t="shared" si="2"/>
        <v>0.28266675034300426</v>
      </c>
      <c r="O48" s="71">
        <f t="shared" si="3"/>
        <v>0.28267173140337559</v>
      </c>
      <c r="P48" s="26"/>
      <c r="Q48" s="27">
        <f t="shared" si="4"/>
        <v>-4.0636986192643665</v>
      </c>
      <c r="R48" s="27">
        <f t="shared" si="5"/>
        <v>1.0251444723665759</v>
      </c>
      <c r="S48" s="27">
        <f t="shared" si="6"/>
        <v>-3.2643476678961836</v>
      </c>
      <c r="T48" s="27">
        <f t="shared" si="7"/>
        <v>1.0253456370063292</v>
      </c>
      <c r="U48" s="28">
        <f t="shared" si="8"/>
        <v>852.05265819338945</v>
      </c>
      <c r="V48" s="28">
        <f t="shared" si="9"/>
        <v>1070.2389671991627</v>
      </c>
      <c r="W48" s="28">
        <f t="shared" si="10"/>
        <v>1318.6734525220113</v>
      </c>
      <c r="X48" s="28">
        <f t="shared" si="11"/>
        <v>1856.072503225314</v>
      </c>
      <c r="Y48" s="28">
        <f t="shared" si="12"/>
        <v>720.43683692052616</v>
      </c>
      <c r="Z48" s="28">
        <f t="shared" si="13"/>
        <v>909.76448624944135</v>
      </c>
      <c r="AA48" s="28">
        <f t="shared" si="14"/>
        <v>1128.7895579709902</v>
      </c>
      <c r="AB48" s="28">
        <f t="shared" si="15"/>
        <v>1615.578693569247</v>
      </c>
      <c r="AC48" s="28">
        <f t="shared" si="16"/>
        <v>1071.3632773019451</v>
      </c>
      <c r="AD48" s="28">
        <f t="shared" si="17"/>
        <v>1318.7643436981853</v>
      </c>
      <c r="AE48" s="28">
        <f t="shared" si="18"/>
        <v>1856.6433680514233</v>
      </c>
      <c r="AF48" s="27">
        <f t="shared" si="19"/>
        <v>-0.95710635117758291</v>
      </c>
    </row>
    <row r="49" spans="1:32" s="17" customFormat="1" ht="13">
      <c r="A49" s="35" t="s">
        <v>79</v>
      </c>
      <c r="B49" s="44">
        <v>37.1</v>
      </c>
      <c r="C49" s="45">
        <v>0.3</v>
      </c>
      <c r="D49" s="62">
        <v>5.2520113510208855E-2</v>
      </c>
      <c r="E49" s="62">
        <v>7.1197080022289655E-4</v>
      </c>
      <c r="F49" s="62">
        <v>1.921536518065016E-3</v>
      </c>
      <c r="G49" s="62">
        <v>2.1112074317801412E-5</v>
      </c>
      <c r="H49" s="41">
        <v>0.28266049068780985</v>
      </c>
      <c r="I49" s="41">
        <v>2.3186130317399282E-5</v>
      </c>
      <c r="J49" s="15"/>
      <c r="K49" s="23"/>
      <c r="L49" s="71">
        <f t="shared" si="0"/>
        <v>0.28265915926103208</v>
      </c>
      <c r="M49" s="71">
        <f t="shared" si="1"/>
        <v>0.28266560320259504</v>
      </c>
      <c r="N49" s="71">
        <f t="shared" si="2"/>
        <v>0.28266955271516592</v>
      </c>
      <c r="O49" s="71">
        <f t="shared" si="3"/>
        <v>0.28267440299376173</v>
      </c>
      <c r="P49" s="26"/>
      <c r="Q49" s="27">
        <f t="shared" si="4"/>
        <v>-3.9434354246592473</v>
      </c>
      <c r="R49" s="27">
        <f t="shared" si="5"/>
        <v>1.0251568060935483</v>
      </c>
      <c r="S49" s="27">
        <f t="shared" si="6"/>
        <v>-3.1772548024100455</v>
      </c>
      <c r="T49" s="27">
        <f t="shared" si="7"/>
        <v>1.0253518098248857</v>
      </c>
      <c r="U49" s="28">
        <f t="shared" si="8"/>
        <v>858.66550211851779</v>
      </c>
      <c r="V49" s="28">
        <f t="shared" si="9"/>
        <v>1064.990531567584</v>
      </c>
      <c r="W49" s="28">
        <f t="shared" si="10"/>
        <v>1312.4145406278349</v>
      </c>
      <c r="X49" s="28">
        <f t="shared" si="11"/>
        <v>1847.6436920396229</v>
      </c>
      <c r="Y49" s="28">
        <f t="shared" si="12"/>
        <v>725.39755655340889</v>
      </c>
      <c r="Z49" s="28">
        <f t="shared" si="13"/>
        <v>904.32360453416879</v>
      </c>
      <c r="AA49" s="28">
        <f t="shared" si="14"/>
        <v>1122.2440639675203</v>
      </c>
      <c r="AB49" s="28">
        <f t="shared" si="15"/>
        <v>1606.5942040306961</v>
      </c>
      <c r="AC49" s="28">
        <f t="shared" si="16"/>
        <v>1066.0383386940446</v>
      </c>
      <c r="AD49" s="28">
        <f t="shared" si="17"/>
        <v>1312.4038564095199</v>
      </c>
      <c r="AE49" s="28">
        <f t="shared" si="18"/>
        <v>1848.0314761015184</v>
      </c>
      <c r="AF49" s="27">
        <f t="shared" si="19"/>
        <v>-0.94212239403418629</v>
      </c>
    </row>
    <row r="50" spans="1:32" s="17" customFormat="1" ht="13">
      <c r="A50" s="35" t="s">
        <v>80</v>
      </c>
      <c r="B50" s="44">
        <v>37.299999999999997</v>
      </c>
      <c r="C50" s="45">
        <v>0.3</v>
      </c>
      <c r="D50" s="62">
        <v>2.568676275142347E-2</v>
      </c>
      <c r="E50" s="62">
        <v>1.9853258058686072E-4</v>
      </c>
      <c r="F50" s="62">
        <v>9.3475650721310064E-4</v>
      </c>
      <c r="G50" s="62">
        <v>9.1158492672071031E-6</v>
      </c>
      <c r="H50" s="41">
        <v>0.28265463641991084</v>
      </c>
      <c r="I50" s="41">
        <v>2.2830746270097357E-5</v>
      </c>
      <c r="J50" s="15"/>
      <c r="K50" s="23"/>
      <c r="L50" s="71">
        <f t="shared" si="0"/>
        <v>0.28265398523717944</v>
      </c>
      <c r="M50" s="71">
        <f t="shared" si="1"/>
        <v>0.28266046392906896</v>
      </c>
      <c r="N50" s="71">
        <f t="shared" si="2"/>
        <v>0.28266443474022707</v>
      </c>
      <c r="O50" s="71">
        <f t="shared" si="3"/>
        <v>0.28266931117498262</v>
      </c>
      <c r="P50" s="26"/>
      <c r="Q50" s="27">
        <f t="shared" si="4"/>
        <v>-4.1504668103342635</v>
      </c>
      <c r="R50" s="27">
        <f t="shared" si="5"/>
        <v>1.0251355737573036</v>
      </c>
      <c r="S50" s="27">
        <f t="shared" si="6"/>
        <v>-3.3558588161863856</v>
      </c>
      <c r="T50" s="27">
        <f t="shared" si="7"/>
        <v>1.0253339074928978</v>
      </c>
      <c r="U50" s="28">
        <f t="shared" si="8"/>
        <v>844.46433614700732</v>
      </c>
      <c r="V50" s="28">
        <f t="shared" si="9"/>
        <v>1074.2629195267309</v>
      </c>
      <c r="W50" s="28">
        <f t="shared" si="10"/>
        <v>1323.8446455661774</v>
      </c>
      <c r="X50" s="28">
        <f t="shared" si="11"/>
        <v>1863.7071277238954</v>
      </c>
      <c r="Y50" s="28">
        <f t="shared" si="12"/>
        <v>714.39882800749137</v>
      </c>
      <c r="Z50" s="28">
        <f t="shared" si="13"/>
        <v>913.93597289699733</v>
      </c>
      <c r="AA50" s="28">
        <f t="shared" si="14"/>
        <v>1134.197502399086</v>
      </c>
      <c r="AB50" s="28">
        <f t="shared" si="15"/>
        <v>1623.7165583746214</v>
      </c>
      <c r="AC50" s="28">
        <f t="shared" si="16"/>
        <v>1075.4643893103023</v>
      </c>
      <c r="AD50" s="28">
        <f t="shared" si="17"/>
        <v>1324.0389613986845</v>
      </c>
      <c r="AE50" s="28">
        <f t="shared" si="18"/>
        <v>1864.4693251861318</v>
      </c>
      <c r="AF50" s="27">
        <f t="shared" si="19"/>
        <v>-0.97184468351767772</v>
      </c>
    </row>
    <row r="51" spans="1:32" s="17" customFormat="1" ht="13">
      <c r="A51" s="35" t="s">
        <v>81</v>
      </c>
      <c r="B51" s="44">
        <v>37.700000000000003</v>
      </c>
      <c r="C51" s="45">
        <v>0.3</v>
      </c>
      <c r="D51" s="62">
        <v>4.4352124165149179E-2</v>
      </c>
      <c r="E51" s="62">
        <v>3.0720308899389182E-4</v>
      </c>
      <c r="F51" s="62">
        <v>1.6349406092980377E-3</v>
      </c>
      <c r="G51" s="62">
        <v>1.0473389470385046E-5</v>
      </c>
      <c r="H51" s="41">
        <v>0.28264716989672423</v>
      </c>
      <c r="I51" s="41">
        <v>2.1687101140707237E-5</v>
      </c>
      <c r="J51" s="15"/>
      <c r="K51" s="23"/>
      <c r="L51" s="71">
        <f t="shared" si="0"/>
        <v>0.28264601872397777</v>
      </c>
      <c r="M51" s="71">
        <f t="shared" si="1"/>
        <v>0.28265256691690971</v>
      </c>
      <c r="N51" s="71">
        <f t="shared" si="2"/>
        <v>0.28265658032548086</v>
      </c>
      <c r="O51" s="71">
        <f t="shared" si="3"/>
        <v>0.28266150907284898</v>
      </c>
      <c r="P51" s="26"/>
      <c r="Q51" s="27">
        <f t="shared" si="4"/>
        <v>-4.4145142827367589</v>
      </c>
      <c r="R51" s="27">
        <f t="shared" si="5"/>
        <v>1.0251084940722583</v>
      </c>
      <c r="S51" s="27">
        <f t="shared" si="6"/>
        <v>-3.628839286132779</v>
      </c>
      <c r="T51" s="27">
        <f t="shared" si="7"/>
        <v>1.0253071067827864</v>
      </c>
      <c r="U51" s="28">
        <f t="shared" si="8"/>
        <v>871.1218477584207</v>
      </c>
      <c r="V51" s="28">
        <f t="shared" si="9"/>
        <v>1088.5077513282747</v>
      </c>
      <c r="W51" s="28">
        <f t="shared" si="10"/>
        <v>1341.3813691296343</v>
      </c>
      <c r="X51" s="28">
        <f t="shared" si="11"/>
        <v>1888.3114981223409</v>
      </c>
      <c r="Y51" s="28">
        <f t="shared" si="12"/>
        <v>739.28166768398069</v>
      </c>
      <c r="Z51" s="28">
        <f t="shared" si="13"/>
        <v>928.70298535492316</v>
      </c>
      <c r="AA51" s="28">
        <f t="shared" si="14"/>
        <v>1152.5369272481032</v>
      </c>
      <c r="AB51" s="28">
        <f t="shared" si="15"/>
        <v>1649.9422186913821</v>
      </c>
      <c r="AC51" s="28">
        <f t="shared" si="16"/>
        <v>1089.6628620377824</v>
      </c>
      <c r="AD51" s="28">
        <f t="shared" si="17"/>
        <v>1341.5412937933077</v>
      </c>
      <c r="AE51" s="28">
        <f t="shared" si="18"/>
        <v>1889.154637186497</v>
      </c>
      <c r="AF51" s="27">
        <f t="shared" si="19"/>
        <v>-0.95075480092475795</v>
      </c>
    </row>
    <row r="52" spans="1:32" s="17" customFormat="1" ht="13">
      <c r="A52" s="35" t="s">
        <v>82</v>
      </c>
      <c r="B52" s="44">
        <v>38.200000000000003</v>
      </c>
      <c r="C52" s="45">
        <v>0.4</v>
      </c>
      <c r="D52" s="62">
        <v>2.8185055213476664E-2</v>
      </c>
      <c r="E52" s="62">
        <v>9.1097825100303672E-5</v>
      </c>
      <c r="F52" s="62">
        <v>1.0768335595952004E-3</v>
      </c>
      <c r="G52" s="62">
        <v>3.231938761314122E-6</v>
      </c>
      <c r="H52" s="41">
        <v>0.2826494948843532</v>
      </c>
      <c r="I52" s="41">
        <v>2.2577347467364374E-5</v>
      </c>
      <c r="J52" s="15"/>
      <c r="K52" s="23"/>
      <c r="L52" s="71">
        <f t="shared" si="0"/>
        <v>0.28264872661919099</v>
      </c>
      <c r="M52" s="71">
        <f t="shared" si="1"/>
        <v>0.28265536168915578</v>
      </c>
      <c r="N52" s="71">
        <f t="shared" si="2"/>
        <v>0.28265942834494068</v>
      </c>
      <c r="O52" s="71">
        <f t="shared" si="3"/>
        <v>0.28266442248362383</v>
      </c>
      <c r="P52" s="26"/>
      <c r="Q52" s="27">
        <f t="shared" si="4"/>
        <v>-4.3322930009626059</v>
      </c>
      <c r="R52" s="27">
        <f t="shared" si="5"/>
        <v>1.0251169263681412</v>
      </c>
      <c r="S52" s="27">
        <f t="shared" si="6"/>
        <v>-3.5221039250610264</v>
      </c>
      <c r="T52" s="27">
        <f t="shared" si="7"/>
        <v>1.0253358772913415</v>
      </c>
      <c r="U52" s="28">
        <f t="shared" si="8"/>
        <v>854.91582138618821</v>
      </c>
      <c r="V52" s="28">
        <f t="shared" si="9"/>
        <v>1083.4669030325101</v>
      </c>
      <c r="W52" s="28">
        <f t="shared" si="10"/>
        <v>1335.0231972979707</v>
      </c>
      <c r="X52" s="28">
        <f t="shared" si="11"/>
        <v>1879.1252146365459</v>
      </c>
      <c r="Y52" s="28">
        <f t="shared" si="12"/>
        <v>724.63935733134849</v>
      </c>
      <c r="Z52" s="28">
        <f t="shared" si="13"/>
        <v>923.47736836115416</v>
      </c>
      <c r="AA52" s="28">
        <f t="shared" si="14"/>
        <v>1145.8877571729834</v>
      </c>
      <c r="AB52" s="28">
        <f t="shared" si="15"/>
        <v>1640.150703543422</v>
      </c>
      <c r="AC52" s="28">
        <f t="shared" si="16"/>
        <v>1084.6777076979695</v>
      </c>
      <c r="AD52" s="28">
        <f t="shared" si="17"/>
        <v>1335.2427926397368</v>
      </c>
      <c r="AE52" s="28">
        <f t="shared" si="18"/>
        <v>1880.000765548426</v>
      </c>
      <c r="AF52" s="27">
        <f t="shared" si="19"/>
        <v>-0.96756525422906026</v>
      </c>
    </row>
    <row r="53" spans="1:32" s="17" customFormat="1" ht="13">
      <c r="A53" s="35" t="s">
        <v>83</v>
      </c>
      <c r="B53" s="44">
        <v>37.6</v>
      </c>
      <c r="C53" s="45">
        <v>0.3</v>
      </c>
      <c r="D53" s="62">
        <v>6.0592788867839316E-2</v>
      </c>
      <c r="E53" s="62">
        <v>1.8022641712892758E-3</v>
      </c>
      <c r="F53" s="62">
        <v>2.205997919261835E-3</v>
      </c>
      <c r="G53" s="62">
        <v>5.4838026447972988E-5</v>
      </c>
      <c r="H53" s="41">
        <v>0.2826858187897312</v>
      </c>
      <c r="I53" s="41">
        <v>2.4645407887236528E-5</v>
      </c>
      <c r="J53" s="15"/>
      <c r="K53" s="23"/>
      <c r="L53" s="71">
        <f t="shared" si="0"/>
        <v>0.28268426965316273</v>
      </c>
      <c r="M53" s="71">
        <f t="shared" si="1"/>
        <v>0.28269080047078537</v>
      </c>
      <c r="N53" s="71">
        <f t="shared" si="2"/>
        <v>0.28269480322997348</v>
      </c>
      <c r="O53" s="71">
        <f t="shared" si="3"/>
        <v>0.28269971889915185</v>
      </c>
      <c r="P53" s="26"/>
      <c r="Q53" s="27">
        <f t="shared" si="4"/>
        <v>-3.0477278609208902</v>
      </c>
      <c r="R53" s="27">
        <f t="shared" si="5"/>
        <v>1.025248666388586</v>
      </c>
      <c r="S53" s="27">
        <f t="shared" si="6"/>
        <v>-2.2782079431127311</v>
      </c>
      <c r="T53" s="27">
        <f t="shared" si="7"/>
        <v>1.0254462624330354</v>
      </c>
      <c r="U53" s="28">
        <f t="shared" si="8"/>
        <v>828.46592015385772</v>
      </c>
      <c r="V53" s="28">
        <f t="shared" si="9"/>
        <v>1019.5058351406487</v>
      </c>
      <c r="W53" s="28">
        <f t="shared" si="10"/>
        <v>1255.9861858776183</v>
      </c>
      <c r="X53" s="28">
        <f t="shared" si="11"/>
        <v>1767.7066405798705</v>
      </c>
      <c r="Y53" s="28">
        <f t="shared" si="12"/>
        <v>693.23338319751508</v>
      </c>
      <c r="Z53" s="28">
        <f t="shared" si="13"/>
        <v>857.17028697323315</v>
      </c>
      <c r="AA53" s="28">
        <f t="shared" si="14"/>
        <v>1063.2303944285825</v>
      </c>
      <c r="AB53" s="28">
        <f t="shared" si="15"/>
        <v>1521.3825808491461</v>
      </c>
      <c r="AC53" s="28">
        <f t="shared" si="16"/>
        <v>1020.3895585532196</v>
      </c>
      <c r="AD53" s="28">
        <f t="shared" si="17"/>
        <v>1255.7053683476524</v>
      </c>
      <c r="AE53" s="28">
        <f t="shared" si="18"/>
        <v>1767.3096230536662</v>
      </c>
      <c r="AF53" s="27">
        <f t="shared" si="19"/>
        <v>-0.93355427954030623</v>
      </c>
    </row>
    <row r="54" spans="1:32" s="17" customFormat="1" ht="13">
      <c r="A54" s="35" t="s">
        <v>84</v>
      </c>
      <c r="B54" s="44">
        <v>37</v>
      </c>
      <c r="C54" s="45">
        <v>0.3</v>
      </c>
      <c r="D54" s="62">
        <v>8.6205675645645626E-3</v>
      </c>
      <c r="E54" s="62">
        <v>8.7432762179874701E-5</v>
      </c>
      <c r="F54" s="62">
        <v>3.1307195014445698E-4</v>
      </c>
      <c r="G54" s="62">
        <v>4.0677358971795864E-6</v>
      </c>
      <c r="H54" s="41">
        <v>0.28266101834731133</v>
      </c>
      <c r="I54" s="41">
        <v>1.9440253164369107E-5</v>
      </c>
      <c r="J54" s="15"/>
      <c r="K54" s="23"/>
      <c r="L54" s="71">
        <f t="shared" si="0"/>
        <v>0.28266080200562416</v>
      </c>
      <c r="M54" s="71">
        <f t="shared" si="1"/>
        <v>0.28266722857207249</v>
      </c>
      <c r="N54" s="71">
        <f t="shared" si="2"/>
        <v>0.28267116743537957</v>
      </c>
      <c r="O54" s="71">
        <f t="shared" si="3"/>
        <v>0.28267600463593212</v>
      </c>
      <c r="P54" s="26"/>
      <c r="Q54" s="27">
        <f t="shared" si="4"/>
        <v>-3.9247751788962226</v>
      </c>
      <c r="R54" s="27">
        <f t="shared" si="5"/>
        <v>1.0251587198160075</v>
      </c>
      <c r="S54" s="27">
        <f t="shared" si="6"/>
        <v>-3.1213487979542265</v>
      </c>
      <c r="T54" s="27">
        <f t="shared" si="7"/>
        <v>1.0253570613434504</v>
      </c>
      <c r="U54" s="28">
        <f t="shared" si="8"/>
        <v>821.94914009593822</v>
      </c>
      <c r="V54" s="28">
        <f t="shared" si="9"/>
        <v>1062.0576708147892</v>
      </c>
      <c r="W54" s="28">
        <f t="shared" si="10"/>
        <v>1308.8078382457541</v>
      </c>
      <c r="X54" s="28">
        <f t="shared" si="11"/>
        <v>1842.5899088212841</v>
      </c>
      <c r="Y54" s="28">
        <f t="shared" si="12"/>
        <v>693.4350997565864</v>
      </c>
      <c r="Z54" s="28">
        <f t="shared" si="13"/>
        <v>901.28319511474683</v>
      </c>
      <c r="AA54" s="28">
        <f t="shared" si="14"/>
        <v>1118.4722025372878</v>
      </c>
      <c r="AB54" s="28">
        <f t="shared" si="15"/>
        <v>1601.207200071181</v>
      </c>
      <c r="AC54" s="28">
        <f t="shared" si="16"/>
        <v>1063.2943498535296</v>
      </c>
      <c r="AD54" s="28">
        <f t="shared" si="17"/>
        <v>1309.0267998184593</v>
      </c>
      <c r="AE54" s="28">
        <f t="shared" si="18"/>
        <v>1843.278055742212</v>
      </c>
      <c r="AF54" s="27">
        <f t="shared" si="19"/>
        <v>-0.99057012198360073</v>
      </c>
    </row>
    <row r="55" spans="1:32" s="17" customFormat="1" ht="13">
      <c r="A55" s="35" t="s">
        <v>85</v>
      </c>
      <c r="B55" s="44">
        <v>37.299999999999997</v>
      </c>
      <c r="C55" s="45">
        <v>0.3</v>
      </c>
      <c r="D55" s="62">
        <v>5.3367801420635977E-2</v>
      </c>
      <c r="E55" s="62">
        <v>4.2377898598495816E-4</v>
      </c>
      <c r="F55" s="62">
        <v>2.0344362480979789E-3</v>
      </c>
      <c r="G55" s="62">
        <v>1.6300431987440841E-5</v>
      </c>
      <c r="H55" s="41">
        <v>0.28268005414621</v>
      </c>
      <c r="I55" s="41">
        <v>2.4490107779614526E-5</v>
      </c>
      <c r="J55" s="15"/>
      <c r="K55" s="23"/>
      <c r="L55" s="71">
        <f t="shared" si="0"/>
        <v>0.28267863688969169</v>
      </c>
      <c r="M55" s="71">
        <f t="shared" si="1"/>
        <v>0.28268511558158121</v>
      </c>
      <c r="N55" s="71">
        <f t="shared" si="2"/>
        <v>0.28268908639273932</v>
      </c>
      <c r="O55" s="71">
        <f t="shared" si="3"/>
        <v>0.28269396282749487</v>
      </c>
      <c r="P55" s="26"/>
      <c r="Q55" s="27">
        <f t="shared" si="4"/>
        <v>-3.251589753936468</v>
      </c>
      <c r="R55" s="27">
        <f t="shared" si="5"/>
        <v>1.0252277591032204</v>
      </c>
      <c r="S55" s="27">
        <f t="shared" si="6"/>
        <v>-2.4840020212069103</v>
      </c>
      <c r="T55" s="27">
        <f t="shared" si="7"/>
        <v>1.0254234485389491</v>
      </c>
      <c r="U55" s="28">
        <f t="shared" si="8"/>
        <v>832.94762553007104</v>
      </c>
      <c r="V55" s="28">
        <f t="shared" si="9"/>
        <v>1029.7712532578842</v>
      </c>
      <c r="W55" s="28">
        <f t="shared" si="10"/>
        <v>1268.767042137378</v>
      </c>
      <c r="X55" s="28">
        <f t="shared" si="11"/>
        <v>1785.8923915346359</v>
      </c>
      <c r="Y55" s="28">
        <f t="shared" si="12"/>
        <v>698.50205830902098</v>
      </c>
      <c r="Z55" s="28">
        <f t="shared" si="13"/>
        <v>867.81242371484666</v>
      </c>
      <c r="AA55" s="28">
        <f t="shared" si="14"/>
        <v>1076.5970664242768</v>
      </c>
      <c r="AB55" s="28">
        <f t="shared" si="15"/>
        <v>1540.7690390811467</v>
      </c>
      <c r="AC55" s="28">
        <f t="shared" si="16"/>
        <v>1030.7038535159718</v>
      </c>
      <c r="AD55" s="28">
        <f t="shared" si="17"/>
        <v>1268.5611142169791</v>
      </c>
      <c r="AE55" s="28">
        <f t="shared" si="18"/>
        <v>1785.6907821881105</v>
      </c>
      <c r="AF55" s="27">
        <f t="shared" si="19"/>
        <v>-0.93872179975608494</v>
      </c>
    </row>
    <row r="56" spans="1:32" s="17" customFormat="1" ht="13">
      <c r="A56" s="35" t="s">
        <v>86</v>
      </c>
      <c r="B56" s="44">
        <v>38</v>
      </c>
      <c r="C56" s="45">
        <v>0.4</v>
      </c>
      <c r="D56" s="62">
        <v>1.0623860963952952E-3</v>
      </c>
      <c r="E56" s="62">
        <v>3.7461057647616464E-5</v>
      </c>
      <c r="F56" s="62">
        <v>2.8729775050722155E-5</v>
      </c>
      <c r="G56" s="62">
        <v>1.5088070083416207E-6</v>
      </c>
      <c r="H56" s="41">
        <v>0.28267897005035791</v>
      </c>
      <c r="I56" s="41">
        <v>2.2693880331577188E-5</v>
      </c>
      <c r="J56" s="15"/>
      <c r="K56" s="23"/>
      <c r="L56" s="71">
        <f t="shared" si="0"/>
        <v>0.28267894966049967</v>
      </c>
      <c r="M56" s="71">
        <f t="shared" si="1"/>
        <v>0.28268554997955397</v>
      </c>
      <c r="N56" s="71">
        <f t="shared" si="2"/>
        <v>0.28268959533639376</v>
      </c>
      <c r="O56" s="71">
        <f t="shared" si="3"/>
        <v>0.28269456331847764</v>
      </c>
      <c r="P56" s="26"/>
      <c r="Q56" s="27">
        <f t="shared" si="4"/>
        <v>-3.289927915144375</v>
      </c>
      <c r="R56" s="27">
        <f t="shared" si="5"/>
        <v>1.0252238272900456</v>
      </c>
      <c r="S56" s="27">
        <f t="shared" si="6"/>
        <v>-2.4575877690125036</v>
      </c>
      <c r="T56" s="27">
        <f t="shared" si="7"/>
        <v>1.0254444425169897</v>
      </c>
      <c r="U56" s="28">
        <f t="shared" si="8"/>
        <v>791.21904461861311</v>
      </c>
      <c r="V56" s="28">
        <f t="shared" si="9"/>
        <v>1028.9869139310131</v>
      </c>
      <c r="W56" s="28">
        <f t="shared" si="10"/>
        <v>1267.629345105519</v>
      </c>
      <c r="X56" s="28">
        <f t="shared" si="11"/>
        <v>1783.9954868783534</v>
      </c>
      <c r="Y56" s="28">
        <f t="shared" si="12"/>
        <v>662.83125612482138</v>
      </c>
      <c r="Z56" s="28">
        <f t="shared" si="13"/>
        <v>866.99930347339318</v>
      </c>
      <c r="AA56" s="28">
        <f t="shared" si="14"/>
        <v>1075.4072285143754</v>
      </c>
      <c r="AB56" s="28">
        <f t="shared" si="15"/>
        <v>1538.7469123179767</v>
      </c>
      <c r="AC56" s="28">
        <f t="shared" si="16"/>
        <v>1030.1389660677785</v>
      </c>
      <c r="AD56" s="28">
        <f t="shared" si="17"/>
        <v>1267.6933663938662</v>
      </c>
      <c r="AE56" s="28">
        <f t="shared" si="18"/>
        <v>1784.16458027929</v>
      </c>
      <c r="AF56" s="27">
        <f t="shared" si="19"/>
        <v>-0.99913464532979757</v>
      </c>
    </row>
    <row r="57" spans="1:32" s="17" customFormat="1" ht="13">
      <c r="A57" s="35" t="s">
        <v>87</v>
      </c>
      <c r="B57" s="44">
        <v>37.9</v>
      </c>
      <c r="C57" s="45">
        <v>0.3</v>
      </c>
      <c r="D57" s="62">
        <v>3.6650298747126064E-3</v>
      </c>
      <c r="E57" s="62">
        <v>3.3866579970170707E-4</v>
      </c>
      <c r="F57" s="62">
        <v>1.1636178236545613E-4</v>
      </c>
      <c r="G57" s="62">
        <v>1.1573165412481968E-5</v>
      </c>
      <c r="H57" s="41">
        <v>0.28262038564344627</v>
      </c>
      <c r="I57" s="41">
        <v>2.1815142558320794E-5</v>
      </c>
      <c r="J57" s="15"/>
      <c r="K57" s="23"/>
      <c r="L57" s="71">
        <f t="shared" si="0"/>
        <v>0.28262030327752624</v>
      </c>
      <c r="M57" s="71">
        <f t="shared" si="1"/>
        <v>0.28262688622117399</v>
      </c>
      <c r="N57" s="71">
        <f t="shared" si="2"/>
        <v>0.28263092092857101</v>
      </c>
      <c r="O57" s="71">
        <f t="shared" si="3"/>
        <v>0.28263587583239191</v>
      </c>
      <c r="P57" s="26"/>
      <c r="Q57" s="27">
        <f t="shared" si="4"/>
        <v>-5.3617174456366268</v>
      </c>
      <c r="R57" s="27">
        <f t="shared" si="5"/>
        <v>1.0250113525882212</v>
      </c>
      <c r="S57" s="27">
        <f t="shared" si="6"/>
        <v>-4.5339346336581432</v>
      </c>
      <c r="T57" s="27">
        <f t="shared" si="7"/>
        <v>1.0252148084327339</v>
      </c>
      <c r="U57" s="28">
        <f t="shared" si="8"/>
        <v>873.71566254328593</v>
      </c>
      <c r="V57" s="28">
        <f t="shared" si="9"/>
        <v>1134.8050706730055</v>
      </c>
      <c r="W57" s="28">
        <f t="shared" si="10"/>
        <v>1398.6316807419357</v>
      </c>
      <c r="X57" s="28">
        <f t="shared" si="11"/>
        <v>1969.0678984341589</v>
      </c>
      <c r="Y57" s="28">
        <f t="shared" si="12"/>
        <v>747.31574791894172</v>
      </c>
      <c r="Z57" s="28">
        <f t="shared" si="13"/>
        <v>976.69645710445752</v>
      </c>
      <c r="AA57" s="28">
        <f t="shared" si="14"/>
        <v>1212.4058216462895</v>
      </c>
      <c r="AB57" s="28">
        <f t="shared" si="15"/>
        <v>1736.0144374991708</v>
      </c>
      <c r="AC57" s="28">
        <f t="shared" si="16"/>
        <v>1136.3281145825754</v>
      </c>
      <c r="AD57" s="28">
        <f t="shared" si="17"/>
        <v>1399.3320293417837</v>
      </c>
      <c r="AE57" s="28">
        <f t="shared" si="18"/>
        <v>1971.133481665333</v>
      </c>
      <c r="AF57" s="27">
        <f t="shared" si="19"/>
        <v>-0.99649512703718501</v>
      </c>
    </row>
    <row r="58" spans="1:32" s="17" customFormat="1" ht="13">
      <c r="A58" s="35" t="s">
        <v>88</v>
      </c>
      <c r="B58" s="44">
        <v>37.1</v>
      </c>
      <c r="C58" s="45">
        <v>0.3</v>
      </c>
      <c r="D58" s="62">
        <v>1.0888530379145953E-2</v>
      </c>
      <c r="E58" s="62">
        <v>2.2140380846976797E-4</v>
      </c>
      <c r="F58" s="62">
        <v>3.5593865836112818E-4</v>
      </c>
      <c r="G58" s="62">
        <v>8.2497351963707965E-6</v>
      </c>
      <c r="H58" s="41">
        <v>0.28262231928407877</v>
      </c>
      <c r="I58" s="41">
        <v>2.1320409106058935E-5</v>
      </c>
      <c r="J58" s="15"/>
      <c r="K58" s="23"/>
      <c r="L58" s="71">
        <f t="shared" si="0"/>
        <v>0.28262207265527078</v>
      </c>
      <c r="M58" s="71">
        <f t="shared" si="1"/>
        <v>0.28262851659683375</v>
      </c>
      <c r="N58" s="71">
        <f t="shared" si="2"/>
        <v>0.28263246610940462</v>
      </c>
      <c r="O58" s="71">
        <f t="shared" si="3"/>
        <v>0.28263731638800044</v>
      </c>
      <c r="P58" s="26"/>
      <c r="Q58" s="27">
        <f t="shared" si="4"/>
        <v>-5.2933358296169963</v>
      </c>
      <c r="R58" s="27">
        <f t="shared" si="5"/>
        <v>1.0250183655416416</v>
      </c>
      <c r="S58" s="27">
        <f t="shared" si="6"/>
        <v>-4.4888989217306552</v>
      </c>
      <c r="T58" s="27">
        <f t="shared" si="7"/>
        <v>1.0252170985256348</v>
      </c>
      <c r="U58" s="28">
        <f t="shared" si="8"/>
        <v>876.49474709126991</v>
      </c>
      <c r="V58" s="28">
        <f t="shared" si="9"/>
        <v>1131.8670085633667</v>
      </c>
      <c r="W58" s="28">
        <f t="shared" si="10"/>
        <v>1395.1858605428022</v>
      </c>
      <c r="X58" s="28">
        <f t="shared" si="11"/>
        <v>1964.5327187566488</v>
      </c>
      <c r="Y58" s="28">
        <f t="shared" si="12"/>
        <v>749.35516651123851</v>
      </c>
      <c r="Z58" s="28">
        <f t="shared" si="13"/>
        <v>973.65080106728362</v>
      </c>
      <c r="AA58" s="28">
        <f t="shared" si="14"/>
        <v>1208.8024751961468</v>
      </c>
      <c r="AB58" s="28">
        <f t="shared" si="15"/>
        <v>1731.1809543582769</v>
      </c>
      <c r="AC58" s="28">
        <f t="shared" si="16"/>
        <v>1133.3485439438643</v>
      </c>
      <c r="AD58" s="28">
        <f t="shared" si="17"/>
        <v>1395.830589676902</v>
      </c>
      <c r="AE58" s="28">
        <f t="shared" si="18"/>
        <v>1966.4974373412015</v>
      </c>
      <c r="AF58" s="27">
        <f t="shared" si="19"/>
        <v>-0.98927895607345995</v>
      </c>
    </row>
    <row r="59" spans="1:32" s="17" customFormat="1" ht="13">
      <c r="A59" s="35" t="s">
        <v>89</v>
      </c>
      <c r="B59" s="44">
        <v>37.200000000000003</v>
      </c>
      <c r="C59" s="45">
        <v>0.3</v>
      </c>
      <c r="D59" s="62">
        <v>1.8582588596569426E-2</v>
      </c>
      <c r="E59" s="62">
        <v>1.9852354731869846E-4</v>
      </c>
      <c r="F59" s="62">
        <v>6.449266176913798E-4</v>
      </c>
      <c r="G59" s="62">
        <v>8.4248752481461619E-6</v>
      </c>
      <c r="H59" s="41">
        <v>0.28255212562729282</v>
      </c>
      <c r="I59" s="41">
        <v>2.4178763122923314E-5</v>
      </c>
      <c r="J59" s="15"/>
      <c r="K59" s="23"/>
      <c r="L59" s="71">
        <f t="shared" si="0"/>
        <v>0.28255167755469801</v>
      </c>
      <c r="M59" s="71">
        <f t="shared" si="1"/>
        <v>0.28255813887140807</v>
      </c>
      <c r="N59" s="71">
        <f t="shared" si="2"/>
        <v>0.28256209903326257</v>
      </c>
      <c r="O59" s="71">
        <f t="shared" si="3"/>
        <v>0.28256696238992607</v>
      </c>
      <c r="P59" s="26"/>
      <c r="Q59" s="27">
        <f t="shared" si="4"/>
        <v>-7.7756769661496694</v>
      </c>
      <c r="R59" s="27">
        <f t="shared" si="5"/>
        <v>1.024763786258829</v>
      </c>
      <c r="S59" s="27">
        <f t="shared" si="6"/>
        <v>-6.9763742966422182</v>
      </c>
      <c r="T59" s="27">
        <f t="shared" si="7"/>
        <v>1.0249622584096292</v>
      </c>
      <c r="U59" s="28">
        <f t="shared" si="8"/>
        <v>981.01214486296999</v>
      </c>
      <c r="V59" s="28">
        <f t="shared" si="9"/>
        <v>1258.546627777587</v>
      </c>
      <c r="W59" s="28">
        <f t="shared" si="10"/>
        <v>1551.8831010279896</v>
      </c>
      <c r="X59" s="28">
        <f t="shared" si="11"/>
        <v>2185.5749191540431</v>
      </c>
      <c r="Y59" s="28">
        <f t="shared" si="12"/>
        <v>855.8102497016871</v>
      </c>
      <c r="Z59" s="28">
        <f t="shared" si="13"/>
        <v>1104.9639678357678</v>
      </c>
      <c r="AA59" s="28">
        <f t="shared" si="14"/>
        <v>1372.6524511802193</v>
      </c>
      <c r="AB59" s="28">
        <f t="shared" si="15"/>
        <v>1966.7310343489044</v>
      </c>
      <c r="AC59" s="28">
        <f t="shared" si="16"/>
        <v>1260.4818917250882</v>
      </c>
      <c r="AD59" s="28">
        <f t="shared" si="17"/>
        <v>1553.3803728423627</v>
      </c>
      <c r="AE59" s="28">
        <f t="shared" si="18"/>
        <v>2190.1761294361554</v>
      </c>
      <c r="AF59" s="27">
        <f t="shared" si="19"/>
        <v>-0.98057449946712716</v>
      </c>
    </row>
    <row r="60" spans="1:32" s="17" customFormat="1" ht="13">
      <c r="A60" s="35" t="s">
        <v>90</v>
      </c>
      <c r="B60" s="44">
        <v>36.799999999999997</v>
      </c>
      <c r="C60" s="45">
        <v>0.3</v>
      </c>
      <c r="D60" s="62">
        <v>8.2293396497126643E-3</v>
      </c>
      <c r="E60" s="62">
        <v>5.4512026145725839E-5</v>
      </c>
      <c r="F60" s="62">
        <v>2.7331325547608209E-4</v>
      </c>
      <c r="G60" s="62">
        <v>1.7601035317934171E-6</v>
      </c>
      <c r="H60" s="41">
        <v>0.28256001248764373</v>
      </c>
      <c r="I60" s="41">
        <v>2.0239446064908894E-5</v>
      </c>
      <c r="J60" s="15"/>
      <c r="K60" s="23"/>
      <c r="L60" s="71">
        <f t="shared" si="0"/>
        <v>0.28255982464160867</v>
      </c>
      <c r="M60" s="71">
        <f t="shared" si="1"/>
        <v>0.28256621645792512</v>
      </c>
      <c r="N60" s="71">
        <f t="shared" si="2"/>
        <v>0.28257013402276421</v>
      </c>
      <c r="O60" s="71">
        <f t="shared" si="3"/>
        <v>0.28257494506730346</v>
      </c>
      <c r="P60" s="26"/>
      <c r="Q60" s="27">
        <f t="shared" si="4"/>
        <v>-7.4967646144696864</v>
      </c>
      <c r="R60" s="27">
        <f t="shared" si="5"/>
        <v>1.0247923904282614</v>
      </c>
      <c r="S60" s="27">
        <f t="shared" si="6"/>
        <v>-6.6970047502634689</v>
      </c>
      <c r="T60" s="27">
        <f t="shared" si="7"/>
        <v>1.0249897346951637</v>
      </c>
      <c r="U60" s="28">
        <f t="shared" si="8"/>
        <v>960.65488880901148</v>
      </c>
      <c r="V60" s="28">
        <f t="shared" si="9"/>
        <v>1244.0222161615065</v>
      </c>
      <c r="W60" s="28">
        <f t="shared" si="10"/>
        <v>1534.0135153757542</v>
      </c>
      <c r="X60" s="28">
        <f t="shared" si="11"/>
        <v>2160.5403194078135</v>
      </c>
      <c r="Y60" s="28">
        <f t="shared" si="12"/>
        <v>836.1399085446634</v>
      </c>
      <c r="Z60" s="28">
        <f t="shared" si="13"/>
        <v>1089.9088746594691</v>
      </c>
      <c r="AA60" s="28">
        <f t="shared" si="14"/>
        <v>1353.9682801225335</v>
      </c>
      <c r="AB60" s="28">
        <f t="shared" si="15"/>
        <v>1940.0565160235058</v>
      </c>
      <c r="AC60" s="28">
        <f t="shared" si="16"/>
        <v>1245.966131248794</v>
      </c>
      <c r="AD60" s="28">
        <f t="shared" si="17"/>
        <v>1535.4847823928715</v>
      </c>
      <c r="AE60" s="28">
        <f t="shared" si="18"/>
        <v>2164.9323909978775</v>
      </c>
      <c r="AF60" s="27">
        <f t="shared" si="19"/>
        <v>-0.99176767302782887</v>
      </c>
    </row>
    <row r="61" spans="1:32" s="17" customFormat="1" ht="13">
      <c r="A61" s="35" t="s">
        <v>91</v>
      </c>
      <c r="B61" s="44">
        <v>37.1</v>
      </c>
      <c r="C61" s="45">
        <v>0.2</v>
      </c>
      <c r="D61" s="62">
        <v>2.9600037624419224E-2</v>
      </c>
      <c r="E61" s="62">
        <v>7.7964145623842453E-5</v>
      </c>
      <c r="F61" s="62">
        <v>1.1146646750216955E-3</v>
      </c>
      <c r="G61" s="62">
        <v>2.1195705599761064E-6</v>
      </c>
      <c r="H61" s="41">
        <v>0.28262834925092262</v>
      </c>
      <c r="I61" s="41">
        <v>2.0867583931716489E-5</v>
      </c>
      <c r="J61" s="15"/>
      <c r="K61" s="23"/>
      <c r="L61" s="71">
        <f t="shared" si="0"/>
        <v>0.28262757690317764</v>
      </c>
      <c r="M61" s="71">
        <f t="shared" si="1"/>
        <v>0.2826340208447406</v>
      </c>
      <c r="N61" s="71">
        <f t="shared" si="2"/>
        <v>0.28263797035731147</v>
      </c>
      <c r="O61" s="71">
        <f t="shared" si="3"/>
        <v>0.28264282063590729</v>
      </c>
      <c r="P61" s="26"/>
      <c r="Q61" s="27">
        <f t="shared" si="4"/>
        <v>-5.0800909947734674</v>
      </c>
      <c r="R61" s="27">
        <f t="shared" si="5"/>
        <v>1.0250402351051433</v>
      </c>
      <c r="S61" s="27">
        <f t="shared" si="6"/>
        <v>-4.2942298693837699</v>
      </c>
      <c r="T61" s="27">
        <f t="shared" si="7"/>
        <v>1.0252253299221477</v>
      </c>
      <c r="U61" s="28">
        <f t="shared" si="8"/>
        <v>885.66308059889104</v>
      </c>
      <c r="V61" s="28">
        <f t="shared" si="9"/>
        <v>1121.9467405807686</v>
      </c>
      <c r="W61" s="28">
        <f t="shared" si="10"/>
        <v>1382.909347614009</v>
      </c>
      <c r="X61" s="28">
        <f t="shared" si="11"/>
        <v>1947.2006218972751</v>
      </c>
      <c r="Y61" s="28">
        <f t="shared" si="12"/>
        <v>756.12703226442522</v>
      </c>
      <c r="Z61" s="28">
        <f t="shared" si="13"/>
        <v>963.36720059734898</v>
      </c>
      <c r="AA61" s="28">
        <f t="shared" si="14"/>
        <v>1195.9646532670347</v>
      </c>
      <c r="AB61" s="28">
        <f t="shared" si="15"/>
        <v>1712.7085830518868</v>
      </c>
      <c r="AC61" s="28">
        <f t="shared" si="16"/>
        <v>1123.2855856227177</v>
      </c>
      <c r="AD61" s="28">
        <f t="shared" si="17"/>
        <v>1383.3581906309739</v>
      </c>
      <c r="AE61" s="28">
        <f t="shared" si="18"/>
        <v>1948.7866306959831</v>
      </c>
      <c r="AF61" s="27">
        <f t="shared" si="19"/>
        <v>-0.96642576280055137</v>
      </c>
    </row>
    <row r="62" spans="1:32" s="16" customFormat="1" ht="13">
      <c r="A62" s="40" t="s">
        <v>92</v>
      </c>
      <c r="B62" s="45">
        <v>38.700000000000003</v>
      </c>
      <c r="C62" s="45">
        <v>0.5</v>
      </c>
      <c r="D62" s="62">
        <v>3.3179599999999997E-2</v>
      </c>
      <c r="E62" s="62">
        <v>6.6E-4</v>
      </c>
      <c r="F62" s="62">
        <v>7.7369500000000003E-4</v>
      </c>
      <c r="G62" s="62">
        <v>1.8E-5</v>
      </c>
      <c r="H62" s="41">
        <v>0.282661</v>
      </c>
      <c r="I62" s="41">
        <v>8.3000000000000002E-6</v>
      </c>
      <c r="J62" s="15"/>
      <c r="K62" s="15"/>
      <c r="L62" s="71">
        <f t="shared" si="0"/>
        <v>0.28266044078092367</v>
      </c>
      <c r="M62" s="71">
        <f t="shared" si="1"/>
        <v>0.28266716272873238</v>
      </c>
      <c r="N62" s="71">
        <f t="shared" si="2"/>
        <v>0.28267128263222802</v>
      </c>
      <c r="O62" s="71">
        <f t="shared" si="3"/>
        <v>0.28267634216283666</v>
      </c>
      <c r="P62" s="26"/>
      <c r="Q62" s="27">
        <f t="shared" si="4"/>
        <v>-3.9254240165231824</v>
      </c>
      <c r="R62" s="27">
        <f t="shared" si="5"/>
        <v>1.025158653273736</v>
      </c>
      <c r="S62" s="27">
        <f t="shared" si="6"/>
        <v>-3.0968419633758959</v>
      </c>
      <c r="T62" s="27">
        <f t="shared" si="7"/>
        <v>1.0254021492122607</v>
      </c>
      <c r="U62" s="28">
        <f t="shared" si="8"/>
        <v>831.95945202445466</v>
      </c>
      <c r="V62" s="28">
        <f t="shared" si="9"/>
        <v>1062.1764834439396</v>
      </c>
      <c r="W62" s="28">
        <f t="shared" si="10"/>
        <v>1308.5505207667277</v>
      </c>
      <c r="X62" s="28">
        <f t="shared" si="11"/>
        <v>1841.5248237012825</v>
      </c>
      <c r="Y62" s="28">
        <f t="shared" si="12"/>
        <v>702.11248326675411</v>
      </c>
      <c r="Z62" s="28">
        <f t="shared" si="13"/>
        <v>901.40636474850692</v>
      </c>
      <c r="AA62" s="28">
        <f t="shared" si="14"/>
        <v>1118.2031014652193</v>
      </c>
      <c r="AB62" s="28">
        <f t="shared" si="15"/>
        <v>1600.0718843838613</v>
      </c>
      <c r="AC62" s="28">
        <f t="shared" si="16"/>
        <v>1063.3531744465956</v>
      </c>
      <c r="AD62" s="28">
        <f t="shared" si="17"/>
        <v>1308.6926669197242</v>
      </c>
      <c r="AE62" s="28">
        <f t="shared" si="18"/>
        <v>1842.0895870260083</v>
      </c>
      <c r="AF62" s="27">
        <f t="shared" si="19"/>
        <v>-0.97669593373493979</v>
      </c>
    </row>
    <row r="63" spans="1:32" s="16" customFormat="1" ht="13">
      <c r="A63" s="40" t="s">
        <v>93</v>
      </c>
      <c r="B63" s="45">
        <v>38.700000000000003</v>
      </c>
      <c r="C63" s="45">
        <v>0.3</v>
      </c>
      <c r="D63" s="62">
        <v>7.7138399999999996E-2</v>
      </c>
      <c r="E63" s="62">
        <v>6.7000000000000002E-3</v>
      </c>
      <c r="F63" s="62">
        <v>1.73332E-3</v>
      </c>
      <c r="G63" s="62">
        <v>1.4999999999999999E-4</v>
      </c>
      <c r="H63" s="41">
        <v>0.28267999999999999</v>
      </c>
      <c r="I63" s="41">
        <v>9.9000000000000001E-6</v>
      </c>
      <c r="J63" s="15"/>
      <c r="K63" s="15"/>
      <c r="L63" s="71">
        <f t="shared" si="0"/>
        <v>0.28267874717348646</v>
      </c>
      <c r="M63" s="71">
        <f t="shared" si="1"/>
        <v>0.28268546912129516</v>
      </c>
      <c r="N63" s="71">
        <f t="shared" si="2"/>
        <v>0.2826895890247908</v>
      </c>
      <c r="O63" s="71">
        <f t="shared" si="3"/>
        <v>0.28269464855539944</v>
      </c>
      <c r="P63" s="26"/>
      <c r="Q63" s="27">
        <f t="shared" si="4"/>
        <v>-3.2535045902715165</v>
      </c>
      <c r="R63" s="27">
        <f t="shared" si="5"/>
        <v>1.0252275627250296</v>
      </c>
      <c r="S63" s="27">
        <f t="shared" si="6"/>
        <v>-2.449396452014474</v>
      </c>
      <c r="T63" s="27">
        <f t="shared" si="7"/>
        <v>1.0254381225606941</v>
      </c>
      <c r="U63" s="28">
        <f t="shared" si="8"/>
        <v>826.23761242539672</v>
      </c>
      <c r="V63" s="28">
        <f t="shared" si="9"/>
        <v>1029.1329106763624</v>
      </c>
      <c r="W63" s="28">
        <f t="shared" si="10"/>
        <v>1267.6434542651712</v>
      </c>
      <c r="X63" s="28">
        <f t="shared" si="11"/>
        <v>1783.72622457798</v>
      </c>
      <c r="Y63" s="28">
        <f t="shared" si="12"/>
        <v>692.73208040512873</v>
      </c>
      <c r="Z63" s="28">
        <f t="shared" si="13"/>
        <v>867.15065752477665</v>
      </c>
      <c r="AA63" s="28">
        <f t="shared" si="14"/>
        <v>1075.4219843066764</v>
      </c>
      <c r="AB63" s="28">
        <f t="shared" si="15"/>
        <v>1538.4598745752451</v>
      </c>
      <c r="AC63" s="28">
        <f t="shared" si="16"/>
        <v>1030.0949149561093</v>
      </c>
      <c r="AD63" s="28">
        <f t="shared" si="17"/>
        <v>1267.4711621991214</v>
      </c>
      <c r="AE63" s="28">
        <f t="shared" si="18"/>
        <v>1783.5550503227523</v>
      </c>
      <c r="AF63" s="27">
        <f t="shared" si="19"/>
        <v>-0.94779156626506023</v>
      </c>
    </row>
    <row r="64" spans="1:32" s="16" customFormat="1" ht="13">
      <c r="A64" s="40" t="s">
        <v>94</v>
      </c>
      <c r="B64" s="45">
        <v>38.799999999999997</v>
      </c>
      <c r="C64" s="45">
        <v>0.3</v>
      </c>
      <c r="D64" s="62">
        <v>6.64212E-2</v>
      </c>
      <c r="E64" s="62">
        <v>2.2000000000000001E-4</v>
      </c>
      <c r="F64" s="62">
        <v>1.4815099999999999E-3</v>
      </c>
      <c r="G64" s="62">
        <v>4.3000000000000003E-6</v>
      </c>
      <c r="H64" s="41">
        <v>0.282638</v>
      </c>
      <c r="I64" s="41">
        <v>7.9000000000000006E-6</v>
      </c>
      <c r="J64" s="15"/>
      <c r="K64" s="15"/>
      <c r="L64" s="71">
        <f t="shared" si="0"/>
        <v>0.2826369264112773</v>
      </c>
      <c r="M64" s="71">
        <f t="shared" si="1"/>
        <v>0.28264366573475208</v>
      </c>
      <c r="N64" s="71">
        <f t="shared" si="2"/>
        <v>0.28264779628784953</v>
      </c>
      <c r="O64" s="71">
        <f t="shared" si="3"/>
        <v>0.28265286889691654</v>
      </c>
      <c r="P64" s="26"/>
      <c r="Q64" s="27">
        <f t="shared" si="4"/>
        <v>-4.7388001640902289</v>
      </c>
      <c r="R64" s="27">
        <f t="shared" si="5"/>
        <v>1.0250752365695379</v>
      </c>
      <c r="S64" s="27">
        <f t="shared" si="6"/>
        <v>-3.9262860076050288</v>
      </c>
      <c r="T64" s="27">
        <f t="shared" si="7"/>
        <v>1.0252797528089024</v>
      </c>
      <c r="U64" s="28">
        <f t="shared" si="8"/>
        <v>880.61916051075957</v>
      </c>
      <c r="V64" s="28">
        <f t="shared" si="9"/>
        <v>1104.5593902258149</v>
      </c>
      <c r="W64" s="28">
        <f t="shared" si="10"/>
        <v>1360.986883158635</v>
      </c>
      <c r="X64" s="28">
        <f t="shared" si="11"/>
        <v>1915.5455994950216</v>
      </c>
      <c r="Y64" s="28">
        <f t="shared" si="12"/>
        <v>749.61536334881623</v>
      </c>
      <c r="Z64" s="28">
        <f t="shared" si="13"/>
        <v>945.3428655457991</v>
      </c>
      <c r="AA64" s="28">
        <f t="shared" si="14"/>
        <v>1173.0395111370683</v>
      </c>
      <c r="AB64" s="28">
        <f t="shared" si="15"/>
        <v>1678.9699691119504</v>
      </c>
      <c r="AC64" s="28">
        <f t="shared" si="16"/>
        <v>1105.7830231757284</v>
      </c>
      <c r="AD64" s="28">
        <f t="shared" si="17"/>
        <v>1361.2578315417477</v>
      </c>
      <c r="AE64" s="28">
        <f t="shared" si="18"/>
        <v>1916.6901207892815</v>
      </c>
      <c r="AF64" s="27">
        <f t="shared" si="19"/>
        <v>-0.9553762048192771</v>
      </c>
    </row>
    <row r="65" spans="1:32" s="16" customFormat="1" ht="13">
      <c r="A65" s="40" t="s">
        <v>95</v>
      </c>
      <c r="B65" s="45">
        <v>38.799999999999997</v>
      </c>
      <c r="C65" s="45">
        <v>0.4</v>
      </c>
      <c r="D65" s="62">
        <v>7.0750199999999999E-2</v>
      </c>
      <c r="E65" s="62">
        <v>1.6999999999999999E-3</v>
      </c>
      <c r="F65" s="62">
        <v>1.60027E-3</v>
      </c>
      <c r="G65" s="62">
        <v>3.6000000000000001E-5</v>
      </c>
      <c r="H65" s="41">
        <v>0.28263300000000002</v>
      </c>
      <c r="I65" s="41">
        <v>1.2999999999999999E-5</v>
      </c>
      <c r="J65" s="15"/>
      <c r="K65" s="15"/>
      <c r="L65" s="71">
        <f t="shared" si="0"/>
        <v>0.28263184035084121</v>
      </c>
      <c r="M65" s="71">
        <f t="shared" si="1"/>
        <v>0.28263857967431599</v>
      </c>
      <c r="N65" s="71">
        <f t="shared" si="2"/>
        <v>0.28264271022741344</v>
      </c>
      <c r="O65" s="71">
        <f t="shared" si="3"/>
        <v>0.28264778283648045</v>
      </c>
      <c r="P65" s="26"/>
      <c r="Q65" s="27">
        <f t="shared" si="4"/>
        <v>-4.9156210657352872</v>
      </c>
      <c r="R65" s="27">
        <f t="shared" si="5"/>
        <v>1.0250571025034081</v>
      </c>
      <c r="S65" s="27">
        <f t="shared" si="6"/>
        <v>-4.1061656704588501</v>
      </c>
      <c r="T65" s="27">
        <f t="shared" si="7"/>
        <v>1.0252781733162109</v>
      </c>
      <c r="U65" s="28">
        <f t="shared" si="8"/>
        <v>890.59573710267557</v>
      </c>
      <c r="V65" s="28">
        <f t="shared" si="9"/>
        <v>1113.7290022273014</v>
      </c>
      <c r="W65" s="28">
        <f t="shared" si="10"/>
        <v>1372.3354252231163</v>
      </c>
      <c r="X65" s="28">
        <f t="shared" si="11"/>
        <v>1931.5705466222191</v>
      </c>
      <c r="Y65" s="28">
        <f t="shared" si="12"/>
        <v>759.4455658945019</v>
      </c>
      <c r="Z65" s="28">
        <f t="shared" si="13"/>
        <v>954.84843253086626</v>
      </c>
      <c r="AA65" s="28">
        <f t="shared" si="14"/>
        <v>1184.9071601817691</v>
      </c>
      <c r="AB65" s="28">
        <f t="shared" si="15"/>
        <v>1696.049871633177</v>
      </c>
      <c r="AC65" s="28">
        <f t="shared" si="16"/>
        <v>1114.9656031997858</v>
      </c>
      <c r="AD65" s="28">
        <f t="shared" si="17"/>
        <v>1372.6390574870584</v>
      </c>
      <c r="AE65" s="28">
        <f t="shared" si="18"/>
        <v>1932.8514616316234</v>
      </c>
      <c r="AF65" s="27">
        <f t="shared" si="19"/>
        <v>-0.95179909638554216</v>
      </c>
    </row>
    <row r="66" spans="1:32" s="16" customFormat="1" ht="13">
      <c r="A66" s="40" t="s">
        <v>96</v>
      </c>
      <c r="B66" s="45">
        <v>39.200000000000003</v>
      </c>
      <c r="C66" s="45">
        <v>0.3</v>
      </c>
      <c r="D66" s="62">
        <v>6.3870099999999999E-2</v>
      </c>
      <c r="E66" s="62">
        <v>3.5999999999999999E-3</v>
      </c>
      <c r="F66" s="62">
        <v>1.30911E-3</v>
      </c>
      <c r="G66" s="62">
        <v>8.2000000000000001E-5</v>
      </c>
      <c r="H66" s="41">
        <v>0.28255400000000003</v>
      </c>
      <c r="I66" s="41">
        <v>1.5999999999999999E-5</v>
      </c>
      <c r="J66" s="15"/>
      <c r="K66" s="15"/>
      <c r="L66" s="71">
        <f t="shared" si="0"/>
        <v>0.28255304155883748</v>
      </c>
      <c r="M66" s="71">
        <f t="shared" si="1"/>
        <v>0.28255985038530107</v>
      </c>
      <c r="N66" s="71">
        <f t="shared" si="2"/>
        <v>0.28256402353700455</v>
      </c>
      <c r="O66" s="71">
        <f t="shared" si="3"/>
        <v>0.28256914846014913</v>
      </c>
      <c r="P66" s="26"/>
      <c r="Q66" s="27">
        <f t="shared" si="4"/>
        <v>-7.7093913117276536</v>
      </c>
      <c r="R66" s="27">
        <f t="shared" si="5"/>
        <v>1.0247705842585542</v>
      </c>
      <c r="S66" s="27">
        <f t="shared" si="6"/>
        <v>-6.8842882713404663</v>
      </c>
      <c r="T66" s="27">
        <f t="shared" si="7"/>
        <v>1.024979704897014</v>
      </c>
      <c r="U66" s="28">
        <f t="shared" si="8"/>
        <v>995.7595163953855</v>
      </c>
      <c r="V66" s="28">
        <f t="shared" si="9"/>
        <v>1255.469461593636</v>
      </c>
      <c r="W66" s="28">
        <f t="shared" si="10"/>
        <v>1547.6036029614327</v>
      </c>
      <c r="X66" s="28">
        <f t="shared" si="11"/>
        <v>2178.7203133727603</v>
      </c>
      <c r="Y66" s="28">
        <f t="shared" si="12"/>
        <v>868.675850285303</v>
      </c>
      <c r="Z66" s="28">
        <f t="shared" si="13"/>
        <v>1101.7743830202098</v>
      </c>
      <c r="AA66" s="28">
        <f t="shared" si="14"/>
        <v>1368.1778979880398</v>
      </c>
      <c r="AB66" s="28">
        <f t="shared" si="15"/>
        <v>1959.4274913810966</v>
      </c>
      <c r="AC66" s="28">
        <f t="shared" si="16"/>
        <v>1257.2578609977659</v>
      </c>
      <c r="AD66" s="28">
        <f t="shared" si="17"/>
        <v>1548.9055178563856</v>
      </c>
      <c r="AE66" s="28">
        <f t="shared" si="18"/>
        <v>2182.9818353560677</v>
      </c>
      <c r="AF66" s="27">
        <f t="shared" si="19"/>
        <v>-0.96056897590361445</v>
      </c>
    </row>
    <row r="67" spans="1:32" s="16" customFormat="1" ht="13">
      <c r="A67" s="40" t="s">
        <v>97</v>
      </c>
      <c r="B67" s="45">
        <v>39.299999999999997</v>
      </c>
      <c r="C67" s="45">
        <v>0.3</v>
      </c>
      <c r="D67" s="62">
        <v>0.120717</v>
      </c>
      <c r="E67" s="62">
        <v>2E-3</v>
      </c>
      <c r="F67" s="62">
        <v>2.5271600000000001E-3</v>
      </c>
      <c r="G67" s="62">
        <v>4.1E-5</v>
      </c>
      <c r="H67" s="41">
        <v>0.28262500000000002</v>
      </c>
      <c r="I67" s="41">
        <v>1.0000000000000001E-5</v>
      </c>
      <c r="J67" s="15"/>
      <c r="K67" s="15"/>
      <c r="L67" s="71">
        <f t="shared" si="0"/>
        <v>0.28262314506393721</v>
      </c>
      <c r="M67" s="71">
        <f t="shared" si="1"/>
        <v>0.28262997126622907</v>
      </c>
      <c r="N67" s="71">
        <f t="shared" si="2"/>
        <v>0.28263415506763379</v>
      </c>
      <c r="O67" s="71">
        <f t="shared" si="3"/>
        <v>0.28263929306935881</v>
      </c>
      <c r="P67" s="26"/>
      <c r="Q67" s="27">
        <f t="shared" si="4"/>
        <v>-5.1985345083671586</v>
      </c>
      <c r="R67" s="27">
        <f t="shared" si="5"/>
        <v>1.0250280879975999</v>
      </c>
      <c r="S67" s="27">
        <f t="shared" si="6"/>
        <v>-4.4027292945425511</v>
      </c>
      <c r="T67" s="27">
        <f t="shared" si="7"/>
        <v>1.0252329689319841</v>
      </c>
      <c r="U67" s="28">
        <f t="shared" si="8"/>
        <v>925.15359117558796</v>
      </c>
      <c r="V67" s="28">
        <f t="shared" si="9"/>
        <v>1129.2454465786977</v>
      </c>
      <c r="W67" s="28">
        <f t="shared" si="10"/>
        <v>1391.4191569234977</v>
      </c>
      <c r="X67" s="28">
        <f t="shared" si="11"/>
        <v>1958.3090745856393</v>
      </c>
      <c r="Y67" s="28">
        <f t="shared" si="12"/>
        <v>791.5426506770533</v>
      </c>
      <c r="Z67" s="28">
        <f t="shared" si="13"/>
        <v>970.93323045004468</v>
      </c>
      <c r="AA67" s="28">
        <f t="shared" si="14"/>
        <v>1204.8635639620402</v>
      </c>
      <c r="AB67" s="28">
        <f t="shared" si="15"/>
        <v>1724.5479033990271</v>
      </c>
      <c r="AC67" s="28">
        <f t="shared" si="16"/>
        <v>1130.3904895221435</v>
      </c>
      <c r="AD67" s="28">
        <f t="shared" si="17"/>
        <v>1391.6375081401216</v>
      </c>
      <c r="AE67" s="28">
        <f t="shared" si="18"/>
        <v>1959.6192615589728</v>
      </c>
      <c r="AF67" s="27">
        <f t="shared" si="19"/>
        <v>-0.92388072289156631</v>
      </c>
    </row>
    <row r="68" spans="1:32" s="16" customFormat="1" ht="13">
      <c r="A68" s="40" t="s">
        <v>98</v>
      </c>
      <c r="B68" s="45">
        <v>39.4</v>
      </c>
      <c r="C68" s="45">
        <v>0.6</v>
      </c>
      <c r="D68" s="62">
        <v>4.6952599999999997E-2</v>
      </c>
      <c r="E68" s="62">
        <v>1.9E-3</v>
      </c>
      <c r="F68" s="62">
        <v>1.08748E-3</v>
      </c>
      <c r="G68" s="62">
        <v>3.1999999999999999E-5</v>
      </c>
      <c r="H68" s="41">
        <v>0.28269499999999997</v>
      </c>
      <c r="I68" s="41">
        <v>1.4E-5</v>
      </c>
      <c r="J68" s="15"/>
      <c r="K68" s="15"/>
      <c r="L68" s="71">
        <f t="shared" si="0"/>
        <v>0.28269419975759469</v>
      </c>
      <c r="M68" s="71">
        <f t="shared" si="1"/>
        <v>0.2827010433357473</v>
      </c>
      <c r="N68" s="71">
        <f t="shared" si="2"/>
        <v>0.28270523778687306</v>
      </c>
      <c r="O68" s="71">
        <f t="shared" si="3"/>
        <v>0.28271038886720301</v>
      </c>
      <c r="P68" s="22"/>
      <c r="Q68" s="27">
        <f t="shared" si="4"/>
        <v>-2.7230418853374516</v>
      </c>
      <c r="R68" s="27">
        <f t="shared" si="5"/>
        <v>1.0252819649234195</v>
      </c>
      <c r="S68" s="27">
        <f t="shared" si="6"/>
        <v>-1.887528314650222</v>
      </c>
      <c r="T68" s="27">
        <f t="shared" si="7"/>
        <v>1.0255543280722557</v>
      </c>
      <c r="U68" s="28">
        <f t="shared" si="8"/>
        <v>790.83156990990824</v>
      </c>
      <c r="V68" s="28">
        <f t="shared" si="9"/>
        <v>1001.0049414948056</v>
      </c>
      <c r="W68" s="28">
        <f t="shared" si="10"/>
        <v>1232.6502858990198</v>
      </c>
      <c r="X68" s="28">
        <f t="shared" si="11"/>
        <v>1733.9795698603245</v>
      </c>
      <c r="Y68" s="28">
        <f t="shared" si="12"/>
        <v>658.69042480296969</v>
      </c>
      <c r="Z68" s="28">
        <f t="shared" si="13"/>
        <v>837.99026153820898</v>
      </c>
      <c r="AA68" s="28">
        <f t="shared" si="14"/>
        <v>1038.8245067752891</v>
      </c>
      <c r="AB68" s="28">
        <f t="shared" si="15"/>
        <v>1485.4275424112702</v>
      </c>
      <c r="AC68" s="28">
        <f t="shared" si="16"/>
        <v>1001.9535944935913</v>
      </c>
      <c r="AD68" s="28">
        <f t="shared" si="17"/>
        <v>1232.4241734568454</v>
      </c>
      <c r="AE68" s="28">
        <f t="shared" si="18"/>
        <v>1733.4943263087202</v>
      </c>
      <c r="AF68" s="27">
        <f t="shared" si="19"/>
        <v>-0.96724457831325306</v>
      </c>
    </row>
    <row r="69" spans="1:32" s="16" customFormat="1" ht="13">
      <c r="A69" s="40" t="s">
        <v>99</v>
      </c>
      <c r="B69" s="45">
        <v>39.6</v>
      </c>
      <c r="C69" s="45">
        <v>0.3</v>
      </c>
      <c r="D69" s="62">
        <v>8.2588400000000006E-2</v>
      </c>
      <c r="E69" s="62">
        <v>4.7999999999999996E-3</v>
      </c>
      <c r="F69" s="62">
        <v>1.76684E-3</v>
      </c>
      <c r="G69" s="62">
        <v>1.2E-4</v>
      </c>
      <c r="H69" s="41">
        <v>0.28268500000000002</v>
      </c>
      <c r="I69" s="41">
        <v>1.5999999999999999E-5</v>
      </c>
      <c r="J69" s="15"/>
      <c r="K69" s="15"/>
      <c r="L69" s="71">
        <f t="shared" si="0"/>
        <v>0.2826836932356423</v>
      </c>
      <c r="M69" s="71">
        <f t="shared" si="1"/>
        <v>0.28269057156561372</v>
      </c>
      <c r="N69" s="71">
        <f t="shared" si="2"/>
        <v>0.28269478731624137</v>
      </c>
      <c r="O69" s="71">
        <f t="shared" si="3"/>
        <v>0.28269996455385427</v>
      </c>
      <c r="P69" s="22"/>
      <c r="Q69" s="27">
        <f t="shared" si="4"/>
        <v>-3.0766836886253479</v>
      </c>
      <c r="R69" s="27">
        <f t="shared" si="5"/>
        <v>1.0252456967911598</v>
      </c>
      <c r="S69" s="27">
        <f t="shared" si="6"/>
        <v>-2.2547282767571009</v>
      </c>
      <c r="T69" s="27">
        <f t="shared" si="7"/>
        <v>1.0254583515972113</v>
      </c>
      <c r="U69" s="28">
        <f t="shared" si="8"/>
        <v>819.78878061554485</v>
      </c>
      <c r="V69" s="28">
        <f t="shared" si="9"/>
        <v>1019.9192158300926</v>
      </c>
      <c r="W69" s="28">
        <f t="shared" si="10"/>
        <v>1256.0217676713846</v>
      </c>
      <c r="X69" s="28">
        <f t="shared" si="11"/>
        <v>1766.9303809404087</v>
      </c>
      <c r="Y69" s="28">
        <f t="shared" si="12"/>
        <v>685.97038896297033</v>
      </c>
      <c r="Z69" s="28">
        <f t="shared" si="13"/>
        <v>857.59883928560532</v>
      </c>
      <c r="AA69" s="28">
        <f t="shared" si="14"/>
        <v>1063.2676073312575</v>
      </c>
      <c r="AB69" s="28">
        <f t="shared" si="15"/>
        <v>1520.5550592909365</v>
      </c>
      <c r="AC69" s="28">
        <f t="shared" si="16"/>
        <v>1020.8486847591421</v>
      </c>
      <c r="AD69" s="28">
        <f t="shared" si="17"/>
        <v>1255.7955529409082</v>
      </c>
      <c r="AE69" s="28">
        <f t="shared" si="18"/>
        <v>1766.5976851760897</v>
      </c>
      <c r="AF69" s="27">
        <f t="shared" si="19"/>
        <v>-0.94678192771084335</v>
      </c>
    </row>
    <row r="70" spans="1:32" s="16" customFormat="1" ht="13">
      <c r="A70" s="40" t="s">
        <v>100</v>
      </c>
      <c r="B70" s="45">
        <v>39.700000000000003</v>
      </c>
      <c r="C70" s="45">
        <v>0.3</v>
      </c>
      <c r="D70" s="62">
        <v>3.9158499999999999E-2</v>
      </c>
      <c r="E70" s="62">
        <v>8.4000000000000003E-4</v>
      </c>
      <c r="F70" s="62">
        <v>8.6577799999999999E-4</v>
      </c>
      <c r="G70" s="62">
        <v>2.1999999999999999E-5</v>
      </c>
      <c r="H70" s="41">
        <v>0.28262199999999998</v>
      </c>
      <c r="I70" s="41">
        <v>1.2999999999999999E-5</v>
      </c>
      <c r="J70" s="15"/>
      <c r="K70" s="15"/>
      <c r="L70" s="71">
        <f t="shared" ref="L70:L78" si="20">((H70-F70*(EXP(0.00000000001867*B70*1000000)-1)))</f>
        <v>0.2826213580483346</v>
      </c>
      <c r="M70" s="71">
        <f t="shared" ref="M70:M78" si="21">L70+0.0093*(EXP(0.00000000001867*B70*1000000)-1)</f>
        <v>0.28262825375426409</v>
      </c>
      <c r="N70" s="71">
        <f t="shared" ref="N70:N78" si="22">$L70+0.015*(EXP(0.00000000001867*$B70*1000000)-1)</f>
        <v>0.28263248015467246</v>
      </c>
      <c r="O70" s="71">
        <f t="shared" ref="O70:O78" si="23">$L70+0.022*(EXP(0.00000000001867*$B70*1000000)-1)</f>
        <v>0.28263767047096344</v>
      </c>
      <c r="P70" s="22"/>
      <c r="Q70" s="27">
        <f t="shared" ref="Q70:Q78" si="24">(H70/0.282772-1)*10000</f>
        <v>-5.3046270493550818</v>
      </c>
      <c r="R70" s="27">
        <f t="shared" ref="R70:R78" si="25">SQRT((10000/0.282772)^2*P70^2+(10000*H70*0.282772^-2)^2*0.000029^2)</f>
        <v>1.025017207557922</v>
      </c>
      <c r="S70" s="27">
        <f t="shared" ref="S70:S78" si="26">((H70-F70*(EXP(0.00000000001867*B70*1000000)-1))/(0.282772-0.0332*(EXP(0.00000000001867*B70*1000000)-1))-1)*10000</f>
        <v>-4.4571596596931773</v>
      </c>
      <c r="T70" s="27">
        <f t="shared" ref="T70:T78" si="27">SQRT((10000/(0.282772-0.0332*(EXP(0.00000000001867*B70*1000000)-1)))^2*(SQRT(P70^2+(1-EXP(B70*1000000*0.00000000001867))^2*G70^2+(F70*0.00000000001867*EXP(B70*1000000*0.00000000001867))^2*(C70*1000000)^2))^2+(10000*((H70-F70*(EXP(0.00000000001867*B70*1000000)-1)))/(0.282772-0.0332*(EXP(0.00000000001867*B70*1000000)-1))^2)^2*(SQRT(0.000029^2+(1-EXP(B70*1000000*0.00000000001867))^2*0.0002^2+(0.0332*0.00000000001867*EXP(B70*1000000*0.00000000001867))^2*(C70*1000000)^2))^2)</f>
        <v>1.0252280567369041</v>
      </c>
      <c r="U70" s="28">
        <f t="shared" ref="U70:U78" si="28">1/0.00000000001867*LN(1+($H70-0.28325)/($F70-0.0384))/1000000</f>
        <v>888.75039675510232</v>
      </c>
      <c r="V70" s="28">
        <f t="shared" ref="V70:V78" si="29">1/0.00000000001867*LN(1+($M70-0.28325)/(0.0093-0.0384))/1000000</f>
        <v>1132.3406819502209</v>
      </c>
      <c r="W70" s="28">
        <f t="shared" ref="W70:W78" si="30">1/0.00000000001867*LN(1+($N70-0.28325)/(0.015-0.0384))/1000000</f>
        <v>1395.1545379703582</v>
      </c>
      <c r="X70" s="28">
        <f t="shared" ref="X70:X78" si="31">1/0.00000000001867*LN(1+($O70-0.28325)/(0.022-0.0384))/1000000</f>
        <v>1963.417930444027</v>
      </c>
      <c r="Y70" s="28">
        <f t="shared" ref="Y70:Y78" si="32">1/0.00000000001867*LN(1+($H70-0.283145)/($F70-0.037455))/1000000</f>
        <v>760.18388640619389</v>
      </c>
      <c r="Z70" s="28">
        <f t="shared" ref="Z70:Z78" si="33">1/0.00000000001867*LN(1+($M70-0.283145)/(0.0093-0.037455))/1000000</f>
        <v>974.14182112468472</v>
      </c>
      <c r="AA70" s="28">
        <f t="shared" ref="AA70:AA78" si="34">1/0.00000000001867*LN(1+($N70-0.283145)/(0.015-0.037455))/1000000</f>
        <v>1208.7697206584241</v>
      </c>
      <c r="AB70" s="28">
        <f t="shared" ref="AB70:AB78" si="35">1/0.00000000001867*LN(1+($O70-0.283145)/(0.022-0.037455))/1000000</f>
        <v>1729.9928362259836</v>
      </c>
      <c r="AC70" s="28">
        <f t="shared" ref="AC70:AC78" si="36">U70-(U70-B70)*((-0.72-AF70)/(-0.72-0.16))</f>
        <v>1133.7422961880702</v>
      </c>
      <c r="AD70" s="28">
        <f t="shared" ref="AD70:AD78" si="37">U70-(U70-B70)*((-0.55-AF70)/(-0.55-0.16))</f>
        <v>1395.6960854161996</v>
      </c>
      <c r="AE70" s="28">
        <f t="shared" ref="AE70:AE78" si="38">U70-(U70-B70)*((-0.34-AF70)/(-0.34-0.16))</f>
        <v>1965.2144412910034</v>
      </c>
      <c r="AF70" s="27">
        <f t="shared" ref="AF70:AF78" si="39">F70/0.0332-1</f>
        <v>-0.97392234939759037</v>
      </c>
    </row>
    <row r="71" spans="1:32" s="16" customFormat="1" ht="13">
      <c r="A71" s="40" t="s">
        <v>101</v>
      </c>
      <c r="B71" s="45">
        <v>39.799999999999997</v>
      </c>
      <c r="C71" s="45">
        <v>0.4</v>
      </c>
      <c r="D71" s="62">
        <v>0.110626</v>
      </c>
      <c r="E71" s="62">
        <v>9.5999999999999992E-3</v>
      </c>
      <c r="F71" s="62">
        <v>2.2893100000000001E-3</v>
      </c>
      <c r="G71" s="62">
        <v>2.0000000000000001E-4</v>
      </c>
      <c r="H71" s="41">
        <v>0.28260600000000002</v>
      </c>
      <c r="I71" s="41">
        <v>1.5999999999999999E-5</v>
      </c>
      <c r="J71" s="15"/>
      <c r="K71" s="15"/>
      <c r="L71" s="71">
        <f t="shared" si="20"/>
        <v>0.28260429825940109</v>
      </c>
      <c r="M71" s="71">
        <f t="shared" si="21"/>
        <v>0.28261121134132106</v>
      </c>
      <c r="N71" s="71">
        <f t="shared" si="22"/>
        <v>0.28261544839153008</v>
      </c>
      <c r="O71" s="71">
        <f t="shared" si="23"/>
        <v>0.28262065178652362</v>
      </c>
      <c r="P71" s="22"/>
      <c r="Q71" s="27">
        <f t="shared" si="24"/>
        <v>-5.8704539346188245</v>
      </c>
      <c r="R71" s="27">
        <f t="shared" si="25"/>
        <v>1.0249591785463061</v>
      </c>
      <c r="S71" s="27">
        <f t="shared" si="26"/>
        <v>-5.0583249015501153</v>
      </c>
      <c r="T71" s="27">
        <f t="shared" si="27"/>
        <v>1.0251965893448403</v>
      </c>
      <c r="U71" s="28">
        <f t="shared" si="28"/>
        <v>946.80734744435051</v>
      </c>
      <c r="V71" s="28">
        <f t="shared" si="29"/>
        <v>1163.0441873911614</v>
      </c>
      <c r="W71" s="28">
        <f t="shared" si="30"/>
        <v>1433.1238904212362</v>
      </c>
      <c r="X71" s="28">
        <f t="shared" si="31"/>
        <v>2016.9730192067286</v>
      </c>
      <c r="Y71" s="28">
        <f t="shared" si="32"/>
        <v>814.73815508807525</v>
      </c>
      <c r="Z71" s="28">
        <f t="shared" si="33"/>
        <v>1005.9693984603654</v>
      </c>
      <c r="AA71" s="28">
        <f t="shared" si="34"/>
        <v>1248.4742646853867</v>
      </c>
      <c r="AB71" s="28">
        <f t="shared" si="35"/>
        <v>1787.0688955506062</v>
      </c>
      <c r="AC71" s="28">
        <f t="shared" si="36"/>
        <v>1164.329229675486</v>
      </c>
      <c r="AD71" s="28">
        <f t="shared" si="37"/>
        <v>1433.5827072034192</v>
      </c>
      <c r="AE71" s="28">
        <f t="shared" si="38"/>
        <v>2018.9714442288555</v>
      </c>
      <c r="AF71" s="27">
        <f t="shared" si="39"/>
        <v>-0.93104487951807224</v>
      </c>
    </row>
    <row r="72" spans="1:32" s="16" customFormat="1" ht="13">
      <c r="A72" s="40" t="s">
        <v>102</v>
      </c>
      <c r="B72" s="45">
        <v>39.799999999999997</v>
      </c>
      <c r="C72" s="45">
        <v>0.3</v>
      </c>
      <c r="D72" s="62">
        <v>6.1787300000000003E-2</v>
      </c>
      <c r="E72" s="62">
        <v>4.0000000000000001E-3</v>
      </c>
      <c r="F72" s="62">
        <v>1.4271799999999999E-3</v>
      </c>
      <c r="G72" s="62">
        <v>7.2999999999999999E-5</v>
      </c>
      <c r="H72" s="41">
        <v>0.28267799999999998</v>
      </c>
      <c r="I72" s="41">
        <v>1.4E-5</v>
      </c>
      <c r="J72" s="15"/>
      <c r="K72" s="15"/>
      <c r="L72" s="71">
        <f t="shared" si="20"/>
        <v>0.28267693911696185</v>
      </c>
      <c r="M72" s="71">
        <f t="shared" si="21"/>
        <v>0.28268385219888181</v>
      </c>
      <c r="N72" s="71">
        <f t="shared" si="22"/>
        <v>0.28268808924909083</v>
      </c>
      <c r="O72" s="71">
        <f t="shared" si="23"/>
        <v>0.28269329264408438</v>
      </c>
      <c r="P72" s="22"/>
      <c r="Q72" s="27">
        <f t="shared" si="24"/>
        <v>-3.3242329509297619</v>
      </c>
      <c r="R72" s="27">
        <f t="shared" si="25"/>
        <v>1.0252203090985776</v>
      </c>
      <c r="S72" s="27">
        <f t="shared" si="26"/>
        <v>-2.4892162962641962</v>
      </c>
      <c r="T72" s="27">
        <f t="shared" si="27"/>
        <v>1.02543185670336</v>
      </c>
      <c r="U72" s="28">
        <f t="shared" si="28"/>
        <v>822.30161706695208</v>
      </c>
      <c r="V72" s="28">
        <f t="shared" si="29"/>
        <v>1032.0523237110585</v>
      </c>
      <c r="W72" s="28">
        <f t="shared" si="30"/>
        <v>1270.9959955918</v>
      </c>
      <c r="X72" s="28">
        <f t="shared" si="31"/>
        <v>1788.0093698659268</v>
      </c>
      <c r="Y72" s="28">
        <f t="shared" si="32"/>
        <v>689.81868848737167</v>
      </c>
      <c r="Z72" s="28">
        <f t="shared" si="33"/>
        <v>870.17719435247136</v>
      </c>
      <c r="AA72" s="28">
        <f t="shared" si="34"/>
        <v>1078.9281698950092</v>
      </c>
      <c r="AB72" s="28">
        <f t="shared" si="35"/>
        <v>1543.0257618627563</v>
      </c>
      <c r="AC72" s="28">
        <f t="shared" si="36"/>
        <v>1033.0547788416227</v>
      </c>
      <c r="AD72" s="28">
        <f t="shared" si="37"/>
        <v>1270.876345606518</v>
      </c>
      <c r="AE72" s="28">
        <f t="shared" si="38"/>
        <v>1787.9284107612557</v>
      </c>
      <c r="AF72" s="27">
        <f t="shared" si="39"/>
        <v>-0.9570126506024097</v>
      </c>
    </row>
    <row r="73" spans="1:32" s="16" customFormat="1" ht="13">
      <c r="A73" s="40" t="s">
        <v>103</v>
      </c>
      <c r="B73" s="45">
        <v>40.299999999999997</v>
      </c>
      <c r="C73" s="45">
        <v>0.3</v>
      </c>
      <c r="D73" s="62">
        <v>3.43532E-2</v>
      </c>
      <c r="E73" s="62">
        <v>2.3999999999999998E-3</v>
      </c>
      <c r="F73" s="62">
        <v>7.6894500000000005E-4</v>
      </c>
      <c r="G73" s="62">
        <v>5.3000000000000001E-5</v>
      </c>
      <c r="H73" s="41">
        <v>0.28265499999999999</v>
      </c>
      <c r="I73" s="41">
        <v>1.2999999999999999E-5</v>
      </c>
      <c r="J73" s="15"/>
      <c r="K73" s="15"/>
      <c r="L73" s="71">
        <f t="shared" si="20"/>
        <v>0.28265442122730577</v>
      </c>
      <c r="M73" s="71">
        <f t="shared" si="21"/>
        <v>0.28266142118966486</v>
      </c>
      <c r="N73" s="71">
        <f t="shared" si="22"/>
        <v>0.2826657114891753</v>
      </c>
      <c r="O73" s="71">
        <f t="shared" si="23"/>
        <v>0.28267098027804777</v>
      </c>
      <c r="P73" s="22"/>
      <c r="Q73" s="27">
        <f t="shared" si="24"/>
        <v>-4.1376090984979186</v>
      </c>
      <c r="R73" s="27">
        <f t="shared" si="25"/>
        <v>1.0251368923943796</v>
      </c>
      <c r="S73" s="27">
        <f t="shared" si="26"/>
        <v>-3.2746468111499727</v>
      </c>
      <c r="T73" s="27">
        <f t="shared" si="27"/>
        <v>1.0253519091982572</v>
      </c>
      <c r="U73" s="28">
        <f t="shared" si="28"/>
        <v>840.26303261565931</v>
      </c>
      <c r="V73" s="28">
        <f t="shared" si="29"/>
        <v>1072.5359309919158</v>
      </c>
      <c r="W73" s="28">
        <f t="shared" si="30"/>
        <v>1320.9934776718376</v>
      </c>
      <c r="X73" s="28">
        <f t="shared" si="31"/>
        <v>1858.4420488880655</v>
      </c>
      <c r="Y73" s="28">
        <f t="shared" si="32"/>
        <v>710.66744135761348</v>
      </c>
      <c r="Z73" s="28">
        <f t="shared" si="33"/>
        <v>912.14566740540602</v>
      </c>
      <c r="AA73" s="28">
        <f t="shared" si="34"/>
        <v>1131.2158031843092</v>
      </c>
      <c r="AB73" s="28">
        <f t="shared" si="35"/>
        <v>1618.10443726882</v>
      </c>
      <c r="AC73" s="28">
        <f t="shared" si="36"/>
        <v>1073.7422486986454</v>
      </c>
      <c r="AD73" s="28">
        <f t="shared" si="37"/>
        <v>1321.1861674011377</v>
      </c>
      <c r="AE73" s="28">
        <f t="shared" si="38"/>
        <v>1859.1583577096158</v>
      </c>
      <c r="AF73" s="27">
        <f t="shared" si="39"/>
        <v>-0.97683900602409635</v>
      </c>
    </row>
    <row r="74" spans="1:32" s="16" customFormat="1" ht="13">
      <c r="A74" s="40" t="s">
        <v>104</v>
      </c>
      <c r="B74" s="45">
        <v>40.4</v>
      </c>
      <c r="C74" s="45">
        <v>0.3</v>
      </c>
      <c r="D74" s="62">
        <v>5.7820999999999997E-2</v>
      </c>
      <c r="E74" s="62">
        <v>2.3999999999999998E-3</v>
      </c>
      <c r="F74" s="62">
        <v>1.28012E-3</v>
      </c>
      <c r="G74" s="62">
        <v>4.8000000000000001E-5</v>
      </c>
      <c r="H74" s="41">
        <v>0.28269899999999998</v>
      </c>
      <c r="I74" s="41">
        <v>1.8E-5</v>
      </c>
      <c r="J74" s="15"/>
      <c r="K74" s="15"/>
      <c r="L74" s="71">
        <f t="shared" si="20"/>
        <v>0.28269803408221317</v>
      </c>
      <c r="M74" s="71">
        <f t="shared" si="21"/>
        <v>0.28270505142075741</v>
      </c>
      <c r="N74" s="71">
        <f t="shared" si="22"/>
        <v>0.28270935237018779</v>
      </c>
      <c r="O74" s="71">
        <f t="shared" si="23"/>
        <v>0.28271463423790927</v>
      </c>
      <c r="P74" s="22"/>
      <c r="Q74" s="27">
        <f t="shared" si="24"/>
        <v>-2.5815851640209608</v>
      </c>
      <c r="R74" s="27">
        <f t="shared" si="25"/>
        <v>1.0252964721763236</v>
      </c>
      <c r="S74" s="27">
        <f t="shared" si="26"/>
        <v>-1.729984140740326</v>
      </c>
      <c r="T74" s="27">
        <f t="shared" si="27"/>
        <v>1.0255104863406417</v>
      </c>
      <c r="U74" s="28">
        <f t="shared" si="28"/>
        <v>789.21837394066267</v>
      </c>
      <c r="V74" s="28">
        <f t="shared" si="29"/>
        <v>993.76370806724663</v>
      </c>
      <c r="W74" s="28">
        <f t="shared" si="30"/>
        <v>1223.4456136202816</v>
      </c>
      <c r="X74" s="28">
        <f t="shared" si="31"/>
        <v>1720.5543226582872</v>
      </c>
      <c r="Y74" s="28">
        <f t="shared" si="32"/>
        <v>656.32641874590229</v>
      </c>
      <c r="Z74" s="28">
        <f t="shared" si="33"/>
        <v>830.48315030107426</v>
      </c>
      <c r="AA74" s="28">
        <f t="shared" si="34"/>
        <v>1029.1976517105202</v>
      </c>
      <c r="AB74" s="28">
        <f t="shared" si="35"/>
        <v>1471.1150240857135</v>
      </c>
      <c r="AC74" s="28">
        <f t="shared" si="36"/>
        <v>994.66875138122532</v>
      </c>
      <c r="AD74" s="28">
        <f t="shared" si="37"/>
        <v>1223.1556355147582</v>
      </c>
      <c r="AE74" s="28">
        <f t="shared" si="38"/>
        <v>1719.9130024309566</v>
      </c>
      <c r="AF74" s="27">
        <f t="shared" si="39"/>
        <v>-0.96144216867469878</v>
      </c>
    </row>
    <row r="75" spans="1:32" s="16" customFormat="1" ht="13">
      <c r="A75" s="40" t="s">
        <v>105</v>
      </c>
      <c r="B75" s="45">
        <v>40.799999999999997</v>
      </c>
      <c r="C75" s="45">
        <v>0.4</v>
      </c>
      <c r="D75" s="62">
        <v>6.7681599999999995E-2</v>
      </c>
      <c r="E75" s="62">
        <v>1.2999999999999999E-3</v>
      </c>
      <c r="F75" s="62">
        <v>1.48957E-3</v>
      </c>
      <c r="G75" s="62">
        <v>1.9000000000000001E-5</v>
      </c>
      <c r="H75" s="41">
        <v>0.28253400000000001</v>
      </c>
      <c r="I75" s="41">
        <v>2.0999999999999999E-5</v>
      </c>
      <c r="J75" s="15"/>
      <c r="K75" s="15"/>
      <c r="L75" s="71">
        <f t="shared" si="20"/>
        <v>0.28253286490864138</v>
      </c>
      <c r="M75" s="71">
        <f t="shared" si="21"/>
        <v>0.28253995175225066</v>
      </c>
      <c r="N75" s="71">
        <f t="shared" si="22"/>
        <v>0.28254429530155956</v>
      </c>
      <c r="O75" s="71">
        <f t="shared" si="23"/>
        <v>0.28254962948492141</v>
      </c>
      <c r="P75" s="22"/>
      <c r="Q75" s="27">
        <f t="shared" si="24"/>
        <v>-8.4166749183089973</v>
      </c>
      <c r="R75" s="27">
        <f t="shared" si="25"/>
        <v>1.024698047994034</v>
      </c>
      <c r="S75" s="27">
        <f t="shared" si="26"/>
        <v>-7.5628051944498509</v>
      </c>
      <c r="T75" s="27">
        <f t="shared" si="27"/>
        <v>1.0249291811558958</v>
      </c>
      <c r="U75" s="28">
        <f t="shared" si="28"/>
        <v>1029.0606351320891</v>
      </c>
      <c r="V75" s="28">
        <f t="shared" si="29"/>
        <v>1291.2347091639474</v>
      </c>
      <c r="W75" s="28">
        <f t="shared" si="30"/>
        <v>1591.45686130379</v>
      </c>
      <c r="X75" s="28">
        <f t="shared" si="31"/>
        <v>2239.8926616057524</v>
      </c>
      <c r="Y75" s="28">
        <f t="shared" si="32"/>
        <v>902.29483502973346</v>
      </c>
      <c r="Z75" s="28">
        <f t="shared" si="33"/>
        <v>1138.8458352399166</v>
      </c>
      <c r="AA75" s="28">
        <f t="shared" si="34"/>
        <v>1414.0291709655928</v>
      </c>
      <c r="AB75" s="28">
        <f t="shared" si="35"/>
        <v>2024.6041123253463</v>
      </c>
      <c r="AC75" s="28">
        <f t="shared" si="36"/>
        <v>1293.1209948635444</v>
      </c>
      <c r="AD75" s="28">
        <f t="shared" si="37"/>
        <v>1592.9725006759422</v>
      </c>
      <c r="AE75" s="28">
        <f t="shared" si="38"/>
        <v>2244.8849509598376</v>
      </c>
      <c r="AF75" s="27">
        <f t="shared" si="39"/>
        <v>-0.95513343373493975</v>
      </c>
    </row>
    <row r="76" spans="1:32" s="16" customFormat="1" ht="13">
      <c r="A76" s="40" t="s">
        <v>106</v>
      </c>
      <c r="B76" s="45">
        <v>41.6</v>
      </c>
      <c r="C76" s="45">
        <v>0.4</v>
      </c>
      <c r="D76" s="62">
        <v>6.53836E-2</v>
      </c>
      <c r="E76" s="62">
        <v>1.1000000000000001E-3</v>
      </c>
      <c r="F76" s="62">
        <v>1.4467499999999999E-3</v>
      </c>
      <c r="G76" s="62">
        <v>2.9E-5</v>
      </c>
      <c r="H76" s="41">
        <v>0.28263199999999999</v>
      </c>
      <c r="I76" s="41">
        <v>1.1E-5</v>
      </c>
      <c r="J76" s="15"/>
      <c r="K76" s="15"/>
      <c r="L76" s="71">
        <f t="shared" si="20"/>
        <v>0.28263087591331715</v>
      </c>
      <c r="M76" s="71">
        <f t="shared" si="21"/>
        <v>0.28263810176861365</v>
      </c>
      <c r="N76" s="71">
        <f t="shared" si="22"/>
        <v>0.28264253051863408</v>
      </c>
      <c r="O76" s="71">
        <f t="shared" si="23"/>
        <v>0.28264796933444869</v>
      </c>
      <c r="P76" s="22"/>
      <c r="Q76" s="27">
        <f t="shared" si="24"/>
        <v>-4.950985246064965</v>
      </c>
      <c r="R76" s="27">
        <f t="shared" si="25"/>
        <v>1.0250534756901819</v>
      </c>
      <c r="S76" s="27">
        <f t="shared" si="26"/>
        <v>-4.0788720917672716</v>
      </c>
      <c r="T76" s="27">
        <f t="shared" si="27"/>
        <v>1.0252890687626854</v>
      </c>
      <c r="U76" s="28">
        <f t="shared" si="28"/>
        <v>888.35190331855438</v>
      </c>
      <c r="V76" s="28">
        <f t="shared" si="29"/>
        <v>1114.5905333848825</v>
      </c>
      <c r="W76" s="28">
        <f t="shared" si="30"/>
        <v>1372.7363659896876</v>
      </c>
      <c r="X76" s="28">
        <f t="shared" si="31"/>
        <v>1930.9830212723066</v>
      </c>
      <c r="Y76" s="28">
        <f t="shared" si="32"/>
        <v>757.69705909341531</v>
      </c>
      <c r="Z76" s="28">
        <f t="shared" si="33"/>
        <v>955.74152528461218</v>
      </c>
      <c r="AA76" s="28">
        <f t="shared" si="34"/>
        <v>1185.3264387469865</v>
      </c>
      <c r="AB76" s="28">
        <f t="shared" si="35"/>
        <v>1695.4236742154735</v>
      </c>
      <c r="AC76" s="28">
        <f t="shared" si="36"/>
        <v>1115.8425720316966</v>
      </c>
      <c r="AD76" s="28">
        <f t="shared" si="37"/>
        <v>1373.055582236469</v>
      </c>
      <c r="AE76" s="28">
        <f t="shared" si="38"/>
        <v>1932.266926775786</v>
      </c>
      <c r="AF76" s="27">
        <f t="shared" si="39"/>
        <v>-0.95642319277108434</v>
      </c>
    </row>
    <row r="77" spans="1:32" s="16" customFormat="1" ht="13">
      <c r="A77" s="40" t="s">
        <v>107</v>
      </c>
      <c r="B77" s="45">
        <v>42.6</v>
      </c>
      <c r="C77" s="45">
        <v>0.5</v>
      </c>
      <c r="D77" s="62">
        <v>6.4965599999999998E-2</v>
      </c>
      <c r="E77" s="62">
        <v>1.9E-3</v>
      </c>
      <c r="F77" s="62">
        <v>1.4552600000000001E-3</v>
      </c>
      <c r="G77" s="62">
        <v>4.1E-5</v>
      </c>
      <c r="H77" s="41">
        <v>0.28265299999999999</v>
      </c>
      <c r="I77" s="41">
        <v>1.4E-5</v>
      </c>
      <c r="J77" s="15"/>
      <c r="K77" s="15"/>
      <c r="L77" s="71">
        <f t="shared" si="20"/>
        <v>0.28265184211020289</v>
      </c>
      <c r="M77" s="71">
        <f t="shared" si="21"/>
        <v>0.28265924173302825</v>
      </c>
      <c r="N77" s="71">
        <f t="shared" si="22"/>
        <v>0.28266377698572764</v>
      </c>
      <c r="O77" s="71">
        <f t="shared" si="23"/>
        <v>0.28266934659430587</v>
      </c>
      <c r="P77" s="22"/>
      <c r="Q77" s="27">
        <f t="shared" si="24"/>
        <v>-4.208337459156164</v>
      </c>
      <c r="R77" s="27">
        <f t="shared" si="25"/>
        <v>1.0251296387679278</v>
      </c>
      <c r="S77" s="27">
        <f t="shared" si="26"/>
        <v>-3.3154198412488345</v>
      </c>
      <c r="T77" s="27">
        <f t="shared" si="27"/>
        <v>1.0253918356158451</v>
      </c>
      <c r="U77" s="28">
        <f t="shared" si="28"/>
        <v>858.60192372376707</v>
      </c>
      <c r="V77" s="28">
        <f t="shared" si="29"/>
        <v>1076.4677956997189</v>
      </c>
      <c r="W77" s="28">
        <f t="shared" si="30"/>
        <v>1325.3134487224513</v>
      </c>
      <c r="X77" s="28">
        <f t="shared" si="31"/>
        <v>1863.5954051093811</v>
      </c>
      <c r="Y77" s="28">
        <f t="shared" si="32"/>
        <v>727.06038568594022</v>
      </c>
      <c r="Z77" s="28">
        <f t="shared" si="33"/>
        <v>916.22168384951578</v>
      </c>
      <c r="AA77" s="28">
        <f t="shared" si="34"/>
        <v>1135.733547028708</v>
      </c>
      <c r="AB77" s="28">
        <f t="shared" si="35"/>
        <v>1623.5974720561826</v>
      </c>
      <c r="AC77" s="28">
        <f t="shared" si="36"/>
        <v>1077.5935352865372</v>
      </c>
      <c r="AD77" s="28">
        <f t="shared" si="37"/>
        <v>1325.4088888058486</v>
      </c>
      <c r="AE77" s="28">
        <f t="shared" si="38"/>
        <v>1864.1886221043051</v>
      </c>
      <c r="AF77" s="27">
        <f t="shared" si="39"/>
        <v>-0.95616686746987956</v>
      </c>
    </row>
    <row r="78" spans="1:32" s="16" customFormat="1" ht="13">
      <c r="A78" s="40" t="s">
        <v>108</v>
      </c>
      <c r="B78" s="45">
        <v>46</v>
      </c>
      <c r="C78" s="45">
        <v>1</v>
      </c>
      <c r="D78" s="62">
        <v>9.7365999999999994E-2</v>
      </c>
      <c r="E78" s="62">
        <v>6.1999999999999998E-3</v>
      </c>
      <c r="F78" s="62">
        <v>2.12401E-3</v>
      </c>
      <c r="G78" s="62">
        <v>1.4999999999999999E-4</v>
      </c>
      <c r="H78" s="41">
        <v>0.28261500000000001</v>
      </c>
      <c r="I78" s="41">
        <v>1.2999999999999999E-5</v>
      </c>
      <c r="J78" s="15"/>
      <c r="K78" s="15"/>
      <c r="L78" s="71">
        <f t="shared" si="20"/>
        <v>0.28261317507420258</v>
      </c>
      <c r="M78" s="71">
        <f t="shared" si="21"/>
        <v>0.28262116553089345</v>
      </c>
      <c r="N78" s="71">
        <f t="shared" si="22"/>
        <v>0.28262606290757497</v>
      </c>
      <c r="O78" s="71">
        <f t="shared" si="23"/>
        <v>0.28263207722981543</v>
      </c>
      <c r="P78" s="22"/>
      <c r="Q78" s="27">
        <f t="shared" si="24"/>
        <v>-5.5521763116583855</v>
      </c>
      <c r="R78" s="27">
        <f t="shared" si="25"/>
        <v>1.02499181986534</v>
      </c>
      <c r="S78" s="27">
        <f t="shared" si="26"/>
        <v>-4.6084124357848033</v>
      </c>
      <c r="T78" s="27">
        <f t="shared" si="27"/>
        <v>1.0254556637795873</v>
      </c>
      <c r="U78" s="28">
        <f t="shared" si="28"/>
        <v>929.472349262433</v>
      </c>
      <c r="V78" s="28">
        <f t="shared" si="29"/>
        <v>1145.1129190950844</v>
      </c>
      <c r="W78" s="28">
        <f t="shared" si="30"/>
        <v>1409.4638341466809</v>
      </c>
      <c r="X78" s="28">
        <f t="shared" si="31"/>
        <v>1981.0248774327929</v>
      </c>
      <c r="Y78" s="28">
        <f t="shared" si="32"/>
        <v>797.51433679438571</v>
      </c>
      <c r="Z78" s="28">
        <f t="shared" si="33"/>
        <v>987.38173789786515</v>
      </c>
      <c r="AA78" s="28">
        <f t="shared" si="34"/>
        <v>1223.7330997558236</v>
      </c>
      <c r="AB78" s="28">
        <f t="shared" si="35"/>
        <v>1748.7577630848393</v>
      </c>
      <c r="AC78" s="28">
        <f t="shared" si="36"/>
        <v>1146.3485422452738</v>
      </c>
      <c r="AD78" s="28">
        <f t="shared" si="37"/>
        <v>1409.8122777124518</v>
      </c>
      <c r="AE78" s="28">
        <f t="shared" si="38"/>
        <v>1982.6134343516817</v>
      </c>
      <c r="AF78" s="27">
        <f t="shared" si="39"/>
        <v>-0.93602379518072287</v>
      </c>
    </row>
    <row r="79" spans="1:32">
      <c r="A79" s="7"/>
      <c r="B79" s="46"/>
      <c r="C79" s="46"/>
      <c r="D79" s="63"/>
      <c r="E79" s="63"/>
      <c r="F79" s="63"/>
      <c r="G79" s="63"/>
      <c r="H79" s="73"/>
      <c r="I79" s="73"/>
      <c r="L79" s="75"/>
      <c r="M79" s="75"/>
      <c r="N79" s="75"/>
      <c r="O79" s="75"/>
      <c r="P79" s="8"/>
      <c r="Q79" s="80"/>
      <c r="R79" s="80"/>
      <c r="S79" s="80"/>
      <c r="T79" s="80"/>
      <c r="U79" s="88"/>
      <c r="V79" s="88"/>
      <c r="W79" s="88"/>
      <c r="X79" s="88"/>
      <c r="Y79" s="88"/>
      <c r="Z79" s="88"/>
      <c r="AA79" s="88"/>
      <c r="AB79" s="88"/>
      <c r="AC79" s="89"/>
      <c r="AD79" s="89"/>
      <c r="AE79" s="89"/>
    </row>
    <row r="80" spans="1:32">
      <c r="A80" s="7"/>
      <c r="B80" s="46"/>
      <c r="C80" s="46"/>
      <c r="D80" s="63"/>
      <c r="E80" s="63"/>
      <c r="F80" s="63"/>
      <c r="G80" s="63"/>
      <c r="H80" s="73"/>
      <c r="I80" s="73"/>
      <c r="L80" s="75"/>
      <c r="M80" s="75"/>
      <c r="N80" s="75"/>
      <c r="O80" s="75"/>
      <c r="P80" s="8"/>
      <c r="Q80" s="80"/>
      <c r="R80" s="80"/>
      <c r="S80" s="80"/>
      <c r="T80" s="80"/>
      <c r="U80" s="88"/>
      <c r="V80" s="88"/>
      <c r="W80" s="88"/>
      <c r="X80" s="88"/>
      <c r="Y80" s="88"/>
      <c r="Z80" s="88"/>
      <c r="AA80" s="88"/>
      <c r="AB80" s="88"/>
      <c r="AC80" s="89"/>
      <c r="AD80" s="89"/>
      <c r="AE80" s="89"/>
    </row>
    <row r="81" spans="1:31">
      <c r="A81" s="7"/>
      <c r="B81" s="46"/>
      <c r="C81" s="46"/>
      <c r="D81" s="63"/>
      <c r="E81" s="63"/>
      <c r="F81" s="63"/>
      <c r="G81" s="63"/>
      <c r="H81" s="73"/>
      <c r="I81" s="73"/>
      <c r="L81" s="75"/>
      <c r="M81" s="75"/>
      <c r="N81" s="75"/>
      <c r="O81" s="75"/>
      <c r="P81" s="8"/>
      <c r="Q81" s="80"/>
      <c r="R81" s="80"/>
      <c r="S81" s="80"/>
      <c r="T81" s="80"/>
      <c r="U81" s="88"/>
      <c r="V81" s="88"/>
      <c r="W81" s="88"/>
      <c r="X81" s="88"/>
      <c r="Y81" s="88"/>
      <c r="Z81" s="88"/>
      <c r="AA81" s="88"/>
      <c r="AB81" s="88"/>
      <c r="AC81" s="89"/>
      <c r="AD81" s="89"/>
      <c r="AE81" s="89"/>
    </row>
    <row r="82" spans="1:31">
      <c r="A82" s="7"/>
      <c r="B82" s="46"/>
      <c r="C82" s="46"/>
      <c r="D82" s="63"/>
      <c r="E82" s="63"/>
      <c r="F82" s="63"/>
      <c r="G82" s="63"/>
      <c r="H82" s="73"/>
      <c r="I82" s="73"/>
      <c r="L82" s="75"/>
      <c r="M82" s="75"/>
      <c r="N82" s="75"/>
      <c r="O82" s="75"/>
      <c r="P82" s="8"/>
      <c r="Q82" s="80"/>
      <c r="R82" s="80"/>
      <c r="S82" s="80"/>
      <c r="T82" s="80"/>
      <c r="U82" s="88"/>
      <c r="V82" s="88"/>
      <c r="W82" s="88"/>
      <c r="X82" s="88"/>
      <c r="Y82" s="88"/>
      <c r="Z82" s="88"/>
      <c r="AA82" s="88"/>
      <c r="AB82" s="88"/>
      <c r="AC82" s="89"/>
      <c r="AD82" s="89"/>
      <c r="AE82" s="89"/>
    </row>
    <row r="83" spans="1:31">
      <c r="A83" s="7"/>
      <c r="B83" s="46"/>
      <c r="C83" s="46"/>
      <c r="D83" s="63"/>
      <c r="E83" s="63"/>
      <c r="F83" s="63"/>
      <c r="G83" s="63"/>
      <c r="H83" s="73"/>
      <c r="I83" s="73"/>
      <c r="L83" s="75"/>
      <c r="M83" s="75"/>
      <c r="N83" s="75"/>
      <c r="O83" s="75"/>
      <c r="P83" s="8"/>
      <c r="Q83" s="80"/>
      <c r="R83" s="80"/>
      <c r="S83" s="80"/>
      <c r="T83" s="80"/>
      <c r="U83" s="88"/>
      <c r="V83" s="88"/>
      <c r="W83" s="88"/>
      <c r="X83" s="88"/>
      <c r="Y83" s="88"/>
      <c r="Z83" s="88"/>
      <c r="AA83" s="88"/>
      <c r="AB83" s="88"/>
      <c r="AC83" s="89"/>
      <c r="AD83" s="89"/>
      <c r="AE83" s="89"/>
    </row>
    <row r="84" spans="1:31">
      <c r="A84" s="7"/>
      <c r="B84" s="46"/>
      <c r="C84" s="46"/>
      <c r="D84" s="63"/>
      <c r="E84" s="63"/>
      <c r="F84" s="63"/>
      <c r="G84" s="63"/>
      <c r="H84" s="73"/>
      <c r="I84" s="73"/>
      <c r="L84" s="75"/>
      <c r="M84" s="75"/>
      <c r="N84" s="75"/>
      <c r="O84" s="75"/>
      <c r="P84" s="8"/>
      <c r="Q84" s="80"/>
      <c r="R84" s="80"/>
      <c r="S84" s="80"/>
      <c r="T84" s="80"/>
      <c r="U84" s="88"/>
      <c r="V84" s="88"/>
      <c r="W84" s="88"/>
      <c r="X84" s="88"/>
      <c r="Y84" s="88"/>
      <c r="Z84" s="88"/>
      <c r="AA84" s="88"/>
      <c r="AB84" s="88"/>
      <c r="AC84" s="89"/>
      <c r="AD84" s="89"/>
      <c r="AE84" s="89"/>
    </row>
    <row r="85" spans="1:31">
      <c r="A85" s="7"/>
      <c r="B85" s="46"/>
      <c r="C85" s="46"/>
      <c r="D85" s="63"/>
      <c r="E85" s="63"/>
      <c r="F85" s="63"/>
      <c r="G85" s="63"/>
      <c r="H85" s="73"/>
      <c r="I85" s="73"/>
      <c r="L85" s="75"/>
      <c r="M85" s="75"/>
      <c r="N85" s="75"/>
      <c r="O85" s="75"/>
      <c r="P85" s="8"/>
      <c r="Q85" s="80"/>
      <c r="R85" s="80"/>
      <c r="S85" s="80"/>
      <c r="T85" s="80"/>
      <c r="U85" s="88"/>
      <c r="V85" s="88"/>
      <c r="W85" s="88"/>
      <c r="X85" s="88"/>
      <c r="Y85" s="88"/>
      <c r="Z85" s="88"/>
      <c r="AA85" s="88"/>
      <c r="AB85" s="88"/>
      <c r="AC85" s="89"/>
      <c r="AD85" s="89"/>
      <c r="AE85" s="89"/>
    </row>
    <row r="86" spans="1:31">
      <c r="A86" s="7"/>
      <c r="B86" s="46"/>
      <c r="C86" s="46"/>
      <c r="D86" s="63"/>
      <c r="E86" s="63"/>
      <c r="F86" s="63"/>
      <c r="G86" s="63"/>
      <c r="H86" s="73"/>
      <c r="I86" s="73"/>
      <c r="L86" s="75"/>
      <c r="M86" s="75"/>
      <c r="N86" s="75"/>
      <c r="O86" s="75"/>
      <c r="P86" s="8"/>
      <c r="Q86" s="80"/>
      <c r="R86" s="80"/>
      <c r="S86" s="80"/>
      <c r="T86" s="80"/>
      <c r="U86" s="88"/>
      <c r="V86" s="88"/>
      <c r="W86" s="88"/>
      <c r="X86" s="88"/>
      <c r="Y86" s="88"/>
      <c r="Z86" s="88"/>
      <c r="AA86" s="88"/>
      <c r="AB86" s="88"/>
      <c r="AC86" s="89"/>
      <c r="AD86" s="89"/>
      <c r="AE86" s="89"/>
    </row>
    <row r="87" spans="1:31">
      <c r="A87" s="7"/>
      <c r="B87" s="46"/>
      <c r="C87" s="46"/>
      <c r="D87" s="63"/>
      <c r="E87" s="63"/>
      <c r="F87" s="63"/>
      <c r="G87" s="63"/>
      <c r="H87" s="73"/>
      <c r="I87" s="73"/>
      <c r="L87" s="75"/>
      <c r="M87" s="75"/>
      <c r="N87" s="75"/>
      <c r="O87" s="75"/>
      <c r="P87" s="8"/>
      <c r="Q87" s="80"/>
      <c r="R87" s="80"/>
      <c r="S87" s="80"/>
      <c r="T87" s="80"/>
      <c r="U87" s="88"/>
      <c r="V87" s="88"/>
      <c r="W87" s="88"/>
      <c r="X87" s="88"/>
      <c r="Y87" s="88"/>
      <c r="Z87" s="88"/>
      <c r="AA87" s="88"/>
      <c r="AB87" s="88"/>
      <c r="AC87" s="89"/>
      <c r="AD87" s="89"/>
      <c r="AE87" s="89"/>
    </row>
    <row r="88" spans="1:31">
      <c r="A88" s="7"/>
      <c r="B88" s="46"/>
      <c r="C88" s="46"/>
      <c r="D88" s="63"/>
      <c r="E88" s="63"/>
      <c r="F88" s="63"/>
      <c r="G88" s="63"/>
      <c r="H88" s="73"/>
      <c r="I88" s="73"/>
      <c r="L88" s="75"/>
      <c r="M88" s="75"/>
      <c r="N88" s="75"/>
      <c r="O88" s="75"/>
      <c r="P88" s="8"/>
      <c r="Q88" s="80"/>
      <c r="R88" s="80"/>
      <c r="S88" s="80"/>
      <c r="T88" s="80"/>
      <c r="U88" s="88"/>
      <c r="V88" s="88"/>
      <c r="W88" s="88"/>
      <c r="X88" s="88"/>
      <c r="Y88" s="88"/>
      <c r="Z88" s="88"/>
      <c r="AA88" s="88"/>
      <c r="AB88" s="88"/>
      <c r="AC88" s="89"/>
      <c r="AD88" s="89"/>
      <c r="AE88" s="89"/>
    </row>
    <row r="89" spans="1:31">
      <c r="B89" s="47"/>
      <c r="C89" s="47"/>
      <c r="D89" s="63"/>
      <c r="E89" s="63"/>
      <c r="F89" s="63"/>
      <c r="G89" s="63"/>
      <c r="H89" s="73"/>
      <c r="I89" s="73"/>
      <c r="L89" s="75"/>
      <c r="M89" s="75"/>
      <c r="N89" s="75"/>
      <c r="O89" s="75"/>
      <c r="P89" s="8"/>
      <c r="Q89" s="80"/>
      <c r="R89" s="80"/>
      <c r="S89" s="80"/>
      <c r="T89" s="80"/>
      <c r="U89" s="88"/>
      <c r="V89" s="88"/>
      <c r="W89" s="88"/>
      <c r="X89" s="88"/>
      <c r="Y89" s="88"/>
      <c r="Z89" s="88"/>
      <c r="AA89" s="88"/>
      <c r="AB89" s="88"/>
      <c r="AC89" s="89"/>
      <c r="AD89" s="89"/>
      <c r="AE89" s="89"/>
    </row>
    <row r="90" spans="1:31">
      <c r="B90" s="47"/>
      <c r="C90" s="47"/>
      <c r="D90" s="63"/>
      <c r="E90" s="63"/>
      <c r="F90" s="63"/>
      <c r="G90" s="63"/>
      <c r="H90" s="73"/>
      <c r="I90" s="73"/>
      <c r="L90" s="75"/>
      <c r="M90" s="75"/>
      <c r="N90" s="75"/>
      <c r="O90" s="75"/>
      <c r="P90" s="8"/>
      <c r="Q90" s="80"/>
      <c r="R90" s="80"/>
      <c r="S90" s="80"/>
      <c r="T90" s="80"/>
      <c r="U90" s="88"/>
      <c r="V90" s="88"/>
      <c r="W90" s="88"/>
      <c r="X90" s="88"/>
      <c r="Y90" s="88"/>
      <c r="Z90" s="88"/>
      <c r="AA90" s="88"/>
      <c r="AB90" s="88"/>
      <c r="AC90" s="89"/>
      <c r="AD90" s="89"/>
      <c r="AE90" s="89"/>
    </row>
    <row r="91" spans="1:31">
      <c r="B91" s="47"/>
      <c r="C91" s="47"/>
      <c r="D91" s="63"/>
      <c r="E91" s="63"/>
      <c r="F91" s="63"/>
      <c r="G91" s="63"/>
      <c r="H91" s="73"/>
      <c r="I91" s="73"/>
      <c r="L91" s="75"/>
      <c r="M91" s="75"/>
      <c r="N91" s="75"/>
      <c r="O91" s="75"/>
      <c r="P91" s="8"/>
      <c r="Q91" s="80"/>
      <c r="R91" s="80"/>
      <c r="S91" s="80"/>
      <c r="T91" s="80"/>
      <c r="U91" s="88"/>
      <c r="V91" s="88"/>
      <c r="W91" s="88"/>
      <c r="X91" s="88"/>
      <c r="Y91" s="88"/>
      <c r="Z91" s="88"/>
      <c r="AA91" s="88"/>
      <c r="AB91" s="88"/>
      <c r="AC91" s="89"/>
      <c r="AD91" s="89"/>
      <c r="AE91" s="89"/>
    </row>
    <row r="92" spans="1:31">
      <c r="B92" s="47"/>
      <c r="C92" s="47"/>
      <c r="D92" s="63"/>
      <c r="E92" s="63"/>
      <c r="F92" s="63"/>
      <c r="G92" s="63"/>
      <c r="H92" s="73"/>
      <c r="I92" s="73"/>
      <c r="L92" s="75"/>
      <c r="M92" s="75"/>
      <c r="N92" s="75"/>
      <c r="O92" s="75"/>
      <c r="P92" s="8"/>
      <c r="Q92" s="80"/>
      <c r="R92" s="80"/>
      <c r="S92" s="80"/>
      <c r="T92" s="80"/>
      <c r="U92" s="88"/>
      <c r="V92" s="88"/>
      <c r="W92" s="88"/>
      <c r="X92" s="88"/>
      <c r="Y92" s="88"/>
      <c r="Z92" s="88"/>
      <c r="AA92" s="88"/>
      <c r="AB92" s="88"/>
      <c r="AC92" s="89"/>
      <c r="AD92" s="89"/>
      <c r="AE92" s="89"/>
    </row>
    <row r="93" spans="1:31">
      <c r="B93" s="47"/>
      <c r="C93" s="47"/>
      <c r="D93" s="63"/>
      <c r="E93" s="63"/>
      <c r="F93" s="63"/>
      <c r="G93" s="63"/>
      <c r="H93" s="73"/>
      <c r="I93" s="73"/>
      <c r="L93" s="75"/>
      <c r="M93" s="75"/>
      <c r="N93" s="75"/>
      <c r="O93" s="75"/>
      <c r="P93" s="8"/>
      <c r="Q93" s="80"/>
      <c r="R93" s="80"/>
      <c r="S93" s="80"/>
      <c r="T93" s="80"/>
      <c r="U93" s="88"/>
      <c r="V93" s="88"/>
      <c r="W93" s="88"/>
      <c r="X93" s="88"/>
      <c r="Y93" s="88"/>
      <c r="Z93" s="88"/>
      <c r="AA93" s="88"/>
      <c r="AB93" s="88"/>
      <c r="AC93" s="89"/>
      <c r="AD93" s="89"/>
      <c r="AE93" s="89"/>
    </row>
    <row r="94" spans="1:31">
      <c r="B94" s="47"/>
      <c r="C94" s="47"/>
      <c r="D94" s="63"/>
      <c r="E94" s="63"/>
      <c r="F94" s="63"/>
      <c r="G94" s="63"/>
      <c r="H94" s="73"/>
      <c r="I94" s="73"/>
      <c r="L94" s="75"/>
      <c r="M94" s="75"/>
      <c r="N94" s="75"/>
      <c r="O94" s="75"/>
      <c r="P94" s="8"/>
      <c r="Q94" s="80"/>
      <c r="R94" s="80"/>
      <c r="S94" s="80"/>
      <c r="T94" s="80"/>
      <c r="U94" s="88"/>
      <c r="V94" s="88"/>
      <c r="W94" s="88"/>
      <c r="X94" s="88"/>
      <c r="Y94" s="88"/>
      <c r="Z94" s="88"/>
      <c r="AA94" s="88"/>
      <c r="AB94" s="88"/>
      <c r="AC94" s="89"/>
      <c r="AD94" s="89"/>
      <c r="AE94" s="89"/>
    </row>
    <row r="95" spans="1:31">
      <c r="B95" s="47"/>
      <c r="C95" s="47"/>
      <c r="D95" s="63"/>
      <c r="E95" s="63"/>
      <c r="F95" s="63"/>
      <c r="G95" s="63"/>
      <c r="H95" s="73"/>
      <c r="I95" s="73"/>
      <c r="L95" s="75"/>
      <c r="M95" s="75"/>
      <c r="N95" s="75"/>
      <c r="O95" s="75"/>
      <c r="P95" s="8"/>
      <c r="Q95" s="80"/>
      <c r="R95" s="80"/>
      <c r="S95" s="80"/>
      <c r="T95" s="80"/>
      <c r="U95" s="88"/>
      <c r="V95" s="88"/>
      <c r="W95" s="88"/>
      <c r="X95" s="88"/>
      <c r="Y95" s="88"/>
      <c r="Z95" s="88"/>
      <c r="AA95" s="88"/>
      <c r="AB95" s="88"/>
      <c r="AC95" s="89"/>
      <c r="AD95" s="89"/>
      <c r="AE95" s="89"/>
    </row>
    <row r="96" spans="1:31">
      <c r="B96" s="47"/>
      <c r="C96" s="47"/>
      <c r="D96" s="63"/>
      <c r="E96" s="63"/>
      <c r="F96" s="63"/>
      <c r="G96" s="63"/>
      <c r="H96" s="73"/>
      <c r="I96" s="73"/>
      <c r="L96" s="75"/>
      <c r="M96" s="75"/>
      <c r="N96" s="75"/>
      <c r="O96" s="75"/>
      <c r="P96" s="8"/>
      <c r="Q96" s="80"/>
      <c r="R96" s="80"/>
      <c r="S96" s="80"/>
      <c r="T96" s="80"/>
      <c r="U96" s="88"/>
      <c r="V96" s="88"/>
      <c r="W96" s="88"/>
      <c r="X96" s="88"/>
      <c r="Y96" s="88"/>
      <c r="Z96" s="88"/>
      <c r="AA96" s="88"/>
      <c r="AB96" s="88"/>
      <c r="AC96" s="89"/>
      <c r="AD96" s="89"/>
      <c r="AE96" s="89"/>
    </row>
    <row r="97" spans="2:31">
      <c r="B97" s="47"/>
      <c r="C97" s="47"/>
      <c r="D97" s="63"/>
      <c r="E97" s="63"/>
      <c r="F97" s="63"/>
      <c r="G97" s="63"/>
      <c r="H97" s="73"/>
      <c r="I97" s="73"/>
      <c r="L97" s="75"/>
      <c r="M97" s="75"/>
      <c r="N97" s="75"/>
      <c r="O97" s="75"/>
      <c r="P97" s="8"/>
      <c r="Q97" s="80"/>
      <c r="R97" s="80"/>
      <c r="S97" s="80"/>
      <c r="T97" s="80"/>
      <c r="U97" s="88"/>
      <c r="V97" s="88"/>
      <c r="W97" s="88"/>
      <c r="X97" s="88"/>
      <c r="Y97" s="88"/>
      <c r="Z97" s="88"/>
      <c r="AA97" s="88"/>
      <c r="AB97" s="88"/>
      <c r="AC97" s="89"/>
      <c r="AD97" s="89"/>
      <c r="AE97" s="89"/>
    </row>
    <row r="98" spans="2:31">
      <c r="B98" s="47"/>
      <c r="C98" s="47"/>
      <c r="D98" s="63"/>
      <c r="E98" s="63"/>
      <c r="F98" s="63"/>
      <c r="G98" s="63"/>
      <c r="H98" s="73"/>
      <c r="I98" s="73"/>
      <c r="L98" s="75"/>
      <c r="M98" s="75"/>
      <c r="N98" s="75"/>
      <c r="O98" s="75"/>
      <c r="P98" s="8"/>
      <c r="Q98" s="80"/>
      <c r="R98" s="80"/>
      <c r="S98" s="80"/>
      <c r="T98" s="80"/>
      <c r="U98" s="88"/>
      <c r="V98" s="88"/>
      <c r="W98" s="88"/>
      <c r="X98" s="88"/>
      <c r="Y98" s="88"/>
      <c r="Z98" s="88"/>
      <c r="AA98" s="88"/>
      <c r="AB98" s="88"/>
      <c r="AC98" s="89"/>
      <c r="AD98" s="89"/>
      <c r="AE98" s="89"/>
    </row>
    <row r="99" spans="2:31">
      <c r="B99" s="47"/>
      <c r="C99" s="47"/>
      <c r="D99" s="63"/>
      <c r="E99" s="63"/>
      <c r="F99" s="63"/>
      <c r="G99" s="63"/>
      <c r="H99" s="73"/>
      <c r="I99" s="73"/>
      <c r="L99" s="75"/>
      <c r="M99" s="75"/>
      <c r="N99" s="75"/>
      <c r="O99" s="75"/>
      <c r="P99" s="8"/>
      <c r="Q99" s="80"/>
      <c r="R99" s="80"/>
      <c r="S99" s="80"/>
      <c r="T99" s="80"/>
      <c r="U99" s="88"/>
      <c r="V99" s="88"/>
      <c r="W99" s="88"/>
      <c r="X99" s="88"/>
      <c r="Y99" s="88"/>
      <c r="Z99" s="88"/>
      <c r="AA99" s="88"/>
      <c r="AB99" s="88"/>
      <c r="AC99" s="89"/>
      <c r="AD99" s="89"/>
      <c r="AE99" s="89"/>
    </row>
    <row r="100" spans="2:31">
      <c r="B100" s="47"/>
      <c r="C100" s="47"/>
      <c r="D100" s="63"/>
      <c r="E100" s="63"/>
      <c r="F100" s="63"/>
      <c r="G100" s="63"/>
      <c r="H100" s="73"/>
      <c r="I100" s="73"/>
      <c r="L100" s="75"/>
      <c r="M100" s="75"/>
      <c r="N100" s="75"/>
      <c r="O100" s="75"/>
      <c r="P100" s="8"/>
      <c r="Q100" s="80"/>
      <c r="R100" s="80"/>
      <c r="S100" s="80"/>
      <c r="T100" s="80"/>
      <c r="U100" s="88"/>
      <c r="V100" s="88"/>
      <c r="W100" s="88"/>
      <c r="X100" s="88"/>
      <c r="Y100" s="88"/>
      <c r="Z100" s="88"/>
      <c r="AA100" s="88"/>
      <c r="AB100" s="88"/>
      <c r="AC100" s="89"/>
      <c r="AD100" s="89"/>
      <c r="AE100" s="89"/>
    </row>
    <row r="101" spans="2:31">
      <c r="B101" s="47"/>
      <c r="C101" s="47"/>
      <c r="D101" s="63"/>
      <c r="E101" s="63"/>
      <c r="F101" s="63"/>
      <c r="G101" s="63"/>
      <c r="H101" s="73"/>
      <c r="I101" s="73"/>
      <c r="L101" s="75"/>
      <c r="M101" s="75"/>
      <c r="N101" s="75"/>
      <c r="O101" s="75"/>
      <c r="P101" s="8"/>
      <c r="Q101" s="80"/>
      <c r="R101" s="80"/>
      <c r="S101" s="80"/>
      <c r="T101" s="80"/>
      <c r="U101" s="88"/>
      <c r="V101" s="88"/>
      <c r="W101" s="88"/>
      <c r="X101" s="88"/>
      <c r="Y101" s="88"/>
      <c r="Z101" s="88"/>
      <c r="AA101" s="88"/>
      <c r="AB101" s="88"/>
      <c r="AC101" s="89"/>
      <c r="AD101" s="89"/>
      <c r="AE101" s="89"/>
    </row>
    <row r="102" spans="2:31">
      <c r="B102" s="47"/>
      <c r="C102" s="47"/>
      <c r="D102" s="63"/>
      <c r="E102" s="63"/>
      <c r="F102" s="63"/>
      <c r="G102" s="63"/>
      <c r="H102" s="73"/>
      <c r="I102" s="73"/>
      <c r="L102" s="75"/>
      <c r="M102" s="75"/>
      <c r="N102" s="75"/>
      <c r="O102" s="75"/>
      <c r="P102" s="8"/>
      <c r="Q102" s="80"/>
      <c r="R102" s="80"/>
      <c r="S102" s="80"/>
      <c r="T102" s="80"/>
      <c r="U102" s="88"/>
      <c r="V102" s="88"/>
      <c r="W102" s="88"/>
      <c r="X102" s="88"/>
      <c r="Y102" s="88"/>
      <c r="Z102" s="88"/>
      <c r="AA102" s="88"/>
      <c r="AB102" s="88"/>
      <c r="AC102" s="89"/>
      <c r="AD102" s="89"/>
      <c r="AE102" s="89"/>
    </row>
    <row r="103" spans="2:31">
      <c r="B103" s="47"/>
      <c r="C103" s="47"/>
      <c r="D103" s="63"/>
      <c r="E103" s="63"/>
      <c r="F103" s="63"/>
      <c r="G103" s="63"/>
      <c r="H103" s="73"/>
      <c r="I103" s="73"/>
      <c r="L103" s="74"/>
      <c r="M103" s="74"/>
      <c r="N103" s="74"/>
      <c r="O103" s="74"/>
      <c r="P103" s="8"/>
      <c r="Q103" s="80"/>
      <c r="R103" s="80"/>
      <c r="S103" s="80"/>
      <c r="T103" s="80"/>
      <c r="U103" s="88"/>
      <c r="V103" s="88"/>
      <c r="W103" s="88"/>
      <c r="X103" s="88"/>
      <c r="Y103" s="88"/>
      <c r="Z103" s="88"/>
      <c r="AA103" s="88"/>
      <c r="AB103" s="88"/>
      <c r="AC103" s="89"/>
      <c r="AD103" s="89"/>
      <c r="AE103" s="89"/>
    </row>
    <row r="104" spans="2:31">
      <c r="B104" s="47"/>
      <c r="C104" s="47"/>
      <c r="D104" s="63"/>
      <c r="E104" s="63"/>
      <c r="F104" s="63"/>
      <c r="G104" s="63"/>
      <c r="H104" s="73"/>
      <c r="I104" s="73"/>
      <c r="L104" s="74"/>
      <c r="M104" s="74"/>
      <c r="N104" s="74"/>
      <c r="O104" s="74"/>
      <c r="P104" s="8"/>
      <c r="Q104" s="80"/>
      <c r="R104" s="80"/>
      <c r="S104" s="80"/>
      <c r="T104" s="80"/>
      <c r="U104" s="88"/>
      <c r="V104" s="88"/>
      <c r="W104" s="88"/>
      <c r="X104" s="88"/>
      <c r="Y104" s="88"/>
      <c r="Z104" s="88"/>
      <c r="AA104" s="88"/>
      <c r="AB104" s="88"/>
      <c r="AC104" s="89"/>
      <c r="AD104" s="89"/>
      <c r="AE104" s="89"/>
    </row>
    <row r="105" spans="2:31">
      <c r="B105" s="47"/>
      <c r="C105" s="47"/>
      <c r="D105" s="63"/>
      <c r="E105" s="63"/>
      <c r="F105" s="63"/>
      <c r="G105" s="63"/>
      <c r="H105" s="73"/>
      <c r="I105" s="73"/>
      <c r="L105" s="74"/>
      <c r="M105" s="74"/>
      <c r="N105" s="74"/>
      <c r="O105" s="74"/>
      <c r="P105" s="8"/>
      <c r="Q105" s="80"/>
      <c r="R105" s="80"/>
      <c r="S105" s="80"/>
      <c r="T105" s="80"/>
      <c r="U105" s="88"/>
      <c r="V105" s="88"/>
      <c r="W105" s="88"/>
      <c r="X105" s="88"/>
      <c r="Y105" s="88"/>
      <c r="Z105" s="88"/>
      <c r="AA105" s="88"/>
      <c r="AB105" s="88"/>
      <c r="AC105" s="89"/>
      <c r="AD105" s="89"/>
      <c r="AE105" s="89"/>
    </row>
    <row r="106" spans="2:31">
      <c r="B106" s="47"/>
      <c r="C106" s="47"/>
      <c r="D106" s="63"/>
      <c r="E106" s="63"/>
      <c r="F106" s="63"/>
      <c r="G106" s="63"/>
      <c r="H106" s="73"/>
      <c r="I106" s="73"/>
      <c r="L106" s="74"/>
      <c r="M106" s="74"/>
      <c r="N106" s="74"/>
      <c r="O106" s="74"/>
      <c r="P106" s="8"/>
      <c r="Q106" s="80"/>
      <c r="R106" s="80"/>
      <c r="S106" s="80"/>
      <c r="T106" s="80"/>
      <c r="U106" s="88"/>
      <c r="V106" s="88"/>
      <c r="W106" s="88"/>
      <c r="X106" s="88"/>
      <c r="Y106" s="88"/>
      <c r="Z106" s="88"/>
      <c r="AA106" s="88"/>
      <c r="AB106" s="88"/>
      <c r="AC106" s="89"/>
      <c r="AD106" s="89"/>
      <c r="AE106" s="89"/>
    </row>
    <row r="107" spans="2:31">
      <c r="B107" s="47"/>
      <c r="C107" s="47"/>
      <c r="D107" s="63"/>
      <c r="E107" s="63"/>
      <c r="F107" s="63"/>
      <c r="G107" s="63"/>
      <c r="H107" s="73"/>
      <c r="I107" s="73"/>
      <c r="L107" s="74"/>
      <c r="M107" s="74"/>
      <c r="N107" s="74"/>
      <c r="O107" s="74"/>
      <c r="P107" s="8"/>
      <c r="Q107" s="80"/>
      <c r="R107" s="80"/>
      <c r="S107" s="80"/>
      <c r="T107" s="80"/>
      <c r="U107" s="88"/>
      <c r="V107" s="88"/>
      <c r="W107" s="88"/>
      <c r="X107" s="88"/>
      <c r="Y107" s="88"/>
      <c r="Z107" s="88"/>
      <c r="AA107" s="88"/>
      <c r="AB107" s="88"/>
      <c r="AC107" s="89"/>
      <c r="AD107" s="89"/>
      <c r="AE107" s="89"/>
    </row>
    <row r="108" spans="2:31">
      <c r="B108" s="47"/>
      <c r="C108" s="47"/>
      <c r="D108" s="63"/>
      <c r="E108" s="63"/>
      <c r="F108" s="63"/>
      <c r="G108" s="63"/>
      <c r="H108" s="73"/>
      <c r="I108" s="73"/>
      <c r="L108" s="74"/>
      <c r="M108" s="74"/>
      <c r="N108" s="74"/>
      <c r="O108" s="74"/>
      <c r="P108" s="8"/>
      <c r="Q108" s="80"/>
      <c r="R108" s="80"/>
      <c r="S108" s="80"/>
      <c r="T108" s="80"/>
      <c r="U108" s="88"/>
      <c r="V108" s="88"/>
      <c r="W108" s="88"/>
      <c r="X108" s="88"/>
      <c r="Y108" s="88"/>
      <c r="Z108" s="88"/>
      <c r="AA108" s="88"/>
      <c r="AB108" s="88"/>
      <c r="AC108" s="89"/>
      <c r="AD108" s="89"/>
      <c r="AE108" s="89"/>
    </row>
    <row r="109" spans="2:31">
      <c r="B109" s="47"/>
      <c r="C109" s="47"/>
      <c r="D109" s="63"/>
      <c r="E109" s="63"/>
      <c r="F109" s="63"/>
      <c r="G109" s="63"/>
      <c r="H109" s="73"/>
      <c r="I109" s="73"/>
      <c r="L109" s="74"/>
      <c r="M109" s="74"/>
      <c r="N109" s="74"/>
      <c r="O109" s="74"/>
      <c r="P109" s="8"/>
      <c r="Q109" s="80"/>
      <c r="R109" s="80"/>
      <c r="S109" s="80"/>
      <c r="T109" s="80"/>
      <c r="U109" s="88"/>
      <c r="V109" s="88"/>
      <c r="W109" s="88"/>
      <c r="X109" s="88"/>
      <c r="Y109" s="88"/>
      <c r="Z109" s="88"/>
      <c r="AA109" s="88"/>
      <c r="AB109" s="88"/>
      <c r="AC109" s="89"/>
      <c r="AD109" s="89"/>
      <c r="AE109" s="89"/>
    </row>
    <row r="110" spans="2:31">
      <c r="B110" s="47"/>
      <c r="C110" s="47"/>
      <c r="D110" s="63"/>
      <c r="E110" s="63"/>
      <c r="F110" s="63"/>
      <c r="G110" s="63"/>
      <c r="H110" s="73"/>
      <c r="I110" s="73"/>
      <c r="L110" s="74"/>
      <c r="M110" s="74"/>
      <c r="N110" s="74"/>
      <c r="O110" s="74"/>
      <c r="P110" s="8"/>
      <c r="Q110" s="80"/>
      <c r="R110" s="80"/>
      <c r="S110" s="80"/>
      <c r="T110" s="80"/>
      <c r="U110" s="88"/>
      <c r="V110" s="88"/>
      <c r="W110" s="88"/>
      <c r="X110" s="88"/>
      <c r="Y110" s="88"/>
      <c r="Z110" s="88"/>
      <c r="AA110" s="88"/>
      <c r="AB110" s="88"/>
      <c r="AC110" s="89"/>
      <c r="AD110" s="89"/>
      <c r="AE110" s="89"/>
    </row>
    <row r="111" spans="2:31">
      <c r="B111" s="47"/>
      <c r="C111" s="47"/>
      <c r="D111" s="63"/>
      <c r="E111" s="63"/>
      <c r="F111" s="63"/>
      <c r="G111" s="63"/>
      <c r="H111" s="73"/>
      <c r="I111" s="73"/>
      <c r="L111" s="74"/>
      <c r="M111" s="74"/>
      <c r="N111" s="74"/>
      <c r="O111" s="74"/>
      <c r="P111" s="8"/>
      <c r="Q111" s="80"/>
      <c r="R111" s="80"/>
      <c r="S111" s="80"/>
      <c r="T111" s="80"/>
      <c r="U111" s="88"/>
      <c r="V111" s="88"/>
      <c r="W111" s="88"/>
      <c r="X111" s="88"/>
      <c r="Y111" s="88"/>
      <c r="Z111" s="88"/>
      <c r="AA111" s="88"/>
      <c r="AB111" s="88"/>
      <c r="AC111" s="89"/>
      <c r="AD111" s="89"/>
      <c r="AE111" s="89"/>
    </row>
    <row r="112" spans="2:31">
      <c r="B112" s="47"/>
      <c r="C112" s="47"/>
      <c r="D112" s="63"/>
      <c r="E112" s="63"/>
      <c r="F112" s="63"/>
      <c r="G112" s="63"/>
      <c r="H112" s="73"/>
      <c r="I112" s="73"/>
      <c r="L112" s="74"/>
      <c r="M112" s="74"/>
      <c r="N112" s="74"/>
      <c r="O112" s="74"/>
      <c r="P112" s="8"/>
      <c r="Q112" s="80"/>
      <c r="R112" s="80"/>
      <c r="S112" s="80"/>
      <c r="T112" s="80"/>
      <c r="U112" s="88"/>
      <c r="V112" s="88"/>
      <c r="W112" s="88"/>
      <c r="X112" s="88"/>
      <c r="Y112" s="88"/>
      <c r="Z112" s="88"/>
      <c r="AA112" s="88"/>
      <c r="AB112" s="88"/>
      <c r="AC112" s="89"/>
      <c r="AD112" s="89"/>
      <c r="AE112" s="89"/>
    </row>
    <row r="113" spans="2:31">
      <c r="B113" s="47"/>
      <c r="C113" s="47"/>
      <c r="D113" s="63"/>
      <c r="E113" s="63"/>
      <c r="F113" s="63"/>
      <c r="G113" s="63"/>
      <c r="H113" s="73"/>
      <c r="I113" s="73"/>
      <c r="L113" s="74"/>
      <c r="M113" s="74"/>
      <c r="N113" s="74"/>
      <c r="O113" s="74"/>
      <c r="P113" s="8"/>
      <c r="Q113" s="80"/>
      <c r="R113" s="80"/>
      <c r="S113" s="80"/>
      <c r="T113" s="80"/>
      <c r="U113" s="88"/>
      <c r="V113" s="88"/>
      <c r="W113" s="88"/>
      <c r="X113" s="88"/>
      <c r="Y113" s="88"/>
      <c r="Z113" s="88"/>
      <c r="AA113" s="88"/>
      <c r="AB113" s="88"/>
      <c r="AC113" s="89"/>
      <c r="AD113" s="89"/>
      <c r="AE113" s="89"/>
    </row>
    <row r="114" spans="2:31">
      <c r="B114" s="47"/>
      <c r="C114" s="47"/>
      <c r="D114" s="63"/>
      <c r="E114" s="63"/>
      <c r="F114" s="63"/>
      <c r="G114" s="63"/>
      <c r="H114" s="73"/>
      <c r="I114" s="73"/>
      <c r="L114" s="74"/>
      <c r="M114" s="74"/>
      <c r="N114" s="74"/>
      <c r="O114" s="74"/>
      <c r="P114" s="8"/>
      <c r="Q114" s="80"/>
      <c r="R114" s="80"/>
      <c r="S114" s="80"/>
      <c r="T114" s="80"/>
      <c r="U114" s="88"/>
      <c r="V114" s="88"/>
      <c r="W114" s="88"/>
      <c r="X114" s="88"/>
      <c r="Y114" s="88"/>
      <c r="Z114" s="88"/>
      <c r="AA114" s="88"/>
      <c r="AB114" s="88"/>
      <c r="AC114" s="89"/>
      <c r="AD114" s="89"/>
      <c r="AE114" s="89"/>
    </row>
    <row r="115" spans="2:31">
      <c r="B115" s="47"/>
      <c r="C115" s="47"/>
      <c r="D115" s="63"/>
      <c r="E115" s="63"/>
      <c r="F115" s="63"/>
      <c r="G115" s="63"/>
      <c r="H115" s="73"/>
      <c r="I115" s="73"/>
      <c r="L115" s="74"/>
      <c r="M115" s="74"/>
      <c r="N115" s="74"/>
      <c r="O115" s="74"/>
      <c r="P115" s="8"/>
      <c r="Q115" s="80"/>
      <c r="R115" s="80"/>
      <c r="S115" s="80"/>
      <c r="T115" s="80"/>
      <c r="U115" s="88"/>
      <c r="V115" s="88"/>
      <c r="W115" s="88"/>
      <c r="X115" s="88"/>
      <c r="Y115" s="88"/>
      <c r="Z115" s="88"/>
      <c r="AA115" s="88"/>
      <c r="AB115" s="88"/>
      <c r="AC115" s="89"/>
      <c r="AD115" s="89"/>
      <c r="AE115" s="89"/>
    </row>
    <row r="116" spans="2:31">
      <c r="B116" s="47"/>
      <c r="C116" s="47"/>
      <c r="D116" s="63"/>
      <c r="E116" s="63"/>
      <c r="F116" s="63"/>
      <c r="G116" s="63"/>
      <c r="H116" s="73"/>
      <c r="I116" s="73"/>
      <c r="L116" s="74"/>
      <c r="M116" s="74"/>
      <c r="N116" s="74"/>
      <c r="O116" s="74"/>
      <c r="P116" s="8"/>
      <c r="Q116" s="80"/>
      <c r="R116" s="80"/>
      <c r="S116" s="80"/>
      <c r="T116" s="80"/>
      <c r="U116" s="88"/>
      <c r="V116" s="88"/>
      <c r="W116" s="88"/>
      <c r="X116" s="88"/>
      <c r="Y116" s="88"/>
      <c r="Z116" s="88"/>
      <c r="AA116" s="88"/>
      <c r="AB116" s="88"/>
      <c r="AC116" s="89"/>
      <c r="AD116" s="89"/>
      <c r="AE116" s="89"/>
    </row>
    <row r="117" spans="2:31">
      <c r="B117" s="47"/>
      <c r="C117" s="47"/>
      <c r="D117" s="63"/>
      <c r="E117" s="63"/>
      <c r="F117" s="63"/>
      <c r="G117" s="63"/>
      <c r="H117" s="73"/>
      <c r="I117" s="73"/>
      <c r="L117" s="74"/>
      <c r="M117" s="74"/>
      <c r="N117" s="74"/>
      <c r="O117" s="74"/>
      <c r="P117" s="8"/>
      <c r="Q117" s="80"/>
      <c r="R117" s="80"/>
      <c r="S117" s="80"/>
      <c r="T117" s="80"/>
      <c r="U117" s="88"/>
      <c r="V117" s="88"/>
      <c r="W117" s="88"/>
      <c r="X117" s="88"/>
      <c r="Y117" s="88"/>
      <c r="Z117" s="88"/>
      <c r="AA117" s="88"/>
      <c r="AB117" s="88"/>
      <c r="AC117" s="89"/>
      <c r="AD117" s="89"/>
      <c r="AE117" s="89"/>
    </row>
    <row r="118" spans="2:31">
      <c r="B118" s="47"/>
      <c r="C118" s="47"/>
      <c r="D118" s="64"/>
      <c r="E118" s="64"/>
      <c r="F118" s="64"/>
      <c r="G118" s="64"/>
      <c r="H118" s="74"/>
      <c r="I118" s="74"/>
      <c r="L118" s="74"/>
      <c r="M118" s="74"/>
      <c r="N118" s="74"/>
      <c r="O118" s="74"/>
      <c r="P118" s="8"/>
      <c r="Q118" s="80"/>
      <c r="R118" s="80"/>
      <c r="S118" s="80"/>
      <c r="T118" s="80"/>
      <c r="U118" s="88"/>
      <c r="V118" s="88"/>
      <c r="W118" s="88"/>
      <c r="X118" s="88"/>
      <c r="Y118" s="88"/>
      <c r="Z118" s="88"/>
      <c r="AA118" s="88"/>
      <c r="AB118" s="88"/>
      <c r="AC118" s="89"/>
      <c r="AD118" s="89"/>
      <c r="AE118" s="89"/>
    </row>
    <row r="119" spans="2:31">
      <c r="B119" s="47"/>
      <c r="C119" s="47"/>
      <c r="D119" s="64"/>
      <c r="E119" s="64"/>
      <c r="F119" s="64"/>
      <c r="G119" s="64"/>
      <c r="H119" s="74"/>
      <c r="I119" s="74"/>
      <c r="L119" s="74"/>
      <c r="M119" s="74"/>
      <c r="N119" s="74"/>
      <c r="O119" s="74"/>
      <c r="P119" s="8"/>
      <c r="Q119" s="80"/>
      <c r="R119" s="80"/>
      <c r="S119" s="80"/>
      <c r="T119" s="80"/>
      <c r="U119" s="88"/>
      <c r="V119" s="88"/>
      <c r="W119" s="88"/>
      <c r="X119" s="88"/>
      <c r="Y119" s="88"/>
      <c r="Z119" s="88"/>
      <c r="AA119" s="88"/>
      <c r="AB119" s="88"/>
      <c r="AC119" s="89"/>
      <c r="AD119" s="89"/>
      <c r="AE119" s="89"/>
    </row>
    <row r="120" spans="2:31">
      <c r="B120" s="47"/>
      <c r="C120" s="47"/>
      <c r="D120" s="64"/>
      <c r="E120" s="64"/>
      <c r="F120" s="64"/>
      <c r="G120" s="64"/>
      <c r="H120" s="74"/>
      <c r="I120" s="74"/>
      <c r="L120" s="74"/>
      <c r="M120" s="74"/>
      <c r="N120" s="74"/>
      <c r="O120" s="74"/>
      <c r="P120" s="8"/>
      <c r="Q120" s="80"/>
      <c r="R120" s="80"/>
      <c r="S120" s="80"/>
      <c r="T120" s="80"/>
      <c r="U120" s="88"/>
      <c r="V120" s="88"/>
      <c r="W120" s="88"/>
      <c r="X120" s="88"/>
      <c r="Y120" s="88"/>
      <c r="Z120" s="88"/>
      <c r="AA120" s="88"/>
      <c r="AB120" s="88"/>
      <c r="AC120" s="89"/>
      <c r="AD120" s="89"/>
      <c r="AE120" s="89"/>
    </row>
    <row r="121" spans="2:31">
      <c r="B121" s="47"/>
      <c r="C121" s="47"/>
      <c r="D121" s="64"/>
      <c r="E121" s="64"/>
      <c r="F121" s="64"/>
      <c r="G121" s="64"/>
      <c r="H121" s="74"/>
      <c r="I121" s="74"/>
      <c r="L121" s="74"/>
      <c r="M121" s="74"/>
      <c r="N121" s="74"/>
      <c r="O121" s="74"/>
      <c r="P121" s="8"/>
      <c r="Q121" s="80"/>
      <c r="R121" s="80"/>
      <c r="S121" s="80"/>
      <c r="T121" s="80"/>
      <c r="U121" s="88"/>
      <c r="V121" s="88"/>
      <c r="W121" s="88"/>
      <c r="X121" s="88"/>
      <c r="Y121" s="88"/>
      <c r="Z121" s="88"/>
      <c r="AA121" s="88"/>
      <c r="AB121" s="88"/>
      <c r="AC121" s="89"/>
      <c r="AD121" s="89"/>
      <c r="AE121" s="89"/>
    </row>
    <row r="122" spans="2:31">
      <c r="B122" s="47"/>
      <c r="C122" s="47"/>
      <c r="D122" s="64"/>
      <c r="E122" s="64"/>
      <c r="F122" s="64"/>
      <c r="G122" s="64"/>
      <c r="H122" s="74"/>
      <c r="I122" s="74"/>
      <c r="L122" s="74"/>
      <c r="M122" s="74"/>
      <c r="N122" s="74"/>
      <c r="O122" s="74"/>
      <c r="P122" s="8"/>
      <c r="Q122" s="80"/>
      <c r="R122" s="80"/>
      <c r="S122" s="80"/>
      <c r="T122" s="80"/>
      <c r="U122" s="88"/>
      <c r="V122" s="88"/>
      <c r="W122" s="88"/>
      <c r="X122" s="88"/>
      <c r="Y122" s="88"/>
      <c r="Z122" s="88"/>
      <c r="AA122" s="88"/>
      <c r="AB122" s="88"/>
      <c r="AC122" s="89"/>
      <c r="AD122" s="89"/>
      <c r="AE122" s="89"/>
    </row>
    <row r="123" spans="2:31">
      <c r="B123" s="47"/>
      <c r="C123" s="47"/>
      <c r="D123" s="64"/>
      <c r="E123" s="64"/>
      <c r="F123" s="64"/>
      <c r="G123" s="64"/>
      <c r="H123" s="74"/>
      <c r="I123" s="74"/>
      <c r="L123" s="74"/>
      <c r="M123" s="74"/>
      <c r="N123" s="74"/>
      <c r="O123" s="74"/>
      <c r="P123" s="8"/>
      <c r="Q123" s="80"/>
      <c r="R123" s="80"/>
      <c r="S123" s="80"/>
      <c r="T123" s="80"/>
      <c r="U123" s="88"/>
      <c r="V123" s="88"/>
      <c r="W123" s="88"/>
      <c r="X123" s="88"/>
      <c r="Y123" s="88"/>
      <c r="Z123" s="88"/>
      <c r="AA123" s="88"/>
      <c r="AB123" s="88"/>
      <c r="AC123" s="89"/>
      <c r="AD123" s="89"/>
      <c r="AE123" s="89"/>
    </row>
    <row r="124" spans="2:31">
      <c r="B124" s="47"/>
      <c r="C124" s="47"/>
      <c r="D124" s="64"/>
      <c r="E124" s="64"/>
      <c r="F124" s="64"/>
      <c r="G124" s="64"/>
      <c r="H124" s="74"/>
      <c r="I124" s="74"/>
      <c r="L124" s="74"/>
      <c r="M124" s="74"/>
      <c r="N124" s="74"/>
      <c r="O124" s="74"/>
      <c r="P124" s="8"/>
      <c r="Q124" s="80"/>
      <c r="R124" s="80"/>
      <c r="S124" s="80"/>
      <c r="T124" s="80"/>
      <c r="U124" s="88"/>
      <c r="V124" s="88"/>
      <c r="W124" s="88"/>
      <c r="X124" s="88"/>
      <c r="Y124" s="88"/>
      <c r="Z124" s="88"/>
      <c r="AA124" s="88"/>
      <c r="AB124" s="88"/>
      <c r="AC124" s="89"/>
      <c r="AD124" s="89"/>
      <c r="AE124" s="89"/>
    </row>
    <row r="125" spans="2:31">
      <c r="B125" s="47"/>
      <c r="C125" s="47"/>
      <c r="D125" s="64"/>
      <c r="E125" s="64"/>
      <c r="F125" s="64"/>
      <c r="G125" s="64"/>
      <c r="H125" s="74"/>
      <c r="I125" s="74"/>
      <c r="L125" s="74"/>
      <c r="M125" s="74"/>
      <c r="N125" s="74"/>
      <c r="O125" s="74"/>
      <c r="P125" s="8"/>
      <c r="Q125" s="80"/>
      <c r="R125" s="80"/>
      <c r="S125" s="80"/>
      <c r="T125" s="80"/>
      <c r="U125" s="88"/>
      <c r="V125" s="88"/>
      <c r="W125" s="88"/>
      <c r="X125" s="88"/>
      <c r="Y125" s="88"/>
      <c r="Z125" s="88"/>
      <c r="AA125" s="88"/>
      <c r="AB125" s="88"/>
      <c r="AC125" s="89"/>
      <c r="AD125" s="89"/>
      <c r="AE125" s="89"/>
    </row>
    <row r="126" spans="2:31">
      <c r="B126" s="47"/>
      <c r="C126" s="47"/>
      <c r="D126" s="64"/>
      <c r="E126" s="64"/>
      <c r="F126" s="64"/>
      <c r="G126" s="64"/>
      <c r="H126" s="74"/>
      <c r="I126" s="74"/>
      <c r="L126" s="74"/>
      <c r="M126" s="74"/>
      <c r="N126" s="74"/>
      <c r="O126" s="74"/>
      <c r="P126" s="8"/>
      <c r="Q126" s="80"/>
      <c r="R126" s="80"/>
      <c r="S126" s="80"/>
      <c r="T126" s="80"/>
      <c r="U126" s="88"/>
      <c r="V126" s="88"/>
      <c r="W126" s="88"/>
      <c r="X126" s="88"/>
      <c r="Y126" s="88"/>
      <c r="Z126" s="88"/>
      <c r="AA126" s="88"/>
      <c r="AB126" s="88"/>
      <c r="AC126" s="89"/>
      <c r="AD126" s="89"/>
      <c r="AE126" s="89"/>
    </row>
    <row r="127" spans="2:31">
      <c r="B127" s="47"/>
      <c r="C127" s="47"/>
      <c r="D127" s="64"/>
      <c r="E127" s="64"/>
      <c r="F127" s="64"/>
      <c r="G127" s="64"/>
      <c r="H127" s="74"/>
      <c r="I127" s="74"/>
      <c r="L127" s="74"/>
      <c r="M127" s="74"/>
      <c r="N127" s="74"/>
      <c r="O127" s="74"/>
      <c r="P127" s="8"/>
      <c r="Q127" s="80"/>
      <c r="R127" s="80"/>
      <c r="S127" s="80"/>
      <c r="T127" s="80"/>
      <c r="U127" s="88"/>
      <c r="V127" s="88"/>
      <c r="W127" s="88"/>
      <c r="X127" s="88"/>
      <c r="Y127" s="88"/>
      <c r="Z127" s="88"/>
      <c r="AA127" s="88"/>
      <c r="AB127" s="88"/>
      <c r="AC127" s="89"/>
      <c r="AD127" s="89"/>
      <c r="AE127" s="89"/>
    </row>
    <row r="128" spans="2:31">
      <c r="B128" s="47"/>
      <c r="C128" s="47"/>
      <c r="D128" s="64"/>
      <c r="E128" s="64"/>
      <c r="F128" s="64"/>
      <c r="G128" s="64"/>
      <c r="H128" s="74"/>
      <c r="I128" s="74"/>
      <c r="L128" s="74"/>
      <c r="M128" s="74"/>
      <c r="N128" s="74"/>
      <c r="O128" s="74"/>
      <c r="P128" s="8"/>
      <c r="Q128" s="80"/>
      <c r="R128" s="80"/>
      <c r="S128" s="80"/>
      <c r="T128" s="80"/>
      <c r="U128" s="88"/>
      <c r="V128" s="88"/>
      <c r="W128" s="88"/>
      <c r="X128" s="88"/>
      <c r="Y128" s="88"/>
      <c r="Z128" s="88"/>
      <c r="AA128" s="88"/>
      <c r="AB128" s="88"/>
      <c r="AC128" s="89"/>
      <c r="AD128" s="89"/>
      <c r="AE128" s="89"/>
    </row>
    <row r="129" spans="2:31">
      <c r="B129" s="47"/>
      <c r="C129" s="47"/>
      <c r="D129" s="64"/>
      <c r="E129" s="64"/>
      <c r="F129" s="64"/>
      <c r="G129" s="64"/>
      <c r="H129" s="74"/>
      <c r="I129" s="74"/>
      <c r="L129" s="74"/>
      <c r="M129" s="74"/>
      <c r="N129" s="74"/>
      <c r="O129" s="74"/>
      <c r="P129" s="8"/>
      <c r="Q129" s="80"/>
      <c r="R129" s="80"/>
      <c r="S129" s="80"/>
      <c r="T129" s="80"/>
      <c r="U129" s="88"/>
      <c r="V129" s="88"/>
      <c r="W129" s="88"/>
      <c r="X129" s="88"/>
      <c r="Y129" s="88"/>
      <c r="Z129" s="88"/>
      <c r="AA129" s="88"/>
      <c r="AB129" s="88"/>
      <c r="AC129" s="89"/>
      <c r="AD129" s="89"/>
      <c r="AE129" s="89"/>
    </row>
    <row r="130" spans="2:31">
      <c r="B130" s="47"/>
      <c r="C130" s="47"/>
      <c r="D130" s="64"/>
      <c r="E130" s="64"/>
      <c r="F130" s="64"/>
      <c r="G130" s="64"/>
      <c r="H130" s="74"/>
      <c r="I130" s="74"/>
      <c r="L130" s="74"/>
      <c r="M130" s="74"/>
      <c r="N130" s="74"/>
      <c r="O130" s="74"/>
      <c r="P130" s="8"/>
      <c r="Q130" s="80"/>
      <c r="R130" s="80"/>
      <c r="S130" s="80"/>
      <c r="T130" s="80"/>
      <c r="U130" s="88"/>
      <c r="V130" s="88"/>
      <c r="W130" s="88"/>
      <c r="X130" s="88"/>
      <c r="Y130" s="88"/>
      <c r="Z130" s="88"/>
      <c r="AA130" s="88"/>
      <c r="AB130" s="88"/>
      <c r="AC130" s="89"/>
      <c r="AD130" s="89"/>
      <c r="AE130" s="89"/>
    </row>
    <row r="131" spans="2:31">
      <c r="B131" s="47"/>
      <c r="C131" s="47"/>
      <c r="D131" s="64"/>
      <c r="E131" s="64"/>
      <c r="F131" s="64"/>
      <c r="G131" s="64"/>
      <c r="H131" s="74"/>
      <c r="I131" s="74"/>
      <c r="L131" s="74"/>
      <c r="M131" s="74"/>
      <c r="N131" s="74"/>
      <c r="O131" s="74"/>
      <c r="P131" s="8"/>
      <c r="Q131" s="80"/>
      <c r="R131" s="80"/>
      <c r="S131" s="80"/>
      <c r="T131" s="80"/>
      <c r="U131" s="88"/>
      <c r="V131" s="88"/>
      <c r="W131" s="88"/>
      <c r="X131" s="88"/>
      <c r="Y131" s="88"/>
      <c r="Z131" s="88"/>
      <c r="AA131" s="88"/>
      <c r="AB131" s="88"/>
      <c r="AC131" s="89"/>
      <c r="AD131" s="89"/>
      <c r="AE131" s="89"/>
    </row>
    <row r="132" spans="2:31">
      <c r="B132" s="47"/>
      <c r="C132" s="47"/>
      <c r="D132" s="64"/>
      <c r="E132" s="64"/>
      <c r="F132" s="64"/>
      <c r="G132" s="64"/>
      <c r="H132" s="74"/>
      <c r="I132" s="74"/>
      <c r="L132" s="74"/>
      <c r="M132" s="74"/>
      <c r="N132" s="74"/>
      <c r="O132" s="74"/>
      <c r="P132" s="8"/>
      <c r="Q132" s="80"/>
      <c r="R132" s="80"/>
      <c r="S132" s="80"/>
      <c r="T132" s="80"/>
      <c r="U132" s="88"/>
      <c r="V132" s="88"/>
      <c r="W132" s="88"/>
      <c r="X132" s="88"/>
      <c r="Y132" s="88"/>
      <c r="Z132" s="88"/>
      <c r="AA132" s="88"/>
      <c r="AB132" s="88"/>
      <c r="AC132" s="89"/>
      <c r="AD132" s="89"/>
      <c r="AE132" s="89"/>
    </row>
    <row r="133" spans="2:31">
      <c r="B133" s="47"/>
      <c r="C133" s="47"/>
      <c r="D133" s="64"/>
      <c r="E133" s="64"/>
      <c r="F133" s="64"/>
      <c r="G133" s="64"/>
      <c r="H133" s="74"/>
      <c r="I133" s="74"/>
      <c r="L133" s="74"/>
      <c r="M133" s="74"/>
      <c r="N133" s="74"/>
      <c r="O133" s="74"/>
      <c r="P133" s="8"/>
      <c r="Q133" s="80"/>
      <c r="R133" s="80"/>
      <c r="S133" s="80"/>
      <c r="T133" s="80"/>
      <c r="U133" s="88"/>
      <c r="V133" s="88"/>
      <c r="W133" s="88"/>
      <c r="X133" s="88"/>
      <c r="Y133" s="88"/>
      <c r="Z133" s="88"/>
      <c r="AA133" s="88"/>
      <c r="AB133" s="88"/>
      <c r="AC133" s="89"/>
      <c r="AD133" s="89"/>
      <c r="AE133" s="89"/>
    </row>
    <row r="134" spans="2:31">
      <c r="B134" s="47"/>
      <c r="C134" s="47"/>
      <c r="D134" s="64"/>
      <c r="E134" s="64"/>
      <c r="F134" s="64"/>
      <c r="G134" s="64"/>
      <c r="H134" s="74"/>
      <c r="I134" s="74"/>
      <c r="L134" s="74"/>
      <c r="M134" s="74"/>
      <c r="N134" s="74"/>
      <c r="O134" s="74"/>
      <c r="P134" s="8"/>
      <c r="Q134" s="80"/>
      <c r="R134" s="80"/>
      <c r="S134" s="80"/>
      <c r="T134" s="80"/>
      <c r="U134" s="88"/>
      <c r="V134" s="88"/>
      <c r="W134" s="88"/>
      <c r="X134" s="88"/>
      <c r="Y134" s="88"/>
      <c r="Z134" s="88"/>
      <c r="AA134" s="88"/>
      <c r="AB134" s="88"/>
      <c r="AC134" s="89"/>
      <c r="AD134" s="89"/>
      <c r="AE134" s="89"/>
    </row>
    <row r="135" spans="2:31">
      <c r="B135" s="47"/>
      <c r="C135" s="47"/>
      <c r="D135" s="64"/>
      <c r="E135" s="64"/>
      <c r="F135" s="64"/>
      <c r="G135" s="64"/>
      <c r="H135" s="74"/>
      <c r="I135" s="74"/>
      <c r="L135" s="74"/>
      <c r="M135" s="74"/>
      <c r="N135" s="74"/>
      <c r="O135" s="74"/>
      <c r="P135" s="8"/>
      <c r="Q135" s="80"/>
      <c r="R135" s="80"/>
      <c r="S135" s="80"/>
      <c r="T135" s="80"/>
      <c r="U135" s="88"/>
      <c r="V135" s="88"/>
      <c r="W135" s="88"/>
      <c r="X135" s="88"/>
      <c r="Y135" s="88"/>
      <c r="Z135" s="88"/>
      <c r="AA135" s="88"/>
      <c r="AB135" s="88"/>
      <c r="AC135" s="89"/>
      <c r="AD135" s="89"/>
      <c r="AE135" s="89"/>
    </row>
    <row r="136" spans="2:31">
      <c r="B136" s="47"/>
      <c r="C136" s="47"/>
      <c r="D136" s="64"/>
      <c r="E136" s="64"/>
      <c r="F136" s="64"/>
      <c r="G136" s="64"/>
      <c r="H136" s="74"/>
      <c r="I136" s="74"/>
      <c r="L136" s="74"/>
      <c r="M136" s="74"/>
      <c r="N136" s="74"/>
      <c r="O136" s="74"/>
      <c r="P136" s="8"/>
      <c r="Q136" s="80"/>
      <c r="R136" s="80"/>
      <c r="S136" s="80"/>
      <c r="T136" s="80"/>
      <c r="U136" s="88"/>
      <c r="V136" s="88"/>
      <c r="W136" s="88"/>
      <c r="X136" s="88"/>
      <c r="Y136" s="88"/>
      <c r="Z136" s="88"/>
      <c r="AA136" s="88"/>
      <c r="AB136" s="88"/>
      <c r="AC136" s="89"/>
      <c r="AD136" s="89"/>
      <c r="AE136" s="89"/>
    </row>
    <row r="137" spans="2:31">
      <c r="B137" s="47"/>
      <c r="C137" s="47"/>
      <c r="D137" s="64"/>
      <c r="E137" s="64"/>
      <c r="F137" s="64"/>
      <c r="G137" s="64"/>
      <c r="H137" s="74"/>
      <c r="I137" s="74"/>
      <c r="L137" s="74"/>
      <c r="M137" s="74"/>
      <c r="N137" s="74"/>
      <c r="O137" s="74"/>
      <c r="P137" s="8"/>
      <c r="Q137" s="80"/>
      <c r="R137" s="80"/>
      <c r="S137" s="80"/>
      <c r="T137" s="80"/>
      <c r="U137" s="88"/>
      <c r="V137" s="88"/>
      <c r="W137" s="88"/>
      <c r="X137" s="88"/>
      <c r="Y137" s="88"/>
      <c r="Z137" s="88"/>
      <c r="AA137" s="88"/>
      <c r="AB137" s="88"/>
      <c r="AC137" s="89"/>
      <c r="AD137" s="89"/>
      <c r="AE137" s="89"/>
    </row>
    <row r="138" spans="2:31">
      <c r="B138" s="47"/>
      <c r="C138" s="47"/>
      <c r="D138" s="64"/>
      <c r="E138" s="64"/>
      <c r="F138" s="64"/>
      <c r="G138" s="64"/>
      <c r="H138" s="74"/>
      <c r="I138" s="74"/>
      <c r="L138" s="74"/>
      <c r="M138" s="74"/>
      <c r="N138" s="74"/>
      <c r="O138" s="74"/>
      <c r="P138" s="8"/>
      <c r="Q138" s="80"/>
      <c r="R138" s="80"/>
      <c r="S138" s="80"/>
      <c r="T138" s="80"/>
      <c r="U138" s="88"/>
      <c r="V138" s="88"/>
      <c r="W138" s="88"/>
      <c r="X138" s="88"/>
      <c r="Y138" s="88"/>
      <c r="Z138" s="88"/>
      <c r="AA138" s="88"/>
      <c r="AB138" s="88"/>
      <c r="AC138" s="89"/>
      <c r="AD138" s="89"/>
      <c r="AE138" s="89"/>
    </row>
    <row r="139" spans="2:31">
      <c r="B139" s="47"/>
      <c r="C139" s="47"/>
      <c r="D139" s="64"/>
      <c r="E139" s="64"/>
      <c r="F139" s="64"/>
      <c r="G139" s="64"/>
      <c r="H139" s="74"/>
      <c r="I139" s="74"/>
      <c r="L139" s="74"/>
      <c r="M139" s="74"/>
      <c r="N139" s="74"/>
      <c r="O139" s="74"/>
      <c r="P139" s="8"/>
      <c r="Q139" s="80"/>
      <c r="R139" s="80"/>
      <c r="S139" s="80"/>
      <c r="T139" s="80"/>
      <c r="U139" s="88"/>
      <c r="V139" s="88"/>
      <c r="W139" s="88"/>
      <c r="X139" s="88"/>
      <c r="Y139" s="88"/>
      <c r="Z139" s="88"/>
      <c r="AA139" s="88"/>
      <c r="AB139" s="88"/>
      <c r="AC139" s="89"/>
      <c r="AD139" s="89"/>
      <c r="AE139" s="89"/>
    </row>
    <row r="140" spans="2:31">
      <c r="B140" s="47"/>
      <c r="C140" s="47"/>
      <c r="D140" s="64"/>
      <c r="E140" s="64"/>
      <c r="F140" s="64"/>
      <c r="G140" s="64"/>
      <c r="H140" s="74"/>
      <c r="I140" s="74"/>
      <c r="L140" s="74"/>
      <c r="M140" s="74"/>
      <c r="N140" s="74"/>
      <c r="O140" s="74"/>
      <c r="P140" s="8"/>
      <c r="Q140" s="80"/>
      <c r="R140" s="80"/>
      <c r="S140" s="80"/>
      <c r="T140" s="80"/>
      <c r="U140" s="88"/>
      <c r="V140" s="88"/>
      <c r="W140" s="88"/>
      <c r="X140" s="88"/>
      <c r="Y140" s="88"/>
      <c r="Z140" s="88"/>
      <c r="AA140" s="88"/>
      <c r="AB140" s="88"/>
      <c r="AC140" s="89"/>
      <c r="AD140" s="89"/>
      <c r="AE140" s="89"/>
    </row>
    <row r="141" spans="2:31">
      <c r="B141" s="47"/>
      <c r="C141" s="47"/>
      <c r="D141" s="64"/>
      <c r="E141" s="64"/>
      <c r="F141" s="64"/>
      <c r="G141" s="64"/>
      <c r="H141" s="74"/>
      <c r="I141" s="74"/>
      <c r="L141" s="74"/>
      <c r="M141" s="74"/>
      <c r="N141" s="74"/>
      <c r="O141" s="74"/>
      <c r="P141" s="8"/>
      <c r="Q141" s="80"/>
      <c r="R141" s="80"/>
      <c r="S141" s="80"/>
      <c r="T141" s="80"/>
      <c r="U141" s="88"/>
      <c r="V141" s="88"/>
      <c r="W141" s="88"/>
      <c r="X141" s="88"/>
      <c r="Y141" s="88"/>
      <c r="Z141" s="88"/>
      <c r="AA141" s="88"/>
      <c r="AB141" s="88"/>
      <c r="AC141" s="89"/>
      <c r="AD141" s="89"/>
      <c r="AE141" s="89"/>
    </row>
    <row r="142" spans="2:31">
      <c r="B142" s="47"/>
      <c r="C142" s="47"/>
      <c r="D142" s="64"/>
      <c r="E142" s="64"/>
      <c r="F142" s="64"/>
      <c r="G142" s="64"/>
      <c r="H142" s="74"/>
      <c r="I142" s="74"/>
      <c r="L142" s="74"/>
      <c r="M142" s="74"/>
      <c r="N142" s="74"/>
      <c r="O142" s="74"/>
      <c r="P142" s="8"/>
      <c r="Q142" s="80"/>
      <c r="R142" s="80"/>
      <c r="S142" s="80"/>
      <c r="T142" s="80"/>
      <c r="U142" s="88"/>
      <c r="V142" s="88"/>
      <c r="W142" s="88"/>
      <c r="X142" s="88"/>
      <c r="Y142" s="88"/>
      <c r="Z142" s="88"/>
      <c r="AA142" s="88"/>
      <c r="AB142" s="88"/>
      <c r="AC142" s="89"/>
      <c r="AD142" s="89"/>
      <c r="AE142" s="89"/>
    </row>
    <row r="143" spans="2:31">
      <c r="B143" s="47"/>
      <c r="C143" s="47"/>
      <c r="D143" s="64"/>
      <c r="E143" s="64"/>
      <c r="F143" s="64"/>
      <c r="G143" s="64"/>
      <c r="H143" s="74"/>
      <c r="I143" s="74"/>
      <c r="L143" s="74"/>
      <c r="M143" s="74"/>
      <c r="N143" s="74"/>
      <c r="O143" s="74"/>
      <c r="P143" s="8"/>
      <c r="Q143" s="80"/>
      <c r="R143" s="80"/>
      <c r="S143" s="80"/>
      <c r="T143" s="80"/>
      <c r="U143" s="88"/>
      <c r="V143" s="88"/>
      <c r="W143" s="88"/>
      <c r="X143" s="88"/>
      <c r="Y143" s="88"/>
      <c r="Z143" s="88"/>
      <c r="AA143" s="88"/>
      <c r="AB143" s="88"/>
      <c r="AC143" s="89"/>
      <c r="AD143" s="89"/>
      <c r="AE143" s="89"/>
    </row>
    <row r="144" spans="2:31">
      <c r="B144" s="47"/>
      <c r="C144" s="47"/>
      <c r="D144" s="64"/>
      <c r="E144" s="64"/>
      <c r="F144" s="64"/>
      <c r="G144" s="64"/>
      <c r="H144" s="74"/>
      <c r="I144" s="74"/>
      <c r="L144" s="74"/>
      <c r="M144" s="74"/>
      <c r="N144" s="74"/>
      <c r="O144" s="74"/>
      <c r="P144" s="8"/>
      <c r="Q144" s="80"/>
      <c r="R144" s="80"/>
      <c r="S144" s="80"/>
      <c r="T144" s="80"/>
      <c r="U144" s="88"/>
      <c r="V144" s="88"/>
      <c r="W144" s="88"/>
      <c r="X144" s="88"/>
      <c r="Y144" s="88"/>
      <c r="Z144" s="88"/>
      <c r="AA144" s="88"/>
      <c r="AB144" s="88"/>
      <c r="AC144" s="89"/>
      <c r="AD144" s="89"/>
      <c r="AE144" s="89"/>
    </row>
    <row r="145" spans="2:31">
      <c r="B145" s="47"/>
      <c r="C145" s="47"/>
      <c r="D145" s="64"/>
      <c r="E145" s="64"/>
      <c r="F145" s="64"/>
      <c r="G145" s="64"/>
      <c r="H145" s="74"/>
      <c r="I145" s="74"/>
      <c r="L145" s="74"/>
      <c r="M145" s="74"/>
      <c r="N145" s="74"/>
      <c r="O145" s="74"/>
      <c r="P145" s="8"/>
      <c r="Q145" s="80"/>
      <c r="R145" s="80"/>
      <c r="S145" s="80"/>
      <c r="T145" s="80"/>
      <c r="U145" s="88"/>
      <c r="V145" s="88"/>
      <c r="W145" s="88"/>
      <c r="X145" s="88"/>
      <c r="Y145" s="88"/>
      <c r="Z145" s="88"/>
      <c r="AA145" s="88"/>
      <c r="AB145" s="88"/>
      <c r="AC145" s="89"/>
      <c r="AD145" s="89"/>
      <c r="AE145" s="89"/>
    </row>
    <row r="146" spans="2:31">
      <c r="B146" s="47"/>
      <c r="C146" s="47"/>
      <c r="D146" s="64"/>
      <c r="E146" s="64"/>
      <c r="F146" s="64"/>
      <c r="G146" s="64"/>
      <c r="H146" s="74"/>
      <c r="I146" s="74"/>
      <c r="L146" s="74"/>
      <c r="M146" s="74"/>
      <c r="N146" s="74"/>
      <c r="O146" s="74"/>
      <c r="P146" s="8"/>
      <c r="Q146" s="80"/>
      <c r="R146" s="80"/>
      <c r="S146" s="80"/>
      <c r="T146" s="80"/>
      <c r="U146" s="88"/>
      <c r="V146" s="88"/>
      <c r="W146" s="88"/>
      <c r="X146" s="88"/>
      <c r="Y146" s="88"/>
      <c r="Z146" s="88"/>
      <c r="AA146" s="88"/>
      <c r="AB146" s="88"/>
      <c r="AC146" s="89"/>
      <c r="AD146" s="89"/>
      <c r="AE146" s="89"/>
    </row>
    <row r="147" spans="2:31">
      <c r="B147" s="47"/>
      <c r="C147" s="47"/>
      <c r="D147" s="64"/>
      <c r="E147" s="64"/>
      <c r="F147" s="64"/>
      <c r="G147" s="64"/>
      <c r="H147" s="74"/>
      <c r="I147" s="74"/>
      <c r="L147" s="74"/>
      <c r="M147" s="74"/>
      <c r="N147" s="74"/>
      <c r="O147" s="74"/>
      <c r="P147" s="8"/>
      <c r="Q147" s="80"/>
      <c r="R147" s="80"/>
      <c r="S147" s="80"/>
      <c r="T147" s="80"/>
      <c r="U147" s="88"/>
      <c r="V147" s="88"/>
      <c r="W147" s="88"/>
      <c r="X147" s="88"/>
      <c r="Y147" s="88"/>
      <c r="Z147" s="88"/>
      <c r="AA147" s="88"/>
      <c r="AB147" s="88"/>
      <c r="AC147" s="89"/>
      <c r="AD147" s="89"/>
      <c r="AE147" s="89"/>
    </row>
    <row r="148" spans="2:31">
      <c r="B148" s="47"/>
      <c r="C148" s="47"/>
      <c r="D148" s="64"/>
      <c r="E148" s="64"/>
      <c r="F148" s="64"/>
      <c r="G148" s="64"/>
      <c r="H148" s="74"/>
      <c r="I148" s="74"/>
      <c r="L148" s="74"/>
      <c r="M148" s="74"/>
      <c r="N148" s="74"/>
      <c r="O148" s="74"/>
      <c r="P148" s="8"/>
      <c r="Q148" s="80"/>
      <c r="R148" s="81"/>
      <c r="S148" s="81"/>
      <c r="T148" s="81"/>
      <c r="U148" s="90"/>
      <c r="V148" s="90"/>
      <c r="W148" s="90"/>
      <c r="X148" s="88"/>
      <c r="Y148" s="88"/>
      <c r="Z148" s="88"/>
      <c r="AA148" s="88"/>
      <c r="AB148" s="88"/>
      <c r="AC148" s="89"/>
      <c r="AD148" s="89"/>
      <c r="AE148" s="89"/>
    </row>
    <row r="149" spans="2:31">
      <c r="B149" s="47"/>
      <c r="C149" s="47"/>
      <c r="D149" s="64"/>
      <c r="E149" s="64"/>
      <c r="F149" s="64"/>
      <c r="G149" s="64"/>
      <c r="H149" s="74"/>
      <c r="I149" s="74"/>
      <c r="L149" s="74"/>
      <c r="M149" s="74"/>
      <c r="N149" s="74"/>
      <c r="O149" s="74"/>
      <c r="P149" s="8"/>
      <c r="Q149" s="80"/>
      <c r="R149" s="81"/>
      <c r="S149" s="81"/>
      <c r="T149" s="81"/>
      <c r="U149" s="90"/>
      <c r="V149" s="90"/>
      <c r="W149" s="90"/>
      <c r="X149" s="88"/>
      <c r="Y149" s="88"/>
      <c r="Z149" s="88"/>
      <c r="AA149" s="88"/>
      <c r="AB149" s="88"/>
      <c r="AC149" s="89"/>
      <c r="AD149" s="89"/>
      <c r="AE149" s="89"/>
    </row>
    <row r="150" spans="2:31">
      <c r="B150" s="47"/>
      <c r="C150" s="47"/>
      <c r="D150" s="64"/>
      <c r="E150" s="64"/>
      <c r="F150" s="64"/>
      <c r="G150" s="64"/>
      <c r="H150" s="74"/>
      <c r="I150" s="74"/>
      <c r="L150" s="74"/>
      <c r="M150" s="74"/>
      <c r="N150" s="74"/>
      <c r="O150" s="74"/>
      <c r="P150" s="8"/>
      <c r="Q150" s="80"/>
      <c r="R150" s="81"/>
      <c r="S150" s="81"/>
      <c r="T150" s="81"/>
      <c r="U150" s="90"/>
      <c r="V150" s="90"/>
      <c r="W150" s="90"/>
      <c r="X150" s="88"/>
      <c r="Y150" s="88"/>
      <c r="Z150" s="88"/>
      <c r="AA150" s="88"/>
      <c r="AB150" s="88"/>
      <c r="AC150" s="89"/>
      <c r="AD150" s="89"/>
      <c r="AE150" s="89"/>
    </row>
    <row r="151" spans="2:31">
      <c r="B151" s="47"/>
      <c r="C151" s="47"/>
      <c r="D151" s="64"/>
      <c r="E151" s="64"/>
      <c r="F151" s="64"/>
      <c r="G151" s="64"/>
      <c r="H151" s="74"/>
      <c r="I151" s="74"/>
      <c r="L151" s="74"/>
      <c r="M151" s="74"/>
      <c r="N151" s="74"/>
      <c r="O151" s="74"/>
      <c r="P151" s="8"/>
      <c r="Q151" s="80"/>
      <c r="R151" s="81"/>
      <c r="S151" s="81"/>
      <c r="T151" s="81"/>
      <c r="U151" s="90"/>
      <c r="V151" s="90"/>
      <c r="W151" s="90"/>
      <c r="X151" s="88"/>
      <c r="Y151" s="88"/>
      <c r="Z151" s="88"/>
      <c r="AA151" s="88"/>
      <c r="AB151" s="88"/>
      <c r="AC151" s="89"/>
      <c r="AD151" s="89"/>
      <c r="AE151" s="89"/>
    </row>
    <row r="152" spans="2:31">
      <c r="B152" s="47"/>
      <c r="C152" s="47"/>
      <c r="D152" s="64"/>
      <c r="E152" s="64"/>
      <c r="F152" s="64"/>
      <c r="G152" s="64"/>
      <c r="H152" s="74"/>
      <c r="I152" s="74"/>
      <c r="L152" s="74"/>
      <c r="M152" s="74"/>
      <c r="N152" s="74"/>
      <c r="O152" s="74"/>
      <c r="P152" s="8"/>
      <c r="Q152" s="80"/>
      <c r="R152" s="81"/>
      <c r="S152" s="81"/>
      <c r="T152" s="81"/>
      <c r="U152" s="90"/>
      <c r="V152" s="90"/>
      <c r="W152" s="90"/>
      <c r="X152" s="88"/>
      <c r="Y152" s="88"/>
      <c r="Z152" s="88"/>
      <c r="AA152" s="88"/>
      <c r="AB152" s="88"/>
      <c r="AC152" s="89"/>
      <c r="AD152" s="89"/>
      <c r="AE152" s="89"/>
    </row>
    <row r="153" spans="2:31">
      <c r="B153" s="47"/>
      <c r="C153" s="47"/>
      <c r="D153" s="64"/>
      <c r="E153" s="64"/>
      <c r="F153" s="64"/>
      <c r="G153" s="64"/>
      <c r="H153" s="74"/>
      <c r="I153" s="74"/>
      <c r="L153" s="74"/>
      <c r="M153" s="74"/>
      <c r="N153" s="74"/>
      <c r="O153" s="74"/>
      <c r="P153" s="8"/>
      <c r="Q153" s="80"/>
      <c r="R153" s="81"/>
      <c r="S153" s="81"/>
      <c r="T153" s="81"/>
      <c r="U153" s="90"/>
      <c r="V153" s="90"/>
      <c r="W153" s="90"/>
      <c r="X153" s="88"/>
      <c r="Y153" s="88"/>
      <c r="Z153" s="88"/>
      <c r="AA153" s="88"/>
      <c r="AB153" s="88"/>
      <c r="AC153" s="89"/>
      <c r="AD153" s="89"/>
      <c r="AE153" s="89"/>
    </row>
    <row r="154" spans="2:31">
      <c r="B154" s="47"/>
      <c r="C154" s="47"/>
      <c r="D154" s="64"/>
      <c r="E154" s="64"/>
      <c r="F154" s="64"/>
      <c r="G154" s="64"/>
      <c r="H154" s="74"/>
      <c r="I154" s="74"/>
      <c r="L154" s="74"/>
      <c r="M154" s="74"/>
      <c r="N154" s="74"/>
      <c r="O154" s="74"/>
      <c r="P154" s="8"/>
      <c r="Q154" s="80"/>
      <c r="R154" s="81"/>
      <c r="S154" s="81"/>
      <c r="T154" s="81"/>
      <c r="U154" s="90"/>
      <c r="V154" s="90"/>
      <c r="W154" s="90"/>
      <c r="X154" s="88"/>
      <c r="Y154" s="88"/>
      <c r="Z154" s="88"/>
      <c r="AA154" s="88"/>
      <c r="AB154" s="88"/>
      <c r="AC154" s="89"/>
      <c r="AD154" s="89"/>
      <c r="AE154" s="89"/>
    </row>
    <row r="155" spans="2:31">
      <c r="B155" s="47"/>
      <c r="C155" s="47"/>
      <c r="D155" s="64"/>
      <c r="E155" s="64"/>
      <c r="F155" s="64"/>
      <c r="G155" s="64"/>
      <c r="H155" s="74"/>
      <c r="I155" s="74"/>
      <c r="L155" s="74"/>
      <c r="M155" s="74"/>
      <c r="N155" s="74"/>
      <c r="O155" s="74"/>
      <c r="P155" s="8"/>
      <c r="Q155" s="80"/>
      <c r="R155" s="81"/>
      <c r="S155" s="81"/>
      <c r="T155" s="81"/>
      <c r="U155" s="90"/>
      <c r="V155" s="90"/>
      <c r="W155" s="90"/>
      <c r="X155" s="90"/>
      <c r="Y155" s="90"/>
      <c r="Z155" s="90"/>
      <c r="AA155" s="90"/>
      <c r="AB155" s="90"/>
      <c r="AC155" s="91"/>
      <c r="AD155" s="91"/>
      <c r="AE155" s="91"/>
    </row>
    <row r="156" spans="2:31">
      <c r="B156" s="47"/>
      <c r="C156" s="47"/>
      <c r="D156" s="64"/>
      <c r="E156" s="64"/>
      <c r="F156" s="64"/>
      <c r="G156" s="64"/>
      <c r="H156" s="74"/>
      <c r="I156" s="74"/>
      <c r="L156" s="74"/>
      <c r="M156" s="74"/>
      <c r="N156" s="74"/>
      <c r="O156" s="74"/>
      <c r="P156" s="8"/>
      <c r="Q156" s="80"/>
      <c r="R156" s="81"/>
      <c r="S156" s="81"/>
      <c r="T156" s="81"/>
      <c r="U156" s="90"/>
      <c r="V156" s="90"/>
      <c r="W156" s="90"/>
      <c r="X156" s="90"/>
      <c r="Y156" s="90"/>
      <c r="Z156" s="90"/>
      <c r="AA156" s="90"/>
      <c r="AB156" s="90"/>
      <c r="AC156" s="91"/>
      <c r="AD156" s="91"/>
      <c r="AE156" s="91"/>
    </row>
    <row r="157" spans="2:31">
      <c r="B157" s="47"/>
      <c r="C157" s="47"/>
      <c r="D157" s="64"/>
      <c r="E157" s="64"/>
      <c r="F157" s="64"/>
      <c r="G157" s="64"/>
      <c r="H157" s="74"/>
      <c r="I157" s="74"/>
      <c r="L157" s="74"/>
      <c r="M157" s="74"/>
      <c r="N157" s="74"/>
      <c r="O157" s="74"/>
      <c r="P157" s="8"/>
      <c r="Q157" s="80"/>
      <c r="R157" s="81"/>
      <c r="S157" s="81"/>
      <c r="T157" s="81"/>
      <c r="U157" s="90"/>
      <c r="V157" s="90"/>
      <c r="W157" s="90"/>
      <c r="X157" s="90"/>
      <c r="Y157" s="90"/>
      <c r="Z157" s="90"/>
      <c r="AA157" s="90"/>
      <c r="AB157" s="90"/>
      <c r="AC157" s="91"/>
      <c r="AD157" s="91"/>
      <c r="AE157" s="91"/>
    </row>
    <row r="158" spans="2:31">
      <c r="B158" s="47"/>
      <c r="C158" s="47"/>
      <c r="D158" s="64"/>
      <c r="E158" s="64"/>
      <c r="F158" s="64"/>
      <c r="G158" s="64"/>
      <c r="H158" s="74"/>
      <c r="I158" s="74"/>
      <c r="L158" s="74"/>
      <c r="M158" s="74"/>
      <c r="N158" s="74"/>
      <c r="O158" s="74"/>
      <c r="P158" s="8"/>
      <c r="Q158" s="80"/>
      <c r="R158" s="81"/>
      <c r="S158" s="81"/>
      <c r="T158" s="81"/>
      <c r="U158" s="90"/>
      <c r="V158" s="90"/>
      <c r="W158" s="90"/>
      <c r="X158" s="90"/>
      <c r="Y158" s="90"/>
      <c r="Z158" s="90"/>
      <c r="AA158" s="90"/>
      <c r="AB158" s="90"/>
      <c r="AC158" s="91"/>
      <c r="AD158" s="91"/>
      <c r="AE158" s="91"/>
    </row>
    <row r="159" spans="2:31">
      <c r="B159" s="47"/>
      <c r="C159" s="47"/>
      <c r="D159" s="64"/>
      <c r="E159" s="64"/>
      <c r="F159" s="64"/>
      <c r="G159" s="64"/>
      <c r="H159" s="74"/>
      <c r="I159" s="74"/>
      <c r="L159" s="74"/>
      <c r="M159" s="74"/>
      <c r="N159" s="74"/>
      <c r="O159" s="74"/>
      <c r="P159" s="8"/>
      <c r="Q159" s="80"/>
      <c r="R159" s="81"/>
      <c r="S159" s="81"/>
      <c r="T159" s="81"/>
      <c r="U159" s="90"/>
      <c r="V159" s="90"/>
      <c r="W159" s="90"/>
      <c r="X159" s="90"/>
      <c r="Y159" s="90"/>
      <c r="Z159" s="90"/>
      <c r="AA159" s="90"/>
      <c r="AB159" s="90"/>
      <c r="AC159" s="91"/>
      <c r="AD159" s="91"/>
      <c r="AE159" s="91"/>
    </row>
    <row r="160" spans="2:31">
      <c r="B160" s="47"/>
      <c r="C160" s="47"/>
      <c r="D160" s="64"/>
      <c r="E160" s="64"/>
      <c r="F160" s="64"/>
      <c r="G160" s="64"/>
      <c r="H160" s="74"/>
      <c r="I160" s="74"/>
      <c r="L160" s="74"/>
      <c r="M160" s="74"/>
      <c r="N160" s="74"/>
      <c r="O160" s="74"/>
      <c r="P160" s="8"/>
      <c r="Q160" s="80"/>
      <c r="R160" s="81"/>
      <c r="S160" s="81"/>
      <c r="T160" s="81"/>
      <c r="U160" s="90"/>
      <c r="V160" s="90"/>
      <c r="W160" s="90"/>
      <c r="X160" s="90"/>
      <c r="Y160" s="90"/>
      <c r="Z160" s="90"/>
      <c r="AA160" s="90"/>
      <c r="AB160" s="90"/>
      <c r="AC160" s="91"/>
      <c r="AD160" s="91"/>
      <c r="AE160" s="91"/>
    </row>
    <row r="161" spans="1:31">
      <c r="B161" s="47"/>
      <c r="C161" s="47"/>
      <c r="D161" s="64"/>
      <c r="E161" s="64"/>
      <c r="F161" s="64"/>
      <c r="G161" s="64"/>
      <c r="H161" s="74"/>
      <c r="I161" s="74"/>
      <c r="L161" s="74"/>
      <c r="M161" s="74"/>
      <c r="N161" s="74"/>
      <c r="O161" s="74"/>
      <c r="P161" s="8"/>
      <c r="Q161" s="80"/>
      <c r="R161" s="81"/>
      <c r="S161" s="81"/>
      <c r="T161" s="81"/>
      <c r="U161" s="90"/>
      <c r="V161" s="90"/>
      <c r="W161" s="90"/>
      <c r="X161" s="90"/>
      <c r="Y161" s="90"/>
      <c r="Z161" s="90"/>
      <c r="AA161" s="90"/>
      <c r="AB161" s="90"/>
      <c r="AC161" s="91"/>
      <c r="AD161" s="91"/>
      <c r="AE161" s="91"/>
    </row>
    <row r="162" spans="1:31">
      <c r="B162" s="47"/>
      <c r="C162" s="47"/>
      <c r="D162" s="64"/>
      <c r="E162" s="64"/>
      <c r="F162" s="64"/>
      <c r="G162" s="64"/>
      <c r="H162" s="74"/>
      <c r="I162" s="74"/>
      <c r="L162" s="74"/>
      <c r="M162" s="74"/>
      <c r="N162" s="74"/>
      <c r="O162" s="74"/>
      <c r="P162" s="8"/>
      <c r="Q162" s="80"/>
      <c r="R162" s="81"/>
      <c r="S162" s="81"/>
      <c r="T162" s="81"/>
      <c r="U162" s="90"/>
      <c r="V162" s="90"/>
      <c r="W162" s="90"/>
      <c r="X162" s="90"/>
      <c r="Y162" s="90"/>
      <c r="Z162" s="90"/>
      <c r="AA162" s="90"/>
      <c r="AB162" s="90"/>
      <c r="AC162" s="91"/>
      <c r="AD162" s="91"/>
      <c r="AE162" s="91"/>
    </row>
    <row r="163" spans="1:31">
      <c r="B163" s="47"/>
      <c r="C163" s="47"/>
      <c r="D163" s="64"/>
      <c r="E163" s="64"/>
      <c r="F163" s="64"/>
      <c r="G163" s="64"/>
      <c r="H163" s="74"/>
      <c r="I163" s="74"/>
      <c r="L163" s="74"/>
      <c r="M163" s="74"/>
      <c r="N163" s="74"/>
      <c r="O163" s="74"/>
      <c r="P163" s="8"/>
      <c r="Q163" s="80"/>
      <c r="R163" s="81"/>
      <c r="S163" s="81"/>
      <c r="T163" s="81"/>
      <c r="U163" s="90"/>
      <c r="V163" s="90"/>
      <c r="W163" s="90"/>
      <c r="X163" s="90"/>
      <c r="Y163" s="90"/>
      <c r="Z163" s="90"/>
      <c r="AA163" s="90"/>
      <c r="AB163" s="90"/>
      <c r="AC163" s="91"/>
      <c r="AD163" s="91"/>
      <c r="AE163" s="91"/>
    </row>
    <row r="164" spans="1:31">
      <c r="B164" s="47"/>
      <c r="C164" s="47"/>
      <c r="D164" s="64"/>
      <c r="E164" s="64"/>
      <c r="F164" s="64"/>
      <c r="G164" s="64"/>
      <c r="H164" s="74"/>
      <c r="I164" s="74"/>
      <c r="L164" s="74"/>
      <c r="M164" s="74"/>
      <c r="N164" s="74"/>
      <c r="O164" s="74"/>
      <c r="P164" s="8"/>
      <c r="Q164" s="80"/>
      <c r="R164" s="81"/>
      <c r="S164" s="81"/>
      <c r="T164" s="81"/>
      <c r="U164" s="90"/>
      <c r="V164" s="90"/>
      <c r="W164" s="90"/>
      <c r="X164" s="90"/>
      <c r="Y164" s="90"/>
      <c r="Z164" s="90"/>
      <c r="AA164" s="90"/>
      <c r="AB164" s="90"/>
      <c r="AC164" s="91"/>
      <c r="AD164" s="91"/>
      <c r="AE164" s="91"/>
    </row>
    <row r="165" spans="1:31">
      <c r="B165" s="47"/>
      <c r="C165" s="47"/>
      <c r="D165" s="64"/>
      <c r="E165" s="64"/>
      <c r="F165" s="64"/>
      <c r="G165" s="64"/>
      <c r="H165" s="74"/>
      <c r="I165" s="74"/>
      <c r="L165" s="74"/>
      <c r="M165" s="74"/>
      <c r="N165" s="74"/>
      <c r="O165" s="74"/>
      <c r="P165" s="8"/>
      <c r="Q165" s="80"/>
      <c r="R165" s="81"/>
      <c r="S165" s="81"/>
      <c r="T165" s="81"/>
      <c r="U165" s="90"/>
      <c r="V165" s="90"/>
      <c r="W165" s="90"/>
      <c r="X165" s="90"/>
      <c r="Y165" s="90"/>
      <c r="Z165" s="90"/>
      <c r="AA165" s="90"/>
      <c r="AB165" s="90"/>
      <c r="AC165" s="91"/>
      <c r="AD165" s="91"/>
      <c r="AE165" s="91"/>
    </row>
    <row r="166" spans="1:31">
      <c r="B166" s="47"/>
      <c r="C166" s="47"/>
      <c r="D166" s="64"/>
      <c r="E166" s="64"/>
      <c r="F166" s="64"/>
      <c r="G166" s="64"/>
      <c r="H166" s="74"/>
      <c r="I166" s="74"/>
      <c r="L166" s="74"/>
      <c r="M166" s="74"/>
      <c r="N166" s="74"/>
      <c r="O166" s="74"/>
      <c r="P166" s="8"/>
      <c r="Q166" s="80"/>
      <c r="R166" s="81"/>
      <c r="S166" s="81"/>
      <c r="T166" s="81"/>
      <c r="U166" s="90"/>
      <c r="V166" s="90"/>
      <c r="W166" s="90"/>
      <c r="X166" s="90"/>
      <c r="Y166" s="90"/>
      <c r="Z166" s="90"/>
      <c r="AA166" s="90"/>
      <c r="AB166" s="90"/>
      <c r="AC166" s="91"/>
      <c r="AD166" s="91"/>
      <c r="AE166" s="91"/>
    </row>
    <row r="167" spans="1:31">
      <c r="B167" s="47"/>
      <c r="C167" s="47"/>
      <c r="D167" s="64"/>
      <c r="E167" s="64"/>
      <c r="F167" s="64"/>
      <c r="G167" s="64"/>
      <c r="H167" s="74"/>
      <c r="I167" s="74"/>
      <c r="L167" s="74"/>
      <c r="M167" s="74"/>
      <c r="N167" s="74"/>
      <c r="O167" s="74"/>
      <c r="P167" s="8"/>
      <c r="Q167" s="80"/>
      <c r="R167" s="81"/>
      <c r="S167" s="81"/>
      <c r="T167" s="81"/>
      <c r="U167" s="90"/>
      <c r="V167" s="90"/>
      <c r="W167" s="90"/>
      <c r="X167" s="90"/>
      <c r="Y167" s="90"/>
      <c r="Z167" s="90"/>
      <c r="AA167" s="90"/>
      <c r="AB167" s="90"/>
      <c r="AC167" s="91"/>
      <c r="AD167" s="91"/>
      <c r="AE167" s="91"/>
    </row>
    <row r="168" spans="1:31">
      <c r="B168" s="47"/>
      <c r="C168" s="47"/>
      <c r="D168" s="64"/>
      <c r="E168" s="64"/>
      <c r="F168" s="64"/>
      <c r="G168" s="64"/>
      <c r="H168" s="74"/>
      <c r="I168" s="74"/>
      <c r="L168" s="74"/>
      <c r="M168" s="74"/>
      <c r="N168" s="74"/>
      <c r="O168" s="74"/>
      <c r="P168" s="8"/>
      <c r="Q168" s="80"/>
      <c r="R168" s="81"/>
      <c r="S168" s="81"/>
      <c r="T168" s="81"/>
      <c r="U168" s="90"/>
      <c r="V168" s="90"/>
      <c r="W168" s="90"/>
      <c r="X168" s="90"/>
      <c r="Y168" s="90"/>
      <c r="Z168" s="90"/>
      <c r="AA168" s="90"/>
      <c r="AB168" s="90"/>
      <c r="AC168" s="91"/>
      <c r="AD168" s="91"/>
      <c r="AE168" s="91"/>
    </row>
    <row r="169" spans="1:31">
      <c r="B169" s="47"/>
      <c r="C169" s="47"/>
      <c r="D169" s="64"/>
      <c r="E169" s="64"/>
      <c r="F169" s="64"/>
      <c r="G169" s="64"/>
      <c r="H169" s="74"/>
      <c r="I169" s="74"/>
      <c r="L169" s="74"/>
      <c r="M169" s="74"/>
      <c r="N169" s="74"/>
      <c r="O169" s="74"/>
      <c r="P169" s="8"/>
      <c r="Q169" s="80"/>
      <c r="R169" s="81"/>
      <c r="S169" s="81"/>
      <c r="T169" s="81"/>
      <c r="U169" s="90"/>
      <c r="V169" s="90"/>
      <c r="W169" s="90"/>
      <c r="X169" s="90"/>
      <c r="Y169" s="90"/>
      <c r="Z169" s="90"/>
      <c r="AA169" s="90"/>
      <c r="AB169" s="90"/>
      <c r="AC169" s="91"/>
      <c r="AD169" s="91"/>
      <c r="AE169" s="91"/>
    </row>
    <row r="170" spans="1:31">
      <c r="B170" s="47"/>
      <c r="C170" s="47"/>
      <c r="D170" s="64"/>
      <c r="E170" s="64"/>
      <c r="F170" s="64"/>
      <c r="G170" s="64"/>
      <c r="H170" s="74"/>
      <c r="I170" s="74"/>
      <c r="L170" s="74"/>
      <c r="M170" s="74"/>
      <c r="N170" s="74"/>
      <c r="O170" s="74"/>
      <c r="P170" s="8"/>
      <c r="Q170" s="80"/>
      <c r="R170" s="82"/>
      <c r="S170" s="82"/>
      <c r="T170" s="82"/>
      <c r="U170" s="92"/>
      <c r="V170" s="92"/>
      <c r="W170" s="92"/>
      <c r="X170" s="90"/>
      <c r="Y170" s="90"/>
      <c r="Z170" s="90"/>
      <c r="AA170" s="90"/>
      <c r="AB170" s="90"/>
      <c r="AC170" s="91"/>
      <c r="AD170" s="91"/>
      <c r="AE170" s="91"/>
    </row>
    <row r="171" spans="1:31">
      <c r="B171" s="47"/>
      <c r="C171" s="47"/>
      <c r="D171" s="64"/>
      <c r="E171" s="64"/>
      <c r="F171" s="64"/>
      <c r="G171" s="64"/>
      <c r="H171" s="74"/>
      <c r="I171" s="74"/>
      <c r="L171" s="74"/>
      <c r="M171" s="74"/>
      <c r="N171" s="74"/>
      <c r="O171" s="74"/>
      <c r="P171" s="8"/>
      <c r="Q171" s="80"/>
      <c r="X171" s="90"/>
      <c r="Y171" s="90"/>
      <c r="Z171" s="90"/>
      <c r="AA171" s="90"/>
      <c r="AB171" s="90"/>
      <c r="AC171" s="91"/>
      <c r="AD171" s="91"/>
      <c r="AE171" s="91"/>
    </row>
    <row r="172" spans="1:31">
      <c r="B172" s="47"/>
      <c r="C172" s="47"/>
      <c r="D172" s="64"/>
      <c r="E172" s="64"/>
      <c r="F172" s="64"/>
      <c r="G172" s="64"/>
      <c r="H172" s="74"/>
      <c r="I172" s="74"/>
      <c r="L172" s="74"/>
      <c r="M172" s="74"/>
      <c r="N172" s="74"/>
      <c r="O172" s="74"/>
      <c r="P172" s="8"/>
      <c r="Q172" s="80"/>
      <c r="X172" s="90"/>
      <c r="Y172" s="90"/>
      <c r="Z172" s="90"/>
      <c r="AA172" s="90"/>
      <c r="AB172" s="90"/>
      <c r="AC172" s="91"/>
      <c r="AD172" s="91"/>
      <c r="AE172" s="91"/>
    </row>
    <row r="173" spans="1:31">
      <c r="B173" s="47"/>
      <c r="C173" s="47"/>
      <c r="D173" s="64"/>
      <c r="E173" s="64"/>
      <c r="F173" s="64"/>
      <c r="G173" s="64"/>
      <c r="H173" s="74"/>
      <c r="I173" s="74"/>
      <c r="L173" s="74"/>
      <c r="M173" s="74"/>
      <c r="N173" s="74"/>
      <c r="O173" s="74"/>
      <c r="P173" s="8"/>
      <c r="Q173" s="80"/>
      <c r="X173" s="90"/>
      <c r="Y173" s="90"/>
      <c r="Z173" s="90"/>
      <c r="AA173" s="90"/>
      <c r="AB173" s="90"/>
      <c r="AC173" s="91"/>
      <c r="AD173" s="91"/>
      <c r="AE173" s="91"/>
    </row>
    <row r="174" spans="1:31">
      <c r="B174" s="47"/>
      <c r="C174" s="47"/>
      <c r="D174" s="64"/>
      <c r="E174" s="64"/>
      <c r="F174" s="64"/>
      <c r="G174" s="64"/>
      <c r="H174" s="74"/>
      <c r="I174" s="74"/>
      <c r="L174" s="74"/>
      <c r="M174" s="74"/>
      <c r="N174" s="74"/>
      <c r="O174" s="74"/>
      <c r="P174" s="8"/>
      <c r="Q174" s="80"/>
      <c r="X174" s="90"/>
      <c r="Y174" s="90"/>
      <c r="Z174" s="90"/>
      <c r="AA174" s="90"/>
      <c r="AB174" s="90"/>
      <c r="AC174" s="91"/>
      <c r="AD174" s="91"/>
      <c r="AE174" s="91"/>
    </row>
    <row r="175" spans="1:31">
      <c r="A175" s="7"/>
      <c r="B175" s="48"/>
      <c r="C175" s="48"/>
      <c r="D175" s="64"/>
      <c r="E175" s="64"/>
      <c r="F175" s="64"/>
      <c r="G175" s="64"/>
      <c r="H175" s="74"/>
      <c r="I175" s="74"/>
      <c r="L175" s="74"/>
      <c r="M175" s="74"/>
      <c r="N175" s="74"/>
      <c r="O175" s="74"/>
      <c r="P175" s="8"/>
      <c r="Q175" s="80"/>
      <c r="X175" s="90"/>
      <c r="Y175" s="90"/>
      <c r="Z175" s="90"/>
      <c r="AA175" s="90"/>
      <c r="AB175" s="90"/>
      <c r="AC175" s="91"/>
      <c r="AD175" s="91"/>
      <c r="AE175" s="91"/>
    </row>
    <row r="176" spans="1:31">
      <c r="A176" s="7"/>
      <c r="B176" s="48"/>
      <c r="C176" s="48"/>
      <c r="D176" s="64"/>
      <c r="E176" s="64"/>
      <c r="F176" s="64"/>
      <c r="G176" s="64"/>
      <c r="H176" s="74"/>
      <c r="I176" s="74"/>
      <c r="L176" s="74"/>
      <c r="M176" s="74"/>
      <c r="N176" s="74"/>
      <c r="O176" s="74"/>
      <c r="P176" s="10"/>
      <c r="Q176" s="81"/>
      <c r="X176" s="90"/>
      <c r="Y176" s="90"/>
      <c r="Z176" s="90"/>
      <c r="AA176" s="90"/>
      <c r="AB176" s="90"/>
      <c r="AC176" s="91"/>
      <c r="AD176" s="91"/>
      <c r="AE176" s="91"/>
    </row>
    <row r="177" spans="1:31">
      <c r="A177" s="7"/>
      <c r="B177" s="48"/>
      <c r="C177" s="48"/>
      <c r="D177" s="64"/>
      <c r="E177" s="64"/>
      <c r="F177" s="64"/>
      <c r="G177" s="64"/>
      <c r="H177" s="74"/>
      <c r="I177" s="74"/>
      <c r="L177" s="74"/>
      <c r="M177" s="74"/>
      <c r="N177" s="74"/>
      <c r="O177" s="74"/>
      <c r="P177" s="10"/>
      <c r="Q177" s="81"/>
      <c r="X177" s="92"/>
      <c r="Y177" s="92"/>
      <c r="Z177" s="92"/>
      <c r="AA177" s="92"/>
      <c r="AB177" s="92"/>
      <c r="AC177" s="94"/>
      <c r="AD177" s="94"/>
      <c r="AE177" s="94"/>
    </row>
    <row r="178" spans="1:31">
      <c r="A178" s="7"/>
      <c r="B178" s="48"/>
      <c r="C178" s="48"/>
      <c r="D178" s="64"/>
      <c r="E178" s="64"/>
      <c r="F178" s="64"/>
      <c r="G178" s="64"/>
      <c r="H178" s="74"/>
      <c r="I178" s="74"/>
      <c r="L178" s="74"/>
      <c r="M178" s="74"/>
      <c r="N178" s="74"/>
      <c r="O178" s="74"/>
      <c r="P178" s="10"/>
      <c r="Q178" s="81"/>
    </row>
    <row r="179" spans="1:31">
      <c r="A179" s="7"/>
      <c r="B179" s="48"/>
      <c r="C179" s="48"/>
      <c r="D179" s="64"/>
      <c r="E179" s="64"/>
      <c r="F179" s="64"/>
      <c r="G179" s="64"/>
      <c r="H179" s="74"/>
      <c r="I179" s="74"/>
      <c r="L179" s="74"/>
      <c r="M179" s="74"/>
      <c r="N179" s="74"/>
      <c r="O179" s="74"/>
      <c r="P179" s="10"/>
      <c r="Q179" s="81"/>
    </row>
    <row r="180" spans="1:31">
      <c r="A180" s="7"/>
      <c r="B180" s="48"/>
      <c r="C180" s="48"/>
      <c r="D180" s="64"/>
      <c r="E180" s="64"/>
      <c r="F180" s="64"/>
      <c r="G180" s="64"/>
      <c r="H180" s="74"/>
      <c r="I180" s="74"/>
      <c r="L180" s="74"/>
      <c r="M180" s="74"/>
      <c r="N180" s="74"/>
      <c r="O180" s="74"/>
      <c r="P180" s="10"/>
      <c r="Q180" s="81"/>
    </row>
    <row r="181" spans="1:31">
      <c r="A181" s="7"/>
      <c r="B181" s="48"/>
      <c r="C181" s="48"/>
      <c r="D181" s="64"/>
      <c r="E181" s="64"/>
      <c r="F181" s="64"/>
      <c r="G181" s="64"/>
      <c r="H181" s="74"/>
      <c r="I181" s="74"/>
      <c r="L181" s="74"/>
      <c r="M181" s="74"/>
      <c r="N181" s="74"/>
      <c r="O181" s="74"/>
      <c r="P181" s="10"/>
      <c r="Q181" s="81"/>
    </row>
    <row r="182" spans="1:31">
      <c r="A182" s="7"/>
      <c r="B182" s="48"/>
      <c r="C182" s="48"/>
      <c r="D182" s="64"/>
      <c r="E182" s="64"/>
      <c r="F182" s="64"/>
      <c r="G182" s="64"/>
      <c r="H182" s="74"/>
      <c r="I182" s="74"/>
      <c r="L182" s="74"/>
      <c r="M182" s="74"/>
      <c r="N182" s="74"/>
      <c r="O182" s="74"/>
      <c r="P182" s="10"/>
      <c r="Q182" s="81"/>
    </row>
    <row r="183" spans="1:31">
      <c r="A183" s="7"/>
      <c r="B183" s="48"/>
      <c r="C183" s="48"/>
      <c r="D183" s="64"/>
      <c r="E183" s="64"/>
      <c r="F183" s="64"/>
      <c r="G183" s="64"/>
      <c r="H183" s="74"/>
      <c r="I183" s="74"/>
      <c r="L183" s="74"/>
      <c r="M183" s="74"/>
      <c r="N183" s="74"/>
      <c r="O183" s="74"/>
      <c r="P183" s="10"/>
      <c r="Q183" s="81"/>
    </row>
    <row r="184" spans="1:31">
      <c r="A184" s="7"/>
      <c r="B184" s="48"/>
      <c r="C184" s="48"/>
      <c r="D184" s="64"/>
      <c r="E184" s="64"/>
      <c r="F184" s="64"/>
      <c r="G184" s="64"/>
      <c r="H184" s="74"/>
      <c r="I184" s="74"/>
      <c r="L184" s="74"/>
      <c r="M184" s="74"/>
      <c r="N184" s="74"/>
      <c r="O184" s="74"/>
      <c r="P184" s="10"/>
      <c r="Q184" s="81"/>
    </row>
    <row r="185" spans="1:31">
      <c r="A185" s="7"/>
      <c r="B185" s="48"/>
      <c r="C185" s="48"/>
      <c r="D185" s="64"/>
      <c r="E185" s="64"/>
      <c r="F185" s="64"/>
      <c r="G185" s="64"/>
      <c r="H185" s="74"/>
      <c r="I185" s="74"/>
      <c r="L185" s="74"/>
      <c r="M185" s="74"/>
      <c r="N185" s="74"/>
      <c r="O185" s="74"/>
      <c r="P185" s="10"/>
      <c r="Q185" s="81"/>
    </row>
    <row r="186" spans="1:31">
      <c r="A186" s="7"/>
      <c r="B186" s="48"/>
      <c r="C186" s="48"/>
      <c r="D186" s="64"/>
      <c r="E186" s="64"/>
      <c r="F186" s="64"/>
      <c r="G186" s="64"/>
      <c r="H186" s="74"/>
      <c r="I186" s="74"/>
      <c r="L186" s="74"/>
      <c r="M186" s="74"/>
      <c r="N186" s="74"/>
      <c r="O186" s="74"/>
      <c r="P186" s="10"/>
      <c r="Q186" s="81"/>
    </row>
    <row r="187" spans="1:31">
      <c r="A187" s="7"/>
      <c r="B187" s="48"/>
      <c r="C187" s="48"/>
      <c r="D187" s="64"/>
      <c r="E187" s="64"/>
      <c r="F187" s="64"/>
      <c r="G187" s="64"/>
      <c r="H187" s="74"/>
      <c r="I187" s="74"/>
      <c r="L187" s="74"/>
      <c r="M187" s="74"/>
      <c r="N187" s="74"/>
      <c r="O187" s="74"/>
      <c r="P187" s="10"/>
      <c r="Q187" s="81"/>
    </row>
    <row r="188" spans="1:31">
      <c r="A188" s="7"/>
      <c r="B188" s="48"/>
      <c r="C188" s="48"/>
      <c r="D188" s="64"/>
      <c r="E188" s="64"/>
      <c r="F188" s="64"/>
      <c r="G188" s="64"/>
      <c r="H188" s="74"/>
      <c r="I188" s="74"/>
      <c r="L188" s="74"/>
      <c r="M188" s="74"/>
      <c r="N188" s="74"/>
      <c r="O188" s="74"/>
      <c r="P188" s="10"/>
      <c r="Q188" s="81"/>
    </row>
    <row r="189" spans="1:31">
      <c r="A189" s="7"/>
      <c r="B189" s="48"/>
      <c r="C189" s="48"/>
      <c r="D189" s="64"/>
      <c r="E189" s="64"/>
      <c r="F189" s="64"/>
      <c r="G189" s="64"/>
      <c r="H189" s="74"/>
      <c r="I189" s="74"/>
      <c r="L189" s="74"/>
      <c r="M189" s="74"/>
      <c r="N189" s="74"/>
      <c r="O189" s="74"/>
      <c r="P189" s="10"/>
      <c r="Q189" s="81"/>
    </row>
    <row r="190" spans="1:31">
      <c r="A190" s="7"/>
      <c r="B190" s="48"/>
      <c r="C190" s="48"/>
      <c r="D190" s="64"/>
      <c r="E190" s="64"/>
      <c r="F190" s="64"/>
      <c r="G190" s="64"/>
      <c r="H190" s="74"/>
      <c r="I190" s="74"/>
      <c r="L190" s="74"/>
      <c r="M190" s="74"/>
      <c r="N190" s="74"/>
      <c r="O190" s="74"/>
      <c r="P190" s="10"/>
      <c r="Q190" s="81"/>
    </row>
    <row r="191" spans="1:31">
      <c r="A191" s="7"/>
      <c r="B191" s="48"/>
      <c r="C191" s="48"/>
      <c r="D191" s="64"/>
      <c r="E191" s="64"/>
      <c r="F191" s="64"/>
      <c r="G191" s="64"/>
      <c r="H191" s="74"/>
      <c r="I191" s="74"/>
      <c r="L191" s="74"/>
      <c r="M191" s="74"/>
      <c r="N191" s="74"/>
      <c r="O191" s="74"/>
      <c r="P191" s="10"/>
      <c r="Q191" s="81"/>
    </row>
    <row r="192" spans="1:31">
      <c r="A192" s="7"/>
      <c r="B192" s="48"/>
      <c r="C192" s="48"/>
      <c r="D192" s="64"/>
      <c r="E192" s="64"/>
      <c r="F192" s="64"/>
      <c r="G192" s="64"/>
      <c r="H192" s="74"/>
      <c r="I192" s="74"/>
      <c r="L192" s="74"/>
      <c r="M192" s="74"/>
      <c r="N192" s="74"/>
      <c r="O192" s="74"/>
      <c r="P192" s="10"/>
      <c r="Q192" s="81"/>
    </row>
    <row r="193" spans="1:17">
      <c r="A193" s="7"/>
      <c r="B193" s="48"/>
      <c r="C193" s="48"/>
      <c r="D193" s="64"/>
      <c r="E193" s="64"/>
      <c r="F193" s="64"/>
      <c r="G193" s="64"/>
      <c r="H193" s="74"/>
      <c r="I193" s="74"/>
      <c r="L193" s="74"/>
      <c r="M193" s="74"/>
      <c r="N193" s="74"/>
      <c r="O193" s="74"/>
      <c r="P193" s="10"/>
      <c r="Q193" s="81"/>
    </row>
    <row r="194" spans="1:17">
      <c r="A194" s="7"/>
      <c r="B194" s="48"/>
      <c r="C194" s="48"/>
      <c r="D194" s="64"/>
      <c r="E194" s="64"/>
      <c r="F194" s="64"/>
      <c r="G194" s="64"/>
      <c r="H194" s="74"/>
      <c r="I194" s="74"/>
      <c r="L194" s="74"/>
      <c r="M194" s="74"/>
      <c r="N194" s="74"/>
      <c r="O194" s="74"/>
      <c r="P194" s="10"/>
      <c r="Q194" s="81"/>
    </row>
    <row r="195" spans="1:17">
      <c r="A195" s="7"/>
      <c r="B195" s="48"/>
      <c r="C195" s="48"/>
      <c r="D195" s="64"/>
      <c r="E195" s="64"/>
      <c r="F195" s="64"/>
      <c r="G195" s="64"/>
      <c r="H195" s="74"/>
      <c r="I195" s="74"/>
      <c r="L195" s="74"/>
      <c r="M195" s="74"/>
      <c r="N195" s="74"/>
      <c r="O195" s="74"/>
      <c r="P195" s="10"/>
      <c r="Q195" s="81"/>
    </row>
    <row r="196" spans="1:17">
      <c r="A196" s="7"/>
      <c r="B196" s="48"/>
      <c r="C196" s="48"/>
      <c r="D196" s="64"/>
      <c r="E196" s="64"/>
      <c r="F196" s="64"/>
      <c r="G196" s="64"/>
      <c r="H196" s="74"/>
      <c r="I196" s="74"/>
      <c r="L196" s="74"/>
      <c r="M196" s="74"/>
      <c r="N196" s="74"/>
      <c r="O196" s="74"/>
      <c r="P196" s="10"/>
      <c r="Q196" s="81"/>
    </row>
    <row r="197" spans="1:17">
      <c r="A197" s="7"/>
      <c r="B197" s="48"/>
      <c r="C197" s="48"/>
      <c r="D197" s="64"/>
      <c r="E197" s="64"/>
      <c r="F197" s="64"/>
      <c r="G197" s="64"/>
      <c r="H197" s="74"/>
      <c r="I197" s="74"/>
      <c r="L197" s="74"/>
      <c r="M197" s="74"/>
      <c r="N197" s="74"/>
      <c r="O197" s="74"/>
      <c r="P197" s="10"/>
      <c r="Q197" s="81"/>
    </row>
    <row r="198" spans="1:17">
      <c r="A198" s="7"/>
      <c r="B198" s="48"/>
      <c r="C198" s="48"/>
      <c r="D198" s="64"/>
      <c r="E198" s="64"/>
      <c r="F198" s="64"/>
      <c r="G198" s="64"/>
      <c r="H198" s="74"/>
      <c r="I198" s="74"/>
      <c r="L198" s="74"/>
      <c r="M198" s="74"/>
      <c r="N198" s="74"/>
      <c r="O198" s="74"/>
      <c r="P198" s="7"/>
      <c r="Q198" s="82"/>
    </row>
    <row r="199" spans="1:17">
      <c r="A199" s="7"/>
      <c r="B199" s="48"/>
      <c r="C199" s="48"/>
      <c r="D199" s="64"/>
      <c r="E199" s="64"/>
      <c r="F199" s="64"/>
      <c r="G199" s="64"/>
      <c r="H199" s="74"/>
      <c r="I199" s="74"/>
      <c r="L199" s="74"/>
      <c r="M199" s="74"/>
      <c r="N199" s="74"/>
      <c r="O199" s="74"/>
    </row>
    <row r="200" spans="1:17">
      <c r="A200" s="7"/>
      <c r="B200" s="48"/>
      <c r="C200" s="48"/>
      <c r="D200" s="64"/>
      <c r="E200" s="64"/>
      <c r="F200" s="64"/>
      <c r="G200" s="64"/>
      <c r="H200" s="74"/>
      <c r="I200" s="74"/>
      <c r="L200" s="74"/>
      <c r="M200" s="74"/>
      <c r="N200" s="74"/>
      <c r="O200" s="74"/>
    </row>
    <row r="201" spans="1:17">
      <c r="A201" s="7"/>
      <c r="B201" s="48"/>
      <c r="C201" s="48"/>
      <c r="D201" s="64"/>
      <c r="E201" s="64"/>
      <c r="F201" s="64"/>
      <c r="G201" s="64"/>
      <c r="H201" s="74"/>
      <c r="I201" s="74"/>
      <c r="L201" s="74"/>
      <c r="M201" s="74"/>
      <c r="N201" s="74"/>
      <c r="O201" s="74"/>
    </row>
    <row r="202" spans="1:17">
      <c r="A202" s="7"/>
      <c r="B202" s="48"/>
      <c r="C202" s="48"/>
      <c r="D202" s="64"/>
      <c r="E202" s="64"/>
      <c r="F202" s="64"/>
      <c r="G202" s="64"/>
      <c r="H202" s="74"/>
      <c r="I202" s="74"/>
      <c r="L202" s="74"/>
      <c r="M202" s="74"/>
      <c r="N202" s="74"/>
      <c r="O202" s="74"/>
    </row>
    <row r="203" spans="1:17">
      <c r="A203" s="7"/>
      <c r="B203" s="48"/>
      <c r="C203" s="48"/>
      <c r="D203" s="64"/>
      <c r="E203" s="64"/>
      <c r="F203" s="64"/>
      <c r="G203" s="64"/>
      <c r="H203" s="74"/>
      <c r="I203" s="74"/>
      <c r="L203" s="74"/>
      <c r="M203" s="74"/>
      <c r="N203" s="74"/>
      <c r="O203" s="74"/>
    </row>
    <row r="204" spans="1:17">
      <c r="A204" s="7"/>
      <c r="B204" s="48"/>
      <c r="C204" s="48"/>
      <c r="D204" s="65"/>
      <c r="E204" s="65"/>
      <c r="F204" s="65"/>
      <c r="G204" s="65"/>
      <c r="H204" s="75"/>
      <c r="I204" s="75"/>
      <c r="L204" s="74"/>
      <c r="M204" s="74"/>
      <c r="N204" s="74"/>
      <c r="O204" s="74"/>
    </row>
    <row r="205" spans="1:17">
      <c r="A205" s="7"/>
      <c r="B205" s="48"/>
      <c r="C205" s="48"/>
      <c r="D205" s="65"/>
      <c r="E205" s="65"/>
      <c r="F205" s="65"/>
      <c r="G205" s="65"/>
      <c r="H205" s="75"/>
      <c r="I205" s="75"/>
      <c r="L205" s="74"/>
      <c r="M205" s="74"/>
      <c r="N205" s="74"/>
      <c r="O205" s="74"/>
    </row>
    <row r="206" spans="1:17">
      <c r="A206" s="7"/>
      <c r="B206" s="48"/>
      <c r="C206" s="48"/>
      <c r="D206" s="65"/>
      <c r="E206" s="65"/>
      <c r="F206" s="65"/>
      <c r="G206" s="65"/>
      <c r="H206" s="75"/>
      <c r="I206" s="75"/>
      <c r="L206" s="74"/>
      <c r="M206" s="74"/>
      <c r="N206" s="74"/>
      <c r="O206" s="74"/>
    </row>
    <row r="207" spans="1:17">
      <c r="A207" s="7"/>
      <c r="B207" s="48"/>
      <c r="C207" s="48"/>
      <c r="D207" s="65"/>
      <c r="E207" s="65"/>
      <c r="F207" s="65"/>
      <c r="G207" s="65"/>
      <c r="H207" s="75"/>
      <c r="I207" s="75"/>
      <c r="L207" s="74"/>
      <c r="M207" s="74"/>
      <c r="N207" s="74"/>
      <c r="O207" s="74"/>
    </row>
    <row r="208" spans="1:17">
      <c r="A208" s="7"/>
      <c r="B208" s="48"/>
      <c r="C208" s="48"/>
      <c r="D208" s="65"/>
      <c r="E208" s="65"/>
      <c r="F208" s="65"/>
      <c r="G208" s="65"/>
      <c r="H208" s="75"/>
      <c r="I208" s="75"/>
      <c r="L208" s="74"/>
      <c r="M208" s="74"/>
      <c r="N208" s="74"/>
      <c r="O208" s="74"/>
    </row>
    <row r="209" spans="1:15">
      <c r="A209" s="7"/>
      <c r="B209" s="48"/>
      <c r="C209" s="48"/>
      <c r="D209" s="65"/>
      <c r="E209" s="65"/>
      <c r="F209" s="65"/>
      <c r="G209" s="65"/>
      <c r="H209" s="75"/>
      <c r="I209" s="75"/>
      <c r="L209" s="74"/>
      <c r="M209" s="74"/>
      <c r="N209" s="74"/>
      <c r="O209" s="74"/>
    </row>
    <row r="210" spans="1:15">
      <c r="A210" s="7"/>
      <c r="B210" s="48"/>
      <c r="C210" s="48"/>
      <c r="D210" s="65"/>
      <c r="E210" s="65"/>
      <c r="F210" s="65"/>
      <c r="G210" s="65"/>
      <c r="H210" s="75"/>
      <c r="I210" s="75"/>
      <c r="L210" s="74"/>
      <c r="M210" s="74"/>
      <c r="N210" s="74"/>
      <c r="O210" s="74"/>
    </row>
    <row r="211" spans="1:15">
      <c r="A211" s="7"/>
      <c r="B211" s="48"/>
      <c r="C211" s="48"/>
      <c r="D211" s="65"/>
      <c r="E211" s="65"/>
      <c r="F211" s="65"/>
      <c r="G211" s="65"/>
      <c r="H211" s="75"/>
      <c r="I211" s="75"/>
      <c r="L211" s="75"/>
      <c r="M211" s="75"/>
      <c r="N211" s="75"/>
      <c r="O211" s="75"/>
    </row>
    <row r="212" spans="1:15">
      <c r="A212" s="7"/>
      <c r="B212" s="48"/>
      <c r="C212" s="48"/>
      <c r="D212" s="65"/>
      <c r="E212" s="65"/>
      <c r="F212" s="65"/>
      <c r="G212" s="65"/>
      <c r="H212" s="75"/>
      <c r="I212" s="75"/>
      <c r="L212" s="75"/>
      <c r="M212" s="75"/>
      <c r="N212" s="75"/>
      <c r="O212" s="75"/>
    </row>
    <row r="213" spans="1:15">
      <c r="A213" s="7"/>
      <c r="B213" s="48"/>
      <c r="C213" s="48"/>
      <c r="D213" s="65"/>
      <c r="E213" s="65"/>
      <c r="F213" s="65"/>
      <c r="G213" s="65"/>
      <c r="H213" s="75"/>
      <c r="I213" s="75"/>
      <c r="L213" s="75"/>
      <c r="M213" s="75"/>
      <c r="N213" s="75"/>
      <c r="O213" s="75"/>
    </row>
    <row r="214" spans="1:15">
      <c r="A214" s="7"/>
      <c r="B214" s="48"/>
      <c r="C214" s="48"/>
      <c r="D214" s="65"/>
      <c r="E214" s="65"/>
      <c r="F214" s="65"/>
      <c r="G214" s="65"/>
      <c r="H214" s="75"/>
      <c r="I214" s="75"/>
      <c r="L214" s="75"/>
      <c r="M214" s="75"/>
      <c r="N214" s="75"/>
      <c r="O214" s="75"/>
    </row>
    <row r="215" spans="1:15">
      <c r="A215" s="7"/>
      <c r="B215" s="48"/>
      <c r="C215" s="48"/>
      <c r="D215" s="65"/>
      <c r="E215" s="65"/>
      <c r="F215" s="65"/>
      <c r="G215" s="65"/>
      <c r="H215" s="75"/>
      <c r="I215" s="75"/>
      <c r="L215" s="75"/>
      <c r="M215" s="75"/>
      <c r="N215" s="75"/>
      <c r="O215" s="75"/>
    </row>
    <row r="216" spans="1:15">
      <c r="A216" s="7"/>
      <c r="B216" s="48"/>
      <c r="C216" s="48"/>
      <c r="D216" s="65"/>
      <c r="E216" s="65"/>
      <c r="F216" s="65"/>
      <c r="G216" s="65"/>
      <c r="H216" s="75"/>
      <c r="I216" s="75"/>
      <c r="L216" s="75"/>
      <c r="M216" s="75"/>
      <c r="N216" s="75"/>
      <c r="O216" s="75"/>
    </row>
    <row r="217" spans="1:15">
      <c r="B217" s="49"/>
      <c r="C217" s="49"/>
      <c r="D217" s="65"/>
      <c r="E217" s="65"/>
      <c r="F217" s="65"/>
      <c r="G217" s="65"/>
      <c r="H217" s="75"/>
      <c r="I217" s="75"/>
      <c r="L217" s="75"/>
      <c r="M217" s="75"/>
      <c r="N217" s="75"/>
      <c r="O217" s="75"/>
    </row>
    <row r="218" spans="1:15">
      <c r="B218" s="49"/>
      <c r="C218" s="49"/>
      <c r="D218" s="65"/>
      <c r="E218" s="65"/>
      <c r="F218" s="65"/>
      <c r="G218" s="65"/>
      <c r="H218" s="75"/>
      <c r="I218" s="75"/>
      <c r="L218" s="75"/>
      <c r="M218" s="75"/>
      <c r="N218" s="75"/>
      <c r="O218" s="75"/>
    </row>
    <row r="219" spans="1:15">
      <c r="B219" s="49"/>
      <c r="C219" s="49"/>
      <c r="D219" s="65"/>
      <c r="E219" s="65"/>
      <c r="F219" s="65"/>
      <c r="G219" s="65"/>
      <c r="H219" s="75"/>
      <c r="I219" s="75"/>
      <c r="L219" s="75"/>
      <c r="M219" s="75"/>
      <c r="N219" s="75"/>
      <c r="O219" s="75"/>
    </row>
    <row r="220" spans="1:15">
      <c r="B220" s="49"/>
      <c r="C220" s="49"/>
      <c r="D220" s="65"/>
      <c r="E220" s="65"/>
      <c r="F220" s="65"/>
      <c r="G220" s="65"/>
      <c r="H220" s="75"/>
      <c r="I220" s="75"/>
      <c r="L220" s="75"/>
      <c r="M220" s="75"/>
      <c r="N220" s="75"/>
      <c r="O220" s="75"/>
    </row>
    <row r="221" spans="1:15">
      <c r="B221" s="49"/>
      <c r="C221" s="49"/>
      <c r="D221" s="65"/>
      <c r="E221" s="65"/>
      <c r="F221" s="65"/>
      <c r="G221" s="65"/>
      <c r="H221" s="75"/>
      <c r="I221" s="75"/>
      <c r="L221" s="75"/>
      <c r="M221" s="75"/>
      <c r="N221" s="75"/>
      <c r="O221" s="75"/>
    </row>
    <row r="222" spans="1:15">
      <c r="B222" s="49"/>
      <c r="C222" s="49"/>
      <c r="D222" s="65"/>
      <c r="E222" s="65"/>
      <c r="F222" s="65"/>
      <c r="G222" s="65"/>
      <c r="H222" s="75"/>
      <c r="I222" s="75"/>
      <c r="L222" s="75"/>
      <c r="M222" s="75"/>
      <c r="N222" s="75"/>
      <c r="O222" s="75"/>
    </row>
    <row r="223" spans="1:15">
      <c r="B223" s="49"/>
      <c r="C223" s="49"/>
      <c r="D223" s="65"/>
      <c r="E223" s="65"/>
      <c r="F223" s="65"/>
      <c r="G223" s="65"/>
      <c r="H223" s="75"/>
      <c r="I223" s="75"/>
      <c r="L223" s="75"/>
      <c r="M223" s="75"/>
      <c r="N223" s="75"/>
      <c r="O223" s="75"/>
    </row>
    <row r="224" spans="1:15">
      <c r="B224" s="49"/>
      <c r="C224" s="49"/>
      <c r="D224" s="65"/>
      <c r="E224" s="65"/>
      <c r="F224" s="65"/>
      <c r="G224" s="65"/>
      <c r="H224" s="75"/>
      <c r="I224" s="75"/>
      <c r="L224" s="75"/>
      <c r="M224" s="75"/>
      <c r="N224" s="75"/>
      <c r="O224" s="75"/>
    </row>
    <row r="225" spans="2:15">
      <c r="B225" s="49"/>
      <c r="C225" s="49"/>
      <c r="D225" s="65"/>
      <c r="E225" s="65"/>
      <c r="F225" s="65"/>
      <c r="G225" s="65"/>
      <c r="H225" s="75"/>
      <c r="I225" s="75"/>
      <c r="L225" s="75"/>
      <c r="M225" s="75"/>
      <c r="N225" s="75"/>
      <c r="O225" s="75"/>
    </row>
    <row r="226" spans="2:15">
      <c r="B226" s="49"/>
      <c r="C226" s="49"/>
      <c r="D226" s="65"/>
      <c r="E226" s="65"/>
      <c r="F226" s="65"/>
      <c r="G226" s="65"/>
      <c r="H226" s="75"/>
      <c r="I226" s="75"/>
      <c r="L226" s="75"/>
      <c r="M226" s="75"/>
      <c r="N226" s="75"/>
      <c r="O226" s="75"/>
    </row>
    <row r="227" spans="2:15">
      <c r="B227" s="49"/>
      <c r="C227" s="49"/>
      <c r="D227" s="65"/>
      <c r="E227" s="65"/>
      <c r="F227" s="65"/>
      <c r="G227" s="65"/>
      <c r="H227" s="75"/>
      <c r="I227" s="75"/>
      <c r="L227" s="75"/>
      <c r="M227" s="75"/>
      <c r="N227" s="75"/>
      <c r="O227" s="75"/>
    </row>
    <row r="228" spans="2:15">
      <c r="B228" s="49"/>
      <c r="C228" s="49"/>
      <c r="D228" s="65"/>
      <c r="E228" s="65"/>
      <c r="F228" s="65"/>
      <c r="G228" s="65"/>
      <c r="H228" s="75"/>
      <c r="I228" s="75"/>
      <c r="L228" s="75"/>
      <c r="M228" s="75"/>
      <c r="N228" s="75"/>
      <c r="O228" s="75"/>
    </row>
    <row r="229" spans="2:15">
      <c r="B229" s="49"/>
      <c r="C229" s="49"/>
      <c r="D229" s="65"/>
      <c r="E229" s="65"/>
      <c r="F229" s="65"/>
      <c r="G229" s="65"/>
      <c r="H229" s="75"/>
      <c r="I229" s="75"/>
      <c r="L229" s="75"/>
      <c r="M229" s="75"/>
      <c r="N229" s="75"/>
      <c r="O229" s="75"/>
    </row>
    <row r="230" spans="2:15">
      <c r="B230" s="49"/>
      <c r="C230" s="49"/>
      <c r="D230" s="65"/>
      <c r="E230" s="65"/>
      <c r="F230" s="65"/>
      <c r="G230" s="65"/>
      <c r="H230" s="75"/>
      <c r="I230" s="75"/>
      <c r="L230" s="75"/>
      <c r="M230" s="75"/>
      <c r="N230" s="75"/>
      <c r="O230" s="75"/>
    </row>
    <row r="231" spans="2:15">
      <c r="B231" s="49"/>
      <c r="C231" s="49"/>
      <c r="D231" s="65"/>
      <c r="E231" s="65"/>
      <c r="F231" s="65"/>
      <c r="G231" s="65"/>
      <c r="H231" s="75"/>
      <c r="I231" s="75"/>
      <c r="L231" s="75"/>
      <c r="M231" s="75"/>
      <c r="N231" s="75"/>
      <c r="O231" s="75"/>
    </row>
    <row r="232" spans="2:15">
      <c r="B232" s="49"/>
      <c r="C232" s="49"/>
      <c r="D232" s="65"/>
      <c r="E232" s="65"/>
      <c r="F232" s="65"/>
      <c r="G232" s="65"/>
      <c r="H232" s="75"/>
      <c r="I232" s="75"/>
      <c r="L232" s="75"/>
      <c r="M232" s="75"/>
      <c r="N232" s="75"/>
      <c r="O232" s="75"/>
    </row>
    <row r="233" spans="2:15">
      <c r="B233" s="49"/>
      <c r="C233" s="49"/>
      <c r="D233" s="65"/>
      <c r="E233" s="65"/>
      <c r="F233" s="65"/>
      <c r="G233" s="65"/>
      <c r="H233" s="75"/>
      <c r="I233" s="75"/>
      <c r="L233" s="73"/>
      <c r="M233" s="73"/>
      <c r="N233" s="73"/>
      <c r="O233" s="73"/>
    </row>
    <row r="234" spans="2:15">
      <c r="B234" s="49"/>
      <c r="C234" s="49"/>
      <c r="D234" s="65"/>
      <c r="E234" s="65"/>
      <c r="F234" s="65"/>
      <c r="G234" s="65"/>
      <c r="H234" s="75"/>
      <c r="I234" s="75"/>
    </row>
    <row r="235" spans="2:15">
      <c r="B235" s="49"/>
      <c r="C235" s="49"/>
      <c r="D235" s="65"/>
      <c r="E235" s="65"/>
      <c r="F235" s="65"/>
      <c r="G235" s="65"/>
      <c r="H235" s="75"/>
      <c r="I235" s="75"/>
    </row>
    <row r="236" spans="2:15">
      <c r="B236" s="49"/>
      <c r="C236" s="49"/>
      <c r="D236" s="65"/>
      <c r="E236" s="65"/>
      <c r="F236" s="65"/>
      <c r="G236" s="65"/>
      <c r="H236" s="75"/>
      <c r="I236" s="75"/>
    </row>
    <row r="237" spans="2:15">
      <c r="B237" s="49"/>
      <c r="C237" s="49"/>
      <c r="D237" s="65"/>
      <c r="E237" s="65"/>
      <c r="F237" s="65"/>
      <c r="G237" s="65"/>
      <c r="H237" s="75"/>
      <c r="I237" s="75"/>
    </row>
    <row r="238" spans="2:15">
      <c r="B238" s="49"/>
      <c r="C238" s="49"/>
      <c r="D238" s="65"/>
      <c r="E238" s="65"/>
      <c r="F238" s="65"/>
      <c r="G238" s="65"/>
      <c r="H238" s="75"/>
      <c r="I238" s="75"/>
    </row>
    <row r="239" spans="2:15">
      <c r="B239" s="49"/>
      <c r="C239" s="49"/>
      <c r="D239" s="65"/>
      <c r="E239" s="65"/>
      <c r="F239" s="65"/>
      <c r="G239" s="65"/>
      <c r="H239" s="75"/>
      <c r="I239" s="75"/>
    </row>
    <row r="240" spans="2:15">
      <c r="B240" s="49"/>
      <c r="C240" s="49"/>
      <c r="D240" s="65"/>
      <c r="E240" s="65"/>
      <c r="F240" s="65"/>
      <c r="G240" s="65"/>
      <c r="H240" s="75"/>
      <c r="I240" s="75"/>
    </row>
    <row r="241" spans="2:9">
      <c r="B241" s="49"/>
      <c r="C241" s="49"/>
      <c r="D241" s="65"/>
      <c r="E241" s="65"/>
      <c r="F241" s="65"/>
      <c r="G241" s="65"/>
      <c r="H241" s="75"/>
      <c r="I241" s="75"/>
    </row>
    <row r="242" spans="2:9">
      <c r="B242" s="49"/>
      <c r="C242" s="49"/>
      <c r="D242" s="65"/>
      <c r="E242" s="65"/>
      <c r="F242" s="65"/>
      <c r="G242" s="65"/>
      <c r="H242" s="75"/>
      <c r="I242" s="75"/>
    </row>
    <row r="243" spans="2:9">
      <c r="B243" s="49"/>
      <c r="C243" s="49"/>
      <c r="D243" s="65"/>
      <c r="E243" s="65"/>
      <c r="F243" s="65"/>
      <c r="G243" s="65"/>
      <c r="H243" s="75"/>
      <c r="I243" s="75"/>
    </row>
    <row r="244" spans="2:9">
      <c r="B244" s="49"/>
      <c r="C244" s="49"/>
      <c r="D244" s="65"/>
      <c r="E244" s="65"/>
      <c r="F244" s="65"/>
      <c r="G244" s="65"/>
      <c r="H244" s="75"/>
      <c r="I244" s="75"/>
    </row>
    <row r="245" spans="2:9">
      <c r="B245" s="49"/>
      <c r="C245" s="49"/>
      <c r="D245" s="65"/>
      <c r="E245" s="65"/>
      <c r="F245" s="65"/>
      <c r="G245" s="65"/>
      <c r="H245" s="75"/>
      <c r="I245" s="75"/>
    </row>
    <row r="246" spans="2:9">
      <c r="B246" s="49"/>
      <c r="C246" s="49"/>
      <c r="D246" s="64"/>
      <c r="E246" s="64"/>
      <c r="F246" s="64"/>
      <c r="G246" s="64"/>
      <c r="H246" s="74"/>
      <c r="I246" s="74"/>
    </row>
    <row r="247" spans="2:9">
      <c r="B247" s="49"/>
      <c r="C247" s="49"/>
      <c r="D247" s="64"/>
      <c r="E247" s="64"/>
      <c r="F247" s="64"/>
      <c r="G247" s="64"/>
      <c r="H247" s="74"/>
      <c r="I247" s="74"/>
    </row>
    <row r="248" spans="2:9">
      <c r="B248" s="49"/>
      <c r="C248" s="49"/>
      <c r="D248" s="64"/>
      <c r="E248" s="64"/>
      <c r="F248" s="64"/>
      <c r="G248" s="64"/>
      <c r="H248" s="74"/>
      <c r="I248" s="74"/>
    </row>
    <row r="249" spans="2:9">
      <c r="B249" s="49"/>
      <c r="C249" s="49"/>
      <c r="D249" s="64"/>
      <c r="E249" s="64"/>
      <c r="F249" s="64"/>
      <c r="G249" s="64"/>
      <c r="H249" s="74"/>
      <c r="I249" s="74"/>
    </row>
    <row r="250" spans="2:9">
      <c r="B250" s="49"/>
      <c r="C250" s="49"/>
      <c r="D250" s="64"/>
      <c r="E250" s="64"/>
      <c r="F250" s="64"/>
      <c r="G250" s="64"/>
      <c r="H250" s="74"/>
      <c r="I250" s="74"/>
    </row>
    <row r="251" spans="2:9">
      <c r="B251" s="49"/>
      <c r="C251" s="49"/>
      <c r="D251" s="64"/>
      <c r="E251" s="64"/>
      <c r="F251" s="64"/>
      <c r="G251" s="64"/>
      <c r="H251" s="74"/>
      <c r="I251" s="74"/>
    </row>
    <row r="252" spans="2:9">
      <c r="B252" s="49"/>
      <c r="C252" s="49"/>
      <c r="D252" s="64"/>
      <c r="E252" s="64"/>
      <c r="F252" s="64"/>
      <c r="G252" s="64"/>
      <c r="H252" s="74"/>
      <c r="I252" s="74"/>
    </row>
    <row r="253" spans="2:9">
      <c r="B253" s="49"/>
      <c r="C253" s="49"/>
      <c r="D253" s="64"/>
      <c r="E253" s="64"/>
      <c r="F253" s="64"/>
      <c r="G253" s="64"/>
      <c r="H253" s="74"/>
      <c r="I253" s="74"/>
    </row>
    <row r="254" spans="2:9">
      <c r="B254" s="49"/>
      <c r="C254" s="49"/>
      <c r="D254" s="64"/>
      <c r="E254" s="64"/>
      <c r="F254" s="64"/>
      <c r="G254" s="64"/>
      <c r="H254" s="74"/>
      <c r="I254" s="74"/>
    </row>
    <row r="255" spans="2:9">
      <c r="B255" s="49"/>
      <c r="C255" s="49"/>
      <c r="D255" s="64"/>
      <c r="E255" s="64"/>
      <c r="F255" s="64"/>
      <c r="G255" s="64"/>
      <c r="H255" s="74"/>
      <c r="I255" s="74"/>
    </row>
    <row r="256" spans="2:9">
      <c r="B256" s="49"/>
      <c r="C256" s="49"/>
      <c r="D256" s="64"/>
      <c r="E256" s="64"/>
      <c r="F256" s="64"/>
      <c r="G256" s="64"/>
      <c r="H256" s="74"/>
      <c r="I256" s="74"/>
    </row>
    <row r="257" spans="2:9">
      <c r="B257" s="49"/>
      <c r="C257" s="49"/>
      <c r="D257" s="64"/>
      <c r="E257" s="64"/>
      <c r="F257" s="64"/>
      <c r="G257" s="64"/>
      <c r="H257" s="74"/>
      <c r="I257" s="74"/>
    </row>
    <row r="258" spans="2:9">
      <c r="B258" s="49"/>
      <c r="C258" s="49"/>
      <c r="D258" s="64"/>
      <c r="E258" s="64"/>
      <c r="F258" s="64"/>
      <c r="G258" s="64"/>
      <c r="H258" s="74"/>
      <c r="I258" s="74"/>
    </row>
    <row r="259" spans="2:9">
      <c r="B259" s="49"/>
      <c r="C259" s="49"/>
      <c r="D259" s="64"/>
      <c r="E259" s="64"/>
      <c r="F259" s="64"/>
      <c r="G259" s="64"/>
      <c r="H259" s="74"/>
      <c r="I259" s="74"/>
    </row>
    <row r="260" spans="2:9">
      <c r="B260" s="49"/>
      <c r="C260" s="49"/>
      <c r="D260" s="64"/>
      <c r="E260" s="64"/>
      <c r="F260" s="64"/>
      <c r="G260" s="64"/>
      <c r="H260" s="74"/>
      <c r="I260" s="74"/>
    </row>
    <row r="261" spans="2:9">
      <c r="B261" s="49"/>
      <c r="C261" s="49"/>
      <c r="D261" s="64"/>
      <c r="E261" s="64"/>
      <c r="F261" s="64"/>
      <c r="G261" s="64"/>
      <c r="H261" s="74"/>
      <c r="I261" s="74"/>
    </row>
    <row r="262" spans="2:9">
      <c r="B262" s="49"/>
      <c r="C262" s="49"/>
      <c r="D262" s="64"/>
      <c r="E262" s="64"/>
      <c r="F262" s="64"/>
      <c r="G262" s="64"/>
      <c r="H262" s="74"/>
      <c r="I262" s="74"/>
    </row>
    <row r="263" spans="2:9">
      <c r="B263" s="49"/>
      <c r="C263" s="49"/>
      <c r="D263" s="64"/>
      <c r="E263" s="64"/>
      <c r="F263" s="64"/>
      <c r="G263" s="64"/>
      <c r="H263" s="74"/>
      <c r="I263" s="74"/>
    </row>
    <row r="264" spans="2:9">
      <c r="B264" s="49"/>
      <c r="C264" s="49"/>
      <c r="D264" s="64"/>
      <c r="E264" s="64"/>
      <c r="F264" s="64"/>
      <c r="G264" s="64"/>
      <c r="H264" s="74"/>
      <c r="I264" s="74"/>
    </row>
    <row r="265" spans="2:9">
      <c r="B265" s="49"/>
      <c r="C265" s="49"/>
      <c r="D265" s="64"/>
      <c r="E265" s="64"/>
      <c r="F265" s="64"/>
      <c r="G265" s="64"/>
      <c r="H265" s="74"/>
      <c r="I265" s="74"/>
    </row>
    <row r="266" spans="2:9">
      <c r="B266" s="49"/>
      <c r="C266" s="49"/>
      <c r="D266" s="64"/>
      <c r="E266" s="64"/>
      <c r="F266" s="64"/>
      <c r="G266" s="64"/>
      <c r="H266" s="74"/>
      <c r="I266" s="74"/>
    </row>
    <row r="267" spans="2:9">
      <c r="B267" s="49"/>
      <c r="C267" s="49"/>
      <c r="D267" s="64"/>
      <c r="E267" s="64"/>
      <c r="F267" s="64"/>
      <c r="G267" s="64"/>
      <c r="H267" s="74"/>
      <c r="I267" s="74"/>
    </row>
    <row r="268" spans="2:9">
      <c r="B268" s="49"/>
      <c r="C268" s="49"/>
      <c r="D268" s="64"/>
      <c r="E268" s="64"/>
      <c r="F268" s="64"/>
      <c r="G268" s="64"/>
      <c r="H268" s="74"/>
      <c r="I268" s="74"/>
    </row>
    <row r="269" spans="2:9">
      <c r="B269" s="49"/>
      <c r="C269" s="49"/>
      <c r="D269" s="64"/>
      <c r="E269" s="64"/>
      <c r="F269" s="64"/>
      <c r="G269" s="64"/>
      <c r="H269" s="74"/>
      <c r="I269" s="74"/>
    </row>
    <row r="270" spans="2:9">
      <c r="B270" s="49"/>
      <c r="C270" s="49"/>
      <c r="D270" s="64"/>
      <c r="E270" s="64"/>
      <c r="F270" s="64"/>
      <c r="G270" s="64"/>
      <c r="H270" s="74"/>
      <c r="I270" s="74"/>
    </row>
    <row r="271" spans="2:9">
      <c r="B271" s="49"/>
      <c r="C271" s="49"/>
      <c r="D271" s="64"/>
      <c r="E271" s="64"/>
      <c r="F271" s="64"/>
      <c r="G271" s="64"/>
      <c r="H271" s="74"/>
      <c r="I271" s="74"/>
    </row>
    <row r="272" spans="2:9">
      <c r="B272" s="49"/>
      <c r="C272" s="49"/>
      <c r="D272" s="64"/>
      <c r="E272" s="64"/>
      <c r="F272" s="64"/>
      <c r="G272" s="64"/>
      <c r="H272" s="74"/>
      <c r="I272" s="74"/>
    </row>
    <row r="273" spans="2:31">
      <c r="B273" s="49"/>
      <c r="C273" s="49"/>
      <c r="D273" s="64"/>
      <c r="E273" s="64"/>
      <c r="F273" s="64"/>
      <c r="G273" s="64"/>
      <c r="H273" s="74"/>
      <c r="I273" s="74"/>
    </row>
    <row r="274" spans="2:31">
      <c r="B274" s="49"/>
      <c r="C274" s="49"/>
      <c r="D274" s="64"/>
      <c r="E274" s="64"/>
      <c r="F274" s="64"/>
      <c r="G274" s="64"/>
      <c r="H274" s="74"/>
      <c r="I274" s="74"/>
    </row>
    <row r="275" spans="2:31">
      <c r="B275" s="49"/>
      <c r="C275" s="49"/>
      <c r="D275" s="64"/>
      <c r="E275" s="64"/>
      <c r="F275" s="64"/>
      <c r="G275" s="64"/>
      <c r="H275" s="74"/>
      <c r="I275" s="74"/>
    </row>
    <row r="276" spans="2:31">
      <c r="B276" s="49"/>
      <c r="C276" s="49"/>
      <c r="D276" s="64"/>
      <c r="E276" s="64"/>
      <c r="F276" s="64"/>
      <c r="G276" s="64"/>
      <c r="H276" s="74"/>
      <c r="I276" s="74"/>
    </row>
    <row r="277" spans="2:31">
      <c r="B277" s="49"/>
      <c r="C277" s="49"/>
      <c r="D277" s="64"/>
      <c r="E277" s="64"/>
      <c r="F277" s="64"/>
      <c r="G277" s="64"/>
      <c r="H277" s="74"/>
      <c r="I277" s="74"/>
    </row>
    <row r="278" spans="2:31">
      <c r="B278" s="49"/>
      <c r="C278" s="49"/>
      <c r="D278" s="64"/>
      <c r="E278" s="64"/>
      <c r="F278" s="64"/>
      <c r="G278" s="64"/>
      <c r="H278" s="74"/>
      <c r="I278" s="74"/>
    </row>
    <row r="279" spans="2:31">
      <c r="B279" s="49"/>
      <c r="C279" s="49"/>
      <c r="D279" s="64"/>
      <c r="E279" s="64"/>
      <c r="F279" s="64"/>
      <c r="G279" s="64"/>
      <c r="H279" s="74"/>
      <c r="I279" s="74"/>
    </row>
    <row r="280" spans="2:31">
      <c r="B280" s="49"/>
      <c r="C280" s="49"/>
      <c r="D280" s="64"/>
      <c r="E280" s="64"/>
      <c r="F280" s="64"/>
      <c r="G280" s="64"/>
      <c r="H280" s="74"/>
      <c r="I280" s="74"/>
    </row>
    <row r="281" spans="2:31">
      <c r="B281" s="49"/>
      <c r="C281" s="49"/>
      <c r="D281" s="64"/>
      <c r="E281" s="64"/>
      <c r="F281" s="64"/>
      <c r="G281" s="64"/>
      <c r="H281" s="74"/>
      <c r="I281" s="74"/>
      <c r="R281" s="82"/>
      <c r="S281" s="82"/>
      <c r="T281" s="82"/>
      <c r="U281" s="92"/>
      <c r="V281" s="92"/>
      <c r="W281" s="92"/>
    </row>
    <row r="282" spans="2:31">
      <c r="B282" s="49"/>
      <c r="C282" s="49"/>
      <c r="D282" s="64"/>
      <c r="E282" s="64"/>
      <c r="F282" s="64"/>
      <c r="G282" s="64"/>
      <c r="H282" s="74"/>
      <c r="I282" s="74"/>
      <c r="R282" s="82"/>
      <c r="S282" s="82"/>
      <c r="T282" s="82"/>
      <c r="U282" s="92"/>
      <c r="V282" s="92"/>
      <c r="W282" s="92"/>
    </row>
    <row r="283" spans="2:31">
      <c r="B283" s="49"/>
      <c r="C283" s="49"/>
      <c r="D283" s="64"/>
      <c r="E283" s="64"/>
      <c r="F283" s="64"/>
      <c r="G283" s="64"/>
      <c r="H283" s="74"/>
      <c r="I283" s="74"/>
      <c r="R283" s="82"/>
      <c r="S283" s="82"/>
      <c r="T283" s="82"/>
      <c r="U283" s="92"/>
      <c r="V283" s="92"/>
      <c r="W283" s="92"/>
    </row>
    <row r="284" spans="2:31">
      <c r="B284" s="49"/>
      <c r="C284" s="49"/>
      <c r="D284" s="64"/>
      <c r="E284" s="64"/>
      <c r="F284" s="64"/>
      <c r="G284" s="64"/>
      <c r="H284" s="74"/>
      <c r="I284" s="74"/>
      <c r="R284" s="82"/>
      <c r="S284" s="82"/>
      <c r="T284" s="82"/>
      <c r="U284" s="92"/>
      <c r="V284" s="92"/>
      <c r="W284" s="92"/>
    </row>
    <row r="285" spans="2:31">
      <c r="B285" s="49"/>
      <c r="C285" s="49"/>
      <c r="D285" s="64"/>
      <c r="E285" s="64"/>
      <c r="F285" s="64"/>
      <c r="G285" s="64"/>
      <c r="H285" s="74"/>
      <c r="I285" s="74"/>
      <c r="R285" s="82"/>
      <c r="S285" s="82"/>
      <c r="T285" s="82"/>
      <c r="U285" s="92"/>
      <c r="V285" s="92"/>
      <c r="W285" s="92"/>
    </row>
    <row r="286" spans="2:31">
      <c r="B286" s="49"/>
      <c r="C286" s="49"/>
      <c r="D286" s="64"/>
      <c r="E286" s="64"/>
      <c r="F286" s="64"/>
      <c r="G286" s="64"/>
      <c r="H286" s="74"/>
      <c r="I286" s="74"/>
      <c r="R286" s="82"/>
      <c r="S286" s="82"/>
      <c r="T286" s="82"/>
      <c r="U286" s="92"/>
      <c r="V286" s="92"/>
      <c r="W286" s="92"/>
    </row>
    <row r="287" spans="2:31">
      <c r="B287" s="49"/>
      <c r="C287" s="49"/>
      <c r="D287" s="64"/>
      <c r="E287" s="64"/>
      <c r="F287" s="64"/>
      <c r="G287" s="64"/>
      <c r="H287" s="74"/>
      <c r="I287" s="74"/>
      <c r="R287" s="82"/>
      <c r="S287" s="82"/>
      <c r="T287" s="82"/>
      <c r="U287" s="92"/>
      <c r="V287" s="92"/>
      <c r="W287" s="92"/>
    </row>
    <row r="288" spans="2:31">
      <c r="B288" s="49"/>
      <c r="C288" s="49"/>
      <c r="D288" s="64"/>
      <c r="E288" s="64"/>
      <c r="F288" s="64"/>
      <c r="G288" s="64"/>
      <c r="H288" s="74"/>
      <c r="I288" s="74"/>
      <c r="R288" s="82"/>
      <c r="S288" s="82"/>
      <c r="T288" s="82"/>
      <c r="U288" s="92"/>
      <c r="V288" s="92"/>
      <c r="W288" s="92"/>
      <c r="X288" s="92"/>
      <c r="Y288" s="92"/>
      <c r="Z288" s="92"/>
      <c r="AA288" s="92"/>
      <c r="AB288" s="92"/>
      <c r="AC288" s="94"/>
      <c r="AD288" s="94"/>
      <c r="AE288" s="94"/>
    </row>
    <row r="289" spans="2:31">
      <c r="B289" s="49"/>
      <c r="C289" s="49"/>
      <c r="D289" s="64"/>
      <c r="E289" s="64"/>
      <c r="F289" s="64"/>
      <c r="G289" s="64"/>
      <c r="H289" s="74"/>
      <c r="I289" s="74"/>
      <c r="R289" s="82"/>
      <c r="S289" s="82"/>
      <c r="T289" s="82"/>
      <c r="U289" s="92"/>
      <c r="V289" s="92"/>
      <c r="W289" s="92"/>
      <c r="X289" s="92"/>
      <c r="Y289" s="92"/>
      <c r="Z289" s="92"/>
      <c r="AA289" s="92"/>
      <c r="AB289" s="92"/>
      <c r="AC289" s="94"/>
      <c r="AD289" s="94"/>
      <c r="AE289" s="94"/>
    </row>
    <row r="290" spans="2:31">
      <c r="B290" s="49"/>
      <c r="C290" s="49"/>
      <c r="D290" s="64"/>
      <c r="E290" s="64"/>
      <c r="F290" s="64"/>
      <c r="G290" s="64"/>
      <c r="H290" s="74"/>
      <c r="I290" s="74"/>
      <c r="R290" s="82"/>
      <c r="S290" s="82"/>
      <c r="T290" s="82"/>
      <c r="U290" s="92"/>
      <c r="V290" s="92"/>
      <c r="W290" s="92"/>
      <c r="X290" s="92"/>
      <c r="Y290" s="92"/>
      <c r="Z290" s="92"/>
      <c r="AA290" s="92"/>
      <c r="AB290" s="92"/>
      <c r="AC290" s="94"/>
      <c r="AD290" s="94"/>
      <c r="AE290" s="94"/>
    </row>
    <row r="291" spans="2:31">
      <c r="B291" s="49"/>
      <c r="C291" s="49"/>
      <c r="D291" s="64"/>
      <c r="E291" s="64"/>
      <c r="F291" s="64"/>
      <c r="G291" s="64"/>
      <c r="H291" s="74"/>
      <c r="I291" s="74"/>
      <c r="R291" s="82"/>
      <c r="S291" s="82"/>
      <c r="T291" s="82"/>
      <c r="U291" s="92"/>
      <c r="V291" s="92"/>
      <c r="W291" s="92"/>
      <c r="X291" s="92"/>
      <c r="Y291" s="92"/>
      <c r="Z291" s="92"/>
      <c r="AA291" s="92"/>
      <c r="AB291" s="92"/>
      <c r="AC291" s="94"/>
      <c r="AD291" s="94"/>
      <c r="AE291" s="94"/>
    </row>
    <row r="292" spans="2:31">
      <c r="B292" s="49"/>
      <c r="C292" s="49"/>
      <c r="D292" s="64"/>
      <c r="E292" s="64"/>
      <c r="F292" s="64"/>
      <c r="G292" s="64"/>
      <c r="H292" s="74"/>
      <c r="I292" s="74"/>
      <c r="R292" s="82"/>
      <c r="S292" s="82"/>
      <c r="T292" s="82"/>
      <c r="U292" s="92"/>
      <c r="V292" s="92"/>
      <c r="W292" s="92"/>
      <c r="X292" s="92"/>
      <c r="Y292" s="92"/>
      <c r="Z292" s="92"/>
      <c r="AA292" s="92"/>
      <c r="AB292" s="92"/>
      <c r="AC292" s="94"/>
      <c r="AD292" s="94"/>
      <c r="AE292" s="94"/>
    </row>
    <row r="293" spans="2:31">
      <c r="B293" s="49"/>
      <c r="C293" s="49"/>
      <c r="D293" s="64"/>
      <c r="E293" s="64"/>
      <c r="F293" s="64"/>
      <c r="G293" s="64"/>
      <c r="H293" s="74"/>
      <c r="I293" s="74"/>
      <c r="R293" s="82"/>
      <c r="S293" s="82"/>
      <c r="T293" s="82"/>
      <c r="U293" s="92"/>
      <c r="V293" s="92"/>
      <c r="W293" s="92"/>
      <c r="X293" s="92"/>
      <c r="Y293" s="92"/>
      <c r="Z293" s="92"/>
      <c r="AA293" s="92"/>
      <c r="AB293" s="92"/>
      <c r="AC293" s="94"/>
      <c r="AD293" s="94"/>
      <c r="AE293" s="94"/>
    </row>
    <row r="294" spans="2:31">
      <c r="B294" s="49"/>
      <c r="C294" s="49"/>
      <c r="D294" s="64"/>
      <c r="E294" s="64"/>
      <c r="F294" s="64"/>
      <c r="G294" s="64"/>
      <c r="H294" s="74"/>
      <c r="I294" s="74"/>
      <c r="R294" s="82"/>
      <c r="S294" s="82"/>
      <c r="T294" s="82"/>
      <c r="U294" s="92"/>
      <c r="V294" s="92"/>
      <c r="W294" s="92"/>
      <c r="X294" s="92"/>
      <c r="Y294" s="92"/>
      <c r="Z294" s="92"/>
      <c r="AA294" s="92"/>
      <c r="AB294" s="92"/>
      <c r="AC294" s="94"/>
      <c r="AD294" s="94"/>
      <c r="AE294" s="94"/>
    </row>
    <row r="295" spans="2:31">
      <c r="B295" s="49"/>
      <c r="C295" s="49"/>
      <c r="D295" s="64"/>
      <c r="E295" s="64"/>
      <c r="F295" s="64"/>
      <c r="G295" s="64"/>
      <c r="H295" s="74"/>
      <c r="I295" s="74"/>
      <c r="R295" s="82"/>
      <c r="S295" s="82"/>
      <c r="T295" s="82"/>
      <c r="U295" s="92"/>
      <c r="V295" s="92"/>
      <c r="W295" s="92"/>
      <c r="X295" s="92"/>
      <c r="Y295" s="92"/>
      <c r="Z295" s="92"/>
      <c r="AA295" s="92"/>
      <c r="AB295" s="92"/>
      <c r="AC295" s="94"/>
      <c r="AD295" s="94"/>
      <c r="AE295" s="94"/>
    </row>
    <row r="296" spans="2:31">
      <c r="B296" s="49"/>
      <c r="C296" s="49"/>
      <c r="D296" s="64"/>
      <c r="E296" s="64"/>
      <c r="F296" s="64"/>
      <c r="G296" s="64"/>
      <c r="H296" s="74"/>
      <c r="I296" s="74"/>
      <c r="R296" s="82"/>
      <c r="S296" s="82"/>
      <c r="T296" s="82"/>
      <c r="U296" s="92"/>
      <c r="V296" s="92"/>
      <c r="W296" s="92"/>
      <c r="X296" s="92"/>
      <c r="Y296" s="92"/>
      <c r="Z296" s="92"/>
      <c r="AA296" s="92"/>
      <c r="AB296" s="92"/>
      <c r="AC296" s="94"/>
      <c r="AD296" s="94"/>
      <c r="AE296" s="94"/>
    </row>
    <row r="297" spans="2:31">
      <c r="B297" s="49"/>
      <c r="C297" s="49"/>
      <c r="D297" s="64"/>
      <c r="E297" s="64"/>
      <c r="F297" s="64"/>
      <c r="G297" s="64"/>
      <c r="H297" s="74"/>
      <c r="I297" s="74"/>
      <c r="R297" s="82"/>
      <c r="S297" s="82"/>
      <c r="T297" s="82"/>
      <c r="U297" s="92"/>
      <c r="V297" s="92"/>
      <c r="W297" s="92"/>
      <c r="X297" s="92"/>
      <c r="Y297" s="92"/>
      <c r="Z297" s="92"/>
      <c r="AA297" s="92"/>
      <c r="AB297" s="92"/>
      <c r="AC297" s="94"/>
      <c r="AD297" s="94"/>
      <c r="AE297" s="94"/>
    </row>
    <row r="298" spans="2:31">
      <c r="B298" s="49"/>
      <c r="C298" s="49"/>
      <c r="D298" s="64"/>
      <c r="E298" s="64"/>
      <c r="F298" s="64"/>
      <c r="G298" s="64"/>
      <c r="H298" s="74"/>
      <c r="I298" s="74"/>
      <c r="R298" s="82"/>
      <c r="S298" s="82"/>
      <c r="T298" s="82"/>
      <c r="U298" s="92"/>
      <c r="V298" s="92"/>
      <c r="W298" s="92"/>
      <c r="X298" s="92"/>
      <c r="Y298" s="92"/>
      <c r="Z298" s="92"/>
      <c r="AA298" s="92"/>
      <c r="AB298" s="92"/>
      <c r="AC298" s="94"/>
      <c r="AD298" s="94"/>
      <c r="AE298" s="94"/>
    </row>
    <row r="299" spans="2:31">
      <c r="B299" s="49"/>
      <c r="C299" s="49"/>
      <c r="D299" s="64"/>
      <c r="E299" s="64"/>
      <c r="F299" s="64"/>
      <c r="G299" s="64"/>
      <c r="H299" s="74"/>
      <c r="I299" s="74"/>
      <c r="R299" s="82"/>
      <c r="S299" s="82"/>
      <c r="T299" s="82"/>
      <c r="U299" s="92"/>
      <c r="V299" s="92"/>
      <c r="W299" s="92"/>
      <c r="X299" s="92"/>
      <c r="Y299" s="92"/>
      <c r="Z299" s="92"/>
      <c r="AA299" s="92"/>
      <c r="AB299" s="92"/>
      <c r="AC299" s="94"/>
      <c r="AD299" s="94"/>
      <c r="AE299" s="94"/>
    </row>
    <row r="300" spans="2:31">
      <c r="B300" s="49"/>
      <c r="C300" s="49"/>
      <c r="D300" s="64"/>
      <c r="E300" s="64"/>
      <c r="F300" s="64"/>
      <c r="G300" s="64"/>
      <c r="H300" s="74"/>
      <c r="I300" s="74"/>
      <c r="X300" s="92"/>
      <c r="Y300" s="92"/>
      <c r="Z300" s="92"/>
      <c r="AA300" s="92"/>
      <c r="AB300" s="92"/>
      <c r="AC300" s="94"/>
      <c r="AD300" s="94"/>
      <c r="AE300" s="94"/>
    </row>
    <row r="301" spans="2:31">
      <c r="B301" s="49"/>
      <c r="C301" s="49"/>
      <c r="D301" s="64"/>
      <c r="E301" s="64"/>
      <c r="F301" s="64"/>
      <c r="G301" s="64"/>
      <c r="H301" s="74"/>
      <c r="I301" s="74"/>
      <c r="X301" s="92"/>
      <c r="Y301" s="92"/>
      <c r="Z301" s="92"/>
      <c r="AA301" s="92"/>
      <c r="AB301" s="92"/>
      <c r="AC301" s="94"/>
      <c r="AD301" s="94"/>
      <c r="AE301" s="94"/>
    </row>
    <row r="302" spans="2:31">
      <c r="B302" s="49"/>
      <c r="C302" s="49"/>
      <c r="D302" s="64"/>
      <c r="E302" s="64"/>
      <c r="F302" s="64"/>
      <c r="G302" s="64"/>
      <c r="H302" s="74"/>
      <c r="I302" s="74"/>
      <c r="X302" s="92"/>
      <c r="Y302" s="92"/>
      <c r="Z302" s="92"/>
      <c r="AA302" s="92"/>
      <c r="AB302" s="92"/>
      <c r="AC302" s="94"/>
      <c r="AD302" s="94"/>
      <c r="AE302" s="94"/>
    </row>
    <row r="303" spans="2:31">
      <c r="B303" s="49"/>
      <c r="C303" s="49"/>
      <c r="D303" s="64"/>
      <c r="E303" s="64"/>
      <c r="F303" s="64"/>
      <c r="G303" s="64"/>
      <c r="H303" s="74"/>
      <c r="I303" s="74"/>
      <c r="X303" s="92"/>
      <c r="Y303" s="92"/>
      <c r="Z303" s="92"/>
      <c r="AA303" s="92"/>
      <c r="AB303" s="92"/>
      <c r="AC303" s="94"/>
      <c r="AD303" s="94"/>
      <c r="AE303" s="94"/>
    </row>
    <row r="304" spans="2:31">
      <c r="B304" s="49"/>
      <c r="C304" s="49"/>
      <c r="D304" s="64"/>
      <c r="E304" s="64"/>
      <c r="F304" s="64"/>
      <c r="G304" s="64"/>
      <c r="H304" s="74"/>
      <c r="I304" s="74"/>
      <c r="X304" s="92"/>
      <c r="Y304" s="92"/>
      <c r="Z304" s="92"/>
      <c r="AA304" s="92"/>
      <c r="AB304" s="92"/>
      <c r="AC304" s="94"/>
      <c r="AD304" s="94"/>
      <c r="AE304" s="94"/>
    </row>
    <row r="305" spans="1:31">
      <c r="B305" s="49"/>
      <c r="C305" s="49"/>
      <c r="D305" s="64"/>
      <c r="E305" s="64"/>
      <c r="F305" s="64"/>
      <c r="G305" s="64"/>
      <c r="H305" s="74"/>
      <c r="I305" s="74"/>
      <c r="X305" s="92"/>
      <c r="Y305" s="92"/>
      <c r="Z305" s="92"/>
      <c r="AA305" s="92"/>
      <c r="AB305" s="92"/>
      <c r="AC305" s="94"/>
      <c r="AD305" s="94"/>
      <c r="AE305" s="94"/>
    </row>
    <row r="306" spans="1:31">
      <c r="B306" s="49"/>
      <c r="C306" s="49"/>
      <c r="D306" s="64"/>
      <c r="E306" s="64"/>
      <c r="F306" s="64"/>
      <c r="G306" s="64"/>
      <c r="H306" s="74"/>
      <c r="I306" s="74"/>
      <c r="X306" s="92"/>
      <c r="Y306" s="92"/>
      <c r="Z306" s="92"/>
      <c r="AA306" s="92"/>
      <c r="AB306" s="92"/>
      <c r="AC306" s="94"/>
      <c r="AD306" s="94"/>
      <c r="AE306" s="94"/>
    </row>
    <row r="307" spans="1:31">
      <c r="B307" s="49"/>
      <c r="C307" s="49"/>
      <c r="D307" s="64"/>
      <c r="E307" s="64"/>
      <c r="F307" s="64"/>
      <c r="G307" s="64"/>
      <c r="H307" s="74"/>
      <c r="I307" s="74"/>
    </row>
    <row r="308" spans="1:31">
      <c r="B308" s="49"/>
      <c r="C308" s="49"/>
      <c r="D308" s="64"/>
      <c r="E308" s="64"/>
      <c r="F308" s="64"/>
      <c r="G308" s="64"/>
      <c r="H308" s="74"/>
      <c r="I308" s="74"/>
    </row>
    <row r="309" spans="1:31">
      <c r="B309" s="49"/>
      <c r="C309" s="49"/>
      <c r="D309" s="64"/>
      <c r="E309" s="64"/>
      <c r="F309" s="64"/>
      <c r="G309" s="64"/>
      <c r="H309" s="74"/>
      <c r="I309" s="74"/>
      <c r="P309" s="7"/>
      <c r="Q309" s="82"/>
    </row>
    <row r="310" spans="1:31">
      <c r="B310" s="49"/>
      <c r="C310" s="49"/>
      <c r="D310" s="64"/>
      <c r="E310" s="64"/>
      <c r="F310" s="64"/>
      <c r="G310" s="64"/>
      <c r="H310" s="74"/>
      <c r="I310" s="74"/>
      <c r="P310" s="7"/>
      <c r="Q310" s="82"/>
    </row>
    <row r="311" spans="1:31">
      <c r="B311" s="49"/>
      <c r="C311" s="49"/>
      <c r="D311" s="64"/>
      <c r="E311" s="64"/>
      <c r="F311" s="64"/>
      <c r="G311" s="64"/>
      <c r="H311" s="74"/>
      <c r="I311" s="74"/>
      <c r="P311" s="7"/>
      <c r="Q311" s="82"/>
    </row>
    <row r="312" spans="1:31">
      <c r="B312" s="49"/>
      <c r="C312" s="49"/>
      <c r="D312" s="64"/>
      <c r="E312" s="64"/>
      <c r="F312" s="64"/>
      <c r="G312" s="64"/>
      <c r="H312" s="74"/>
      <c r="I312" s="74"/>
      <c r="P312" s="7"/>
      <c r="Q312" s="82"/>
    </row>
    <row r="313" spans="1:31">
      <c r="B313" s="49"/>
      <c r="C313" s="49"/>
      <c r="D313" s="64"/>
      <c r="E313" s="64"/>
      <c r="F313" s="64"/>
      <c r="G313" s="64"/>
      <c r="H313" s="74"/>
      <c r="I313" s="74"/>
      <c r="P313" s="7"/>
      <c r="Q313" s="82"/>
    </row>
    <row r="314" spans="1:31">
      <c r="B314" s="49"/>
      <c r="C314" s="49"/>
      <c r="D314" s="64"/>
      <c r="E314" s="64"/>
      <c r="F314" s="64"/>
      <c r="G314" s="64"/>
      <c r="H314" s="74"/>
      <c r="I314" s="74"/>
      <c r="P314" s="7"/>
      <c r="Q314" s="82"/>
    </row>
    <row r="315" spans="1:31">
      <c r="B315" s="49"/>
      <c r="C315" s="49"/>
      <c r="D315" s="64"/>
      <c r="E315" s="64"/>
      <c r="F315" s="64"/>
      <c r="G315" s="64"/>
      <c r="H315" s="74"/>
      <c r="I315" s="74"/>
      <c r="P315" s="7"/>
      <c r="Q315" s="82"/>
    </row>
    <row r="316" spans="1:31">
      <c r="B316" s="49"/>
      <c r="C316" s="49"/>
      <c r="D316" s="64"/>
      <c r="E316" s="64"/>
      <c r="F316" s="64"/>
      <c r="G316" s="64"/>
      <c r="H316" s="74"/>
      <c r="I316" s="74"/>
      <c r="P316" s="7"/>
      <c r="Q316" s="82"/>
    </row>
    <row r="317" spans="1:31">
      <c r="B317" s="49"/>
      <c r="C317" s="49"/>
      <c r="D317" s="64"/>
      <c r="E317" s="64"/>
      <c r="F317" s="64"/>
      <c r="G317" s="64"/>
      <c r="H317" s="74"/>
      <c r="I317" s="74"/>
      <c r="P317" s="7"/>
      <c r="Q317" s="82"/>
    </row>
    <row r="318" spans="1:31">
      <c r="B318" s="49"/>
      <c r="C318" s="49"/>
      <c r="D318" s="64"/>
      <c r="E318" s="64"/>
      <c r="F318" s="64"/>
      <c r="G318" s="64"/>
      <c r="H318" s="74"/>
      <c r="I318" s="74"/>
      <c r="P318" s="7"/>
      <c r="Q318" s="82"/>
    </row>
    <row r="319" spans="1:31">
      <c r="B319" s="49"/>
      <c r="C319" s="49"/>
      <c r="D319" s="64"/>
      <c r="E319" s="64"/>
      <c r="F319" s="64"/>
      <c r="G319" s="64"/>
      <c r="H319" s="74"/>
      <c r="I319" s="74"/>
      <c r="P319" s="7"/>
      <c r="Q319" s="82"/>
    </row>
    <row r="320" spans="1:31">
      <c r="A320" s="9"/>
      <c r="B320" s="49"/>
      <c r="C320" s="49"/>
      <c r="D320" s="64"/>
      <c r="E320" s="64"/>
      <c r="F320" s="64"/>
      <c r="G320" s="64"/>
      <c r="H320" s="74"/>
      <c r="I320" s="74"/>
      <c r="P320" s="7"/>
      <c r="Q320" s="82"/>
    </row>
    <row r="321" spans="1:17">
      <c r="B321" s="49"/>
      <c r="C321" s="49"/>
      <c r="D321" s="64"/>
      <c r="E321" s="64"/>
      <c r="F321" s="64"/>
      <c r="G321" s="64"/>
      <c r="H321" s="74"/>
      <c r="I321" s="74"/>
      <c r="P321" s="7"/>
      <c r="Q321" s="82"/>
    </row>
    <row r="322" spans="1:17">
      <c r="B322" s="49"/>
      <c r="C322" s="49"/>
      <c r="D322" s="64"/>
      <c r="E322" s="64"/>
      <c r="F322" s="64"/>
      <c r="G322" s="64"/>
      <c r="H322" s="74"/>
      <c r="I322" s="74"/>
      <c r="P322" s="7"/>
      <c r="Q322" s="82"/>
    </row>
    <row r="323" spans="1:17">
      <c r="B323" s="49"/>
      <c r="C323" s="49"/>
      <c r="D323" s="64"/>
      <c r="E323" s="64"/>
      <c r="F323" s="64"/>
      <c r="G323" s="64"/>
      <c r="H323" s="74"/>
      <c r="I323" s="74"/>
      <c r="P323" s="7"/>
      <c r="Q323" s="82"/>
    </row>
    <row r="324" spans="1:17">
      <c r="B324" s="49"/>
      <c r="C324" s="49"/>
      <c r="D324" s="64"/>
      <c r="E324" s="64"/>
      <c r="F324" s="64"/>
      <c r="G324" s="64"/>
      <c r="H324" s="74"/>
      <c r="I324" s="74"/>
      <c r="P324" s="7"/>
      <c r="Q324" s="82"/>
    </row>
    <row r="325" spans="1:17">
      <c r="A325" s="7"/>
      <c r="B325" s="50"/>
      <c r="C325" s="50"/>
      <c r="D325" s="64"/>
      <c r="E325" s="64"/>
      <c r="F325" s="64"/>
      <c r="G325" s="64"/>
      <c r="H325" s="74"/>
      <c r="I325" s="74"/>
      <c r="P325" s="7"/>
      <c r="Q325" s="82"/>
    </row>
    <row r="326" spans="1:17">
      <c r="A326" s="7"/>
      <c r="B326" s="50"/>
      <c r="C326" s="50"/>
      <c r="D326" s="64"/>
      <c r="E326" s="64"/>
      <c r="F326" s="64"/>
      <c r="G326" s="64"/>
      <c r="H326" s="74"/>
      <c r="I326" s="74"/>
      <c r="P326" s="7"/>
      <c r="Q326" s="82"/>
    </row>
    <row r="327" spans="1:17">
      <c r="A327" s="7"/>
      <c r="B327" s="50"/>
      <c r="C327" s="50"/>
      <c r="D327" s="64"/>
      <c r="E327" s="64"/>
      <c r="F327" s="64"/>
      <c r="G327" s="64"/>
      <c r="H327" s="74"/>
      <c r="I327" s="74"/>
      <c r="P327" s="7"/>
      <c r="Q327" s="82"/>
    </row>
    <row r="328" spans="1:17">
      <c r="A328" s="7"/>
      <c r="B328" s="50"/>
      <c r="C328" s="50"/>
      <c r="D328" s="64"/>
      <c r="E328" s="64"/>
      <c r="F328" s="64"/>
      <c r="G328" s="64"/>
      <c r="H328" s="74"/>
      <c r="I328" s="74"/>
    </row>
    <row r="329" spans="1:17">
      <c r="A329" s="7"/>
      <c r="B329" s="50"/>
      <c r="C329" s="50"/>
      <c r="D329" s="64"/>
      <c r="E329" s="64"/>
      <c r="F329" s="64"/>
      <c r="G329" s="64"/>
      <c r="H329" s="74"/>
      <c r="I329" s="74"/>
    </row>
    <row r="330" spans="1:17">
      <c r="A330" s="7"/>
      <c r="B330" s="50"/>
      <c r="C330" s="50"/>
      <c r="D330" s="64"/>
      <c r="E330" s="64"/>
      <c r="F330" s="64"/>
      <c r="G330" s="64"/>
      <c r="H330" s="74"/>
      <c r="I330" s="74"/>
    </row>
    <row r="331" spans="1:17">
      <c r="A331" s="7"/>
      <c r="B331" s="50"/>
      <c r="C331" s="50"/>
      <c r="D331" s="64"/>
      <c r="E331" s="64"/>
      <c r="F331" s="64"/>
      <c r="G331" s="64"/>
      <c r="H331" s="74"/>
      <c r="I331" s="74"/>
    </row>
    <row r="332" spans="1:17">
      <c r="A332" s="7"/>
      <c r="B332" s="50"/>
      <c r="C332" s="50"/>
      <c r="D332" s="64"/>
      <c r="E332" s="64"/>
      <c r="F332" s="64"/>
      <c r="G332" s="64"/>
      <c r="H332" s="74"/>
      <c r="I332" s="74"/>
    </row>
    <row r="333" spans="1:17">
      <c r="A333" s="7"/>
      <c r="B333" s="50"/>
      <c r="C333" s="50"/>
      <c r="D333" s="64"/>
      <c r="E333" s="64"/>
      <c r="F333" s="64"/>
      <c r="G333" s="64"/>
      <c r="H333" s="74"/>
      <c r="I333" s="74"/>
    </row>
    <row r="334" spans="1:17">
      <c r="A334" s="7"/>
      <c r="B334" s="50"/>
      <c r="C334" s="50"/>
      <c r="D334" s="64"/>
      <c r="E334" s="64"/>
      <c r="F334" s="64"/>
      <c r="G334" s="64"/>
      <c r="H334" s="74"/>
      <c r="I334" s="74"/>
    </row>
    <row r="335" spans="1:17">
      <c r="A335" s="7"/>
      <c r="B335" s="50"/>
      <c r="C335" s="50"/>
      <c r="D335" s="64"/>
      <c r="E335" s="64"/>
      <c r="F335" s="64"/>
      <c r="G335" s="64"/>
      <c r="H335" s="74"/>
      <c r="I335" s="74"/>
    </row>
    <row r="336" spans="1:17">
      <c r="A336" s="7"/>
      <c r="B336" s="50"/>
      <c r="C336" s="50"/>
      <c r="D336" s="64"/>
      <c r="E336" s="64"/>
      <c r="F336" s="64"/>
      <c r="G336" s="64"/>
      <c r="H336" s="74"/>
      <c r="I336" s="74"/>
    </row>
    <row r="337" spans="1:31">
      <c r="A337" s="7"/>
      <c r="B337" s="50"/>
      <c r="C337" s="50"/>
      <c r="D337" s="64"/>
      <c r="E337" s="64"/>
      <c r="F337" s="64"/>
      <c r="G337" s="64"/>
      <c r="H337" s="74"/>
      <c r="I337" s="74"/>
    </row>
    <row r="338" spans="1:31">
      <c r="A338" s="7"/>
      <c r="B338" s="50"/>
      <c r="C338" s="50"/>
      <c r="D338" s="64"/>
      <c r="E338" s="64"/>
      <c r="F338" s="64"/>
      <c r="G338" s="64"/>
      <c r="H338" s="74"/>
      <c r="I338" s="74"/>
    </row>
    <row r="339" spans="1:31">
      <c r="A339" s="7"/>
      <c r="B339" s="50"/>
      <c r="C339" s="50"/>
      <c r="D339" s="64"/>
      <c r="E339" s="64"/>
      <c r="F339" s="64"/>
      <c r="G339" s="64"/>
      <c r="H339" s="74"/>
      <c r="I339" s="74"/>
    </row>
    <row r="340" spans="1:31">
      <c r="A340" s="7"/>
      <c r="B340" s="50"/>
      <c r="C340" s="50"/>
      <c r="D340" s="64"/>
      <c r="E340" s="64"/>
      <c r="F340" s="64"/>
      <c r="G340" s="64"/>
      <c r="H340" s="74"/>
      <c r="I340" s="74"/>
    </row>
    <row r="341" spans="1:31">
      <c r="A341" s="7"/>
      <c r="B341" s="50"/>
      <c r="C341" s="50"/>
      <c r="D341" s="64"/>
      <c r="E341" s="64"/>
      <c r="F341" s="64"/>
      <c r="G341" s="64"/>
      <c r="H341" s="74"/>
      <c r="I341" s="74"/>
    </row>
    <row r="342" spans="1:31">
      <c r="A342" s="7"/>
      <c r="B342" s="50"/>
      <c r="C342" s="50"/>
      <c r="D342" s="64"/>
      <c r="E342" s="64"/>
      <c r="F342" s="64"/>
      <c r="G342" s="64"/>
      <c r="H342" s="74"/>
      <c r="I342" s="74"/>
      <c r="R342" s="82"/>
      <c r="S342" s="82"/>
      <c r="T342" s="82"/>
      <c r="U342" s="92"/>
      <c r="V342" s="92"/>
      <c r="W342" s="92"/>
    </row>
    <row r="343" spans="1:31">
      <c r="A343" s="7"/>
      <c r="B343" s="50"/>
      <c r="C343" s="50"/>
      <c r="D343" s="64"/>
      <c r="E343" s="64"/>
      <c r="F343" s="64"/>
      <c r="G343" s="64"/>
      <c r="H343" s="74"/>
      <c r="I343" s="74"/>
      <c r="R343" s="82"/>
      <c r="S343" s="82"/>
      <c r="T343" s="82"/>
      <c r="U343" s="92"/>
      <c r="V343" s="92"/>
      <c r="W343" s="92"/>
    </row>
    <row r="344" spans="1:31">
      <c r="A344" s="7"/>
      <c r="B344" s="50"/>
      <c r="C344" s="50"/>
      <c r="D344" s="64"/>
      <c r="E344" s="64"/>
      <c r="F344" s="64"/>
      <c r="G344" s="64"/>
      <c r="H344" s="74"/>
      <c r="I344" s="74"/>
      <c r="L344" s="73"/>
      <c r="M344" s="73"/>
      <c r="N344" s="73"/>
      <c r="O344" s="73"/>
      <c r="R344" s="82"/>
      <c r="S344" s="82"/>
      <c r="T344" s="82"/>
      <c r="U344" s="92"/>
      <c r="V344" s="92"/>
      <c r="W344" s="92"/>
    </row>
    <row r="345" spans="1:31">
      <c r="A345" s="7"/>
      <c r="B345" s="50"/>
      <c r="C345" s="50"/>
      <c r="D345" s="64"/>
      <c r="E345" s="64"/>
      <c r="F345" s="64"/>
      <c r="G345" s="64"/>
      <c r="H345" s="74"/>
      <c r="I345" s="74"/>
      <c r="L345" s="73"/>
      <c r="M345" s="73"/>
      <c r="N345" s="73"/>
      <c r="O345" s="73"/>
      <c r="R345" s="82"/>
      <c r="S345" s="82"/>
      <c r="T345" s="82"/>
      <c r="U345" s="92"/>
      <c r="V345" s="92"/>
      <c r="W345" s="92"/>
    </row>
    <row r="346" spans="1:31">
      <c r="A346" s="7"/>
      <c r="B346" s="50"/>
      <c r="C346" s="50"/>
      <c r="D346" s="64"/>
      <c r="E346" s="64"/>
      <c r="F346" s="64"/>
      <c r="G346" s="64"/>
      <c r="H346" s="74"/>
      <c r="I346" s="74"/>
      <c r="L346" s="73"/>
      <c r="M346" s="73"/>
      <c r="N346" s="73"/>
      <c r="O346" s="73"/>
      <c r="R346" s="82"/>
      <c r="S346" s="82"/>
      <c r="T346" s="82"/>
      <c r="U346" s="92"/>
      <c r="V346" s="92"/>
      <c r="W346" s="92"/>
    </row>
    <row r="347" spans="1:31">
      <c r="A347" s="7"/>
      <c r="B347" s="46"/>
      <c r="C347" s="46"/>
      <c r="D347" s="64"/>
      <c r="E347" s="64"/>
      <c r="F347" s="64"/>
      <c r="G347" s="64"/>
      <c r="H347" s="74"/>
      <c r="I347" s="74"/>
      <c r="L347" s="73"/>
      <c r="M347" s="73"/>
      <c r="N347" s="73"/>
      <c r="O347" s="73"/>
      <c r="R347" s="82"/>
      <c r="S347" s="82"/>
      <c r="T347" s="82"/>
      <c r="U347" s="92"/>
      <c r="V347" s="92"/>
      <c r="W347" s="92"/>
    </row>
    <row r="348" spans="1:31">
      <c r="D348" s="64"/>
      <c r="E348" s="64"/>
      <c r="F348" s="64"/>
      <c r="G348" s="64"/>
      <c r="H348" s="74"/>
      <c r="I348" s="74"/>
      <c r="L348" s="73"/>
      <c r="M348" s="73"/>
      <c r="N348" s="73"/>
      <c r="O348" s="73"/>
      <c r="R348" s="82"/>
      <c r="S348" s="82"/>
      <c r="T348" s="82"/>
      <c r="U348" s="92"/>
      <c r="V348" s="92"/>
      <c r="W348" s="92"/>
    </row>
    <row r="349" spans="1:31">
      <c r="D349" s="64"/>
      <c r="E349" s="64"/>
      <c r="F349" s="64"/>
      <c r="G349" s="64"/>
      <c r="H349" s="74"/>
      <c r="I349" s="74"/>
      <c r="L349" s="73"/>
      <c r="M349" s="73"/>
      <c r="N349" s="73"/>
      <c r="O349" s="73"/>
      <c r="R349" s="82"/>
      <c r="S349" s="82"/>
      <c r="T349" s="82"/>
      <c r="U349" s="92"/>
      <c r="V349" s="92"/>
      <c r="W349" s="92"/>
      <c r="X349" s="92"/>
      <c r="Y349" s="92"/>
      <c r="Z349" s="92"/>
      <c r="AA349" s="92"/>
      <c r="AB349" s="92"/>
      <c r="AC349" s="94"/>
      <c r="AD349" s="94"/>
      <c r="AE349" s="94"/>
    </row>
    <row r="350" spans="1:31">
      <c r="B350" s="52"/>
      <c r="C350" s="52"/>
      <c r="D350" s="64"/>
      <c r="E350" s="64"/>
      <c r="F350" s="64"/>
      <c r="G350" s="64"/>
      <c r="H350" s="74"/>
      <c r="I350" s="74"/>
      <c r="L350" s="73"/>
      <c r="M350" s="73"/>
      <c r="N350" s="73"/>
      <c r="O350" s="73"/>
      <c r="R350" s="82"/>
      <c r="S350" s="82"/>
      <c r="T350" s="82"/>
      <c r="U350" s="92"/>
      <c r="V350" s="92"/>
      <c r="W350" s="92"/>
      <c r="X350" s="92"/>
      <c r="Y350" s="92"/>
      <c r="Z350" s="92"/>
      <c r="AA350" s="92"/>
      <c r="AB350" s="92"/>
      <c r="AC350" s="94"/>
      <c r="AD350" s="94"/>
      <c r="AE350" s="94"/>
    </row>
    <row r="351" spans="1:31">
      <c r="D351" s="64"/>
      <c r="E351" s="64"/>
      <c r="F351" s="64"/>
      <c r="G351" s="64"/>
      <c r="H351" s="74"/>
      <c r="I351" s="74"/>
      <c r="L351" s="73"/>
      <c r="M351" s="73"/>
      <c r="N351" s="73"/>
      <c r="O351" s="73"/>
      <c r="R351" s="82"/>
      <c r="S351" s="82"/>
      <c r="T351" s="82"/>
      <c r="U351" s="92"/>
      <c r="V351" s="92"/>
      <c r="W351" s="92"/>
      <c r="X351" s="92"/>
      <c r="Y351" s="92"/>
      <c r="Z351" s="92"/>
      <c r="AA351" s="92"/>
      <c r="AB351" s="92"/>
      <c r="AC351" s="94"/>
      <c r="AD351" s="94"/>
      <c r="AE351" s="94"/>
    </row>
    <row r="352" spans="1:31">
      <c r="B352" s="52"/>
      <c r="C352" s="52"/>
      <c r="D352" s="64"/>
      <c r="E352" s="64"/>
      <c r="F352" s="64"/>
      <c r="G352" s="64"/>
      <c r="H352" s="74"/>
      <c r="I352" s="74"/>
      <c r="L352" s="73"/>
      <c r="M352" s="73"/>
      <c r="N352" s="73"/>
      <c r="O352" s="73"/>
      <c r="R352" s="82"/>
      <c r="S352" s="82"/>
      <c r="T352" s="82"/>
      <c r="U352" s="92"/>
      <c r="V352" s="92"/>
      <c r="W352" s="92"/>
      <c r="X352" s="92"/>
      <c r="Y352" s="92"/>
      <c r="Z352" s="92"/>
      <c r="AA352" s="92"/>
      <c r="AB352" s="92"/>
      <c r="AC352" s="94"/>
      <c r="AD352" s="94"/>
      <c r="AE352" s="94"/>
    </row>
    <row r="353" spans="2:31">
      <c r="D353" s="64"/>
      <c r="E353" s="64"/>
      <c r="F353" s="64"/>
      <c r="G353" s="64"/>
      <c r="H353" s="74"/>
      <c r="I353" s="74"/>
      <c r="L353" s="73"/>
      <c r="M353" s="73"/>
      <c r="N353" s="73"/>
      <c r="O353" s="73"/>
      <c r="R353" s="82"/>
      <c r="S353" s="82"/>
      <c r="T353" s="82"/>
      <c r="U353" s="92"/>
      <c r="V353" s="92"/>
      <c r="W353" s="92"/>
      <c r="X353" s="92"/>
      <c r="Y353" s="92"/>
      <c r="Z353" s="92"/>
      <c r="AA353" s="92"/>
      <c r="AB353" s="92"/>
      <c r="AC353" s="94"/>
      <c r="AD353" s="94"/>
      <c r="AE353" s="94"/>
    </row>
    <row r="354" spans="2:31">
      <c r="D354" s="65"/>
      <c r="E354" s="65"/>
      <c r="F354" s="65"/>
      <c r="G354" s="65"/>
      <c r="H354" s="75"/>
      <c r="I354" s="75"/>
      <c r="L354" s="73"/>
      <c r="M354" s="73"/>
      <c r="N354" s="73"/>
      <c r="O354" s="73"/>
      <c r="R354" s="82"/>
      <c r="S354" s="82"/>
      <c r="T354" s="82"/>
      <c r="U354" s="92"/>
      <c r="V354" s="92"/>
      <c r="W354" s="92"/>
      <c r="X354" s="92"/>
      <c r="Y354" s="92"/>
      <c r="Z354" s="92"/>
      <c r="AA354" s="92"/>
      <c r="AB354" s="92"/>
      <c r="AC354" s="94"/>
      <c r="AD354" s="94"/>
      <c r="AE354" s="94"/>
    </row>
    <row r="355" spans="2:31">
      <c r="B355" s="52"/>
      <c r="C355" s="52"/>
      <c r="D355" s="65"/>
      <c r="E355" s="65"/>
      <c r="F355" s="65"/>
      <c r="G355" s="65"/>
      <c r="H355" s="75"/>
      <c r="I355" s="75"/>
      <c r="L355" s="73"/>
      <c r="M355" s="73"/>
      <c r="N355" s="73"/>
      <c r="O355" s="73"/>
      <c r="R355" s="82"/>
      <c r="S355" s="82"/>
      <c r="T355" s="82"/>
      <c r="U355" s="92"/>
      <c r="V355" s="92"/>
      <c r="W355" s="92"/>
      <c r="X355" s="92"/>
      <c r="Y355" s="92"/>
      <c r="Z355" s="92"/>
      <c r="AA355" s="92"/>
      <c r="AB355" s="92"/>
      <c r="AC355" s="94"/>
      <c r="AD355" s="94"/>
      <c r="AE355" s="94"/>
    </row>
    <row r="356" spans="2:31">
      <c r="D356" s="65"/>
      <c r="E356" s="65"/>
      <c r="F356" s="65"/>
      <c r="G356" s="65"/>
      <c r="H356" s="75"/>
      <c r="I356" s="75"/>
      <c r="L356" s="73"/>
      <c r="M356" s="73"/>
      <c r="N356" s="73"/>
      <c r="O356" s="73"/>
      <c r="R356" s="82"/>
      <c r="S356" s="82"/>
      <c r="T356" s="82"/>
      <c r="U356" s="92"/>
      <c r="V356" s="92"/>
      <c r="W356" s="92"/>
      <c r="X356" s="92"/>
      <c r="Y356" s="92"/>
      <c r="Z356" s="92"/>
      <c r="AA356" s="92"/>
      <c r="AB356" s="92"/>
      <c r="AC356" s="94"/>
      <c r="AD356" s="94"/>
      <c r="AE356" s="94"/>
    </row>
    <row r="357" spans="2:31">
      <c r="D357" s="65"/>
      <c r="E357" s="65"/>
      <c r="F357" s="65"/>
      <c r="G357" s="65"/>
      <c r="H357" s="75"/>
      <c r="I357" s="75"/>
      <c r="L357" s="73"/>
      <c r="M357" s="73"/>
      <c r="N357" s="73"/>
      <c r="O357" s="73"/>
      <c r="R357" s="82"/>
      <c r="S357" s="82"/>
      <c r="T357" s="82"/>
      <c r="U357" s="92"/>
      <c r="V357" s="92"/>
      <c r="W357" s="92"/>
      <c r="X357" s="92"/>
      <c r="Y357" s="92"/>
      <c r="Z357" s="92"/>
      <c r="AA357" s="92"/>
      <c r="AB357" s="92"/>
      <c r="AC357" s="94"/>
      <c r="AD357" s="94"/>
      <c r="AE357" s="94"/>
    </row>
    <row r="358" spans="2:31">
      <c r="D358" s="65"/>
      <c r="E358" s="65"/>
      <c r="F358" s="65"/>
      <c r="G358" s="65"/>
      <c r="H358" s="75"/>
      <c r="I358" s="75"/>
      <c r="L358" s="73"/>
      <c r="M358" s="73"/>
      <c r="N358" s="73"/>
      <c r="O358" s="73"/>
      <c r="R358" s="82"/>
      <c r="S358" s="82"/>
      <c r="T358" s="82"/>
      <c r="U358" s="92"/>
      <c r="V358" s="92"/>
      <c r="W358" s="92"/>
      <c r="X358" s="92"/>
      <c r="Y358" s="92"/>
      <c r="Z358" s="92"/>
      <c r="AA358" s="92"/>
      <c r="AB358" s="92"/>
      <c r="AC358" s="94"/>
      <c r="AD358" s="94"/>
      <c r="AE358" s="94"/>
    </row>
    <row r="359" spans="2:31">
      <c r="B359" s="52"/>
      <c r="C359" s="52"/>
      <c r="D359" s="65"/>
      <c r="E359" s="65"/>
      <c r="F359" s="65"/>
      <c r="G359" s="65"/>
      <c r="H359" s="75"/>
      <c r="I359" s="75"/>
      <c r="L359" s="73"/>
      <c r="M359" s="73"/>
      <c r="N359" s="73"/>
      <c r="O359" s="73"/>
      <c r="R359" s="82"/>
      <c r="S359" s="82"/>
      <c r="T359" s="82"/>
      <c r="U359" s="92"/>
      <c r="V359" s="92"/>
      <c r="W359" s="92"/>
      <c r="X359" s="92"/>
      <c r="Y359" s="92"/>
      <c r="Z359" s="92"/>
      <c r="AA359" s="92"/>
      <c r="AB359" s="92"/>
      <c r="AC359" s="94"/>
      <c r="AD359" s="94"/>
      <c r="AE359" s="94"/>
    </row>
    <row r="360" spans="2:31">
      <c r="D360" s="65"/>
      <c r="E360" s="65"/>
      <c r="F360" s="65"/>
      <c r="G360" s="65"/>
      <c r="H360" s="75"/>
      <c r="I360" s="75"/>
      <c r="L360" s="73"/>
      <c r="M360" s="73"/>
      <c r="N360" s="73"/>
      <c r="O360" s="73"/>
      <c r="R360" s="82"/>
      <c r="S360" s="82"/>
      <c r="T360" s="82"/>
      <c r="U360" s="92"/>
      <c r="V360" s="92"/>
      <c r="W360" s="92"/>
      <c r="X360" s="92"/>
      <c r="Y360" s="92"/>
      <c r="Z360" s="92"/>
      <c r="AA360" s="92"/>
      <c r="AB360" s="92"/>
      <c r="AC360" s="94"/>
      <c r="AD360" s="94"/>
      <c r="AE360" s="94"/>
    </row>
    <row r="361" spans="2:31">
      <c r="D361" s="65"/>
      <c r="E361" s="65"/>
      <c r="F361" s="65"/>
      <c r="G361" s="65"/>
      <c r="H361" s="75"/>
      <c r="I361" s="75"/>
      <c r="L361" s="73"/>
      <c r="M361" s="73"/>
      <c r="N361" s="73"/>
      <c r="O361" s="73"/>
      <c r="R361" s="82"/>
      <c r="S361" s="82"/>
      <c r="T361" s="82"/>
      <c r="U361" s="92"/>
      <c r="V361" s="92"/>
      <c r="W361" s="92"/>
      <c r="X361" s="92"/>
      <c r="Y361" s="92"/>
      <c r="Z361" s="92"/>
      <c r="AA361" s="92"/>
      <c r="AB361" s="92"/>
      <c r="AC361" s="94"/>
      <c r="AD361" s="94"/>
      <c r="AE361" s="94"/>
    </row>
    <row r="362" spans="2:31">
      <c r="D362" s="65"/>
      <c r="E362" s="65"/>
      <c r="F362" s="65"/>
      <c r="G362" s="65"/>
      <c r="H362" s="75"/>
      <c r="I362" s="75"/>
      <c r="L362" s="73"/>
      <c r="M362" s="73"/>
      <c r="N362" s="73"/>
      <c r="O362" s="73"/>
      <c r="R362" s="82"/>
      <c r="S362" s="82"/>
      <c r="T362" s="82"/>
      <c r="U362" s="92"/>
      <c r="V362" s="92"/>
      <c r="W362" s="92"/>
      <c r="X362" s="92"/>
      <c r="Y362" s="92"/>
      <c r="Z362" s="92"/>
      <c r="AA362" s="92"/>
      <c r="AB362" s="92"/>
      <c r="AC362" s="94"/>
      <c r="AD362" s="94"/>
      <c r="AE362" s="94"/>
    </row>
    <row r="363" spans="2:31">
      <c r="D363" s="65"/>
      <c r="E363" s="65"/>
      <c r="F363" s="65"/>
      <c r="G363" s="65"/>
      <c r="H363" s="75"/>
      <c r="I363" s="75"/>
      <c r="R363" s="82"/>
      <c r="S363" s="82"/>
      <c r="T363" s="82"/>
      <c r="U363" s="92"/>
      <c r="V363" s="92"/>
      <c r="W363" s="92"/>
      <c r="X363" s="92"/>
      <c r="Y363" s="92"/>
      <c r="Z363" s="92"/>
      <c r="AA363" s="92"/>
      <c r="AB363" s="92"/>
      <c r="AC363" s="94"/>
      <c r="AD363" s="94"/>
      <c r="AE363" s="94"/>
    </row>
    <row r="364" spans="2:31">
      <c r="D364" s="65"/>
      <c r="E364" s="65"/>
      <c r="F364" s="65"/>
      <c r="G364" s="65"/>
      <c r="H364" s="75"/>
      <c r="I364" s="75"/>
      <c r="R364" s="82"/>
      <c r="S364" s="82"/>
      <c r="T364" s="82"/>
      <c r="U364" s="92"/>
      <c r="V364" s="92"/>
      <c r="W364" s="92"/>
      <c r="X364" s="92"/>
      <c r="Y364" s="92"/>
      <c r="Z364" s="92"/>
      <c r="AA364" s="92"/>
      <c r="AB364" s="92"/>
      <c r="AC364" s="94"/>
      <c r="AD364" s="94"/>
      <c r="AE364" s="94"/>
    </row>
    <row r="365" spans="2:31">
      <c r="B365" s="52"/>
      <c r="C365" s="52"/>
      <c r="D365" s="65"/>
      <c r="E365" s="65"/>
      <c r="F365" s="65"/>
      <c r="G365" s="65"/>
      <c r="H365" s="75"/>
      <c r="I365" s="75"/>
      <c r="R365" s="82"/>
      <c r="S365" s="82"/>
      <c r="T365" s="82"/>
      <c r="U365" s="92"/>
      <c r="V365" s="92"/>
      <c r="W365" s="92"/>
      <c r="X365" s="92"/>
      <c r="Y365" s="92"/>
      <c r="Z365" s="92"/>
      <c r="AA365" s="92"/>
      <c r="AB365" s="92"/>
      <c r="AC365" s="94"/>
      <c r="AD365" s="94"/>
      <c r="AE365" s="94"/>
    </row>
    <row r="366" spans="2:31">
      <c r="D366" s="65"/>
      <c r="E366" s="65"/>
      <c r="F366" s="65"/>
      <c r="G366" s="65"/>
      <c r="H366" s="75"/>
      <c r="I366" s="75"/>
      <c r="R366" s="82"/>
      <c r="S366" s="82"/>
      <c r="T366" s="82"/>
      <c r="U366" s="92"/>
      <c r="V366" s="92"/>
      <c r="W366" s="92"/>
      <c r="X366" s="92"/>
      <c r="Y366" s="92"/>
      <c r="Z366" s="92"/>
      <c r="AA366" s="92"/>
      <c r="AB366" s="92"/>
      <c r="AC366" s="94"/>
      <c r="AD366" s="94"/>
      <c r="AE366" s="94"/>
    </row>
    <row r="367" spans="2:31">
      <c r="B367" s="52"/>
      <c r="C367" s="52"/>
      <c r="D367" s="65"/>
      <c r="E367" s="65"/>
      <c r="F367" s="65"/>
      <c r="G367" s="65"/>
      <c r="H367" s="75"/>
      <c r="I367" s="75"/>
      <c r="R367" s="82"/>
      <c r="S367" s="82"/>
      <c r="T367" s="82"/>
      <c r="U367" s="92"/>
      <c r="V367" s="92"/>
      <c r="W367" s="92"/>
      <c r="X367" s="92"/>
      <c r="Y367" s="92"/>
      <c r="Z367" s="92"/>
      <c r="AA367" s="92"/>
      <c r="AB367" s="92"/>
      <c r="AC367" s="94"/>
      <c r="AD367" s="94"/>
      <c r="AE367" s="94"/>
    </row>
    <row r="368" spans="2:31">
      <c r="B368" s="52"/>
      <c r="C368" s="52"/>
      <c r="D368" s="65"/>
      <c r="E368" s="65"/>
      <c r="F368" s="65"/>
      <c r="G368" s="65"/>
      <c r="H368" s="75"/>
      <c r="I368" s="75"/>
      <c r="R368" s="82"/>
      <c r="S368" s="82"/>
      <c r="T368" s="82"/>
      <c r="U368" s="92"/>
      <c r="V368" s="92"/>
      <c r="W368" s="92"/>
      <c r="X368" s="92"/>
      <c r="Y368" s="92"/>
      <c r="Z368" s="92"/>
      <c r="AA368" s="92"/>
      <c r="AB368" s="92"/>
      <c r="AC368" s="94"/>
      <c r="AD368" s="94"/>
      <c r="AE368" s="94"/>
    </row>
    <row r="369" spans="2:31">
      <c r="D369" s="65"/>
      <c r="E369" s="65"/>
      <c r="F369" s="65"/>
      <c r="G369" s="65"/>
      <c r="H369" s="75"/>
      <c r="I369" s="75"/>
      <c r="R369" s="82"/>
      <c r="S369" s="82"/>
      <c r="T369" s="82"/>
      <c r="U369" s="92"/>
      <c r="V369" s="92"/>
      <c r="W369" s="92"/>
      <c r="X369" s="92"/>
      <c r="Y369" s="92"/>
      <c r="Z369" s="92"/>
      <c r="AA369" s="92"/>
      <c r="AB369" s="92"/>
      <c r="AC369" s="94"/>
      <c r="AD369" s="94"/>
      <c r="AE369" s="94"/>
    </row>
    <row r="370" spans="2:31">
      <c r="B370" s="52"/>
      <c r="C370" s="52"/>
      <c r="D370" s="65"/>
      <c r="E370" s="65"/>
      <c r="F370" s="65"/>
      <c r="G370" s="65"/>
      <c r="H370" s="75"/>
      <c r="I370" s="75"/>
      <c r="P370" s="7"/>
      <c r="Q370" s="82"/>
      <c r="R370" s="82"/>
      <c r="S370" s="82"/>
      <c r="T370" s="82"/>
      <c r="U370" s="92"/>
      <c r="V370" s="92"/>
      <c r="W370" s="92"/>
      <c r="X370" s="92"/>
      <c r="Y370" s="92"/>
      <c r="Z370" s="92"/>
      <c r="AA370" s="92"/>
      <c r="AB370" s="92"/>
      <c r="AC370" s="94"/>
      <c r="AD370" s="94"/>
      <c r="AE370" s="94"/>
    </row>
    <row r="371" spans="2:31">
      <c r="D371" s="65"/>
      <c r="E371" s="65"/>
      <c r="F371" s="65"/>
      <c r="G371" s="65"/>
      <c r="H371" s="75"/>
      <c r="I371" s="75"/>
      <c r="P371" s="7"/>
      <c r="Q371" s="82"/>
      <c r="R371" s="82"/>
      <c r="S371" s="82"/>
      <c r="T371" s="82"/>
      <c r="U371" s="92"/>
      <c r="V371" s="92"/>
      <c r="W371" s="92"/>
      <c r="X371" s="92"/>
      <c r="Y371" s="92"/>
      <c r="Z371" s="92"/>
      <c r="AA371" s="92"/>
      <c r="AB371" s="92"/>
      <c r="AC371" s="94"/>
      <c r="AD371" s="94"/>
      <c r="AE371" s="94"/>
    </row>
    <row r="372" spans="2:31">
      <c r="D372" s="65"/>
      <c r="E372" s="65"/>
      <c r="F372" s="65"/>
      <c r="G372" s="65"/>
      <c r="H372" s="75"/>
      <c r="I372" s="75"/>
      <c r="P372" s="7"/>
      <c r="Q372" s="82"/>
      <c r="R372" s="82"/>
      <c r="S372" s="82"/>
      <c r="T372" s="82"/>
      <c r="U372" s="92"/>
      <c r="V372" s="92"/>
      <c r="W372" s="92"/>
      <c r="X372" s="92"/>
      <c r="Y372" s="92"/>
      <c r="Z372" s="92"/>
      <c r="AA372" s="92"/>
      <c r="AB372" s="92"/>
      <c r="AC372" s="94"/>
      <c r="AD372" s="94"/>
      <c r="AE372" s="94"/>
    </row>
    <row r="373" spans="2:31">
      <c r="D373" s="65"/>
      <c r="E373" s="65"/>
      <c r="F373" s="65"/>
      <c r="G373" s="65"/>
      <c r="H373" s="75"/>
      <c r="I373" s="75"/>
      <c r="P373" s="7"/>
      <c r="Q373" s="82"/>
      <c r="R373" s="82"/>
      <c r="S373" s="82"/>
      <c r="T373" s="82"/>
      <c r="U373" s="92"/>
      <c r="V373" s="92"/>
      <c r="W373" s="92"/>
      <c r="X373" s="92"/>
      <c r="Y373" s="92"/>
      <c r="Z373" s="92"/>
      <c r="AA373" s="92"/>
      <c r="AB373" s="92"/>
      <c r="AC373" s="94"/>
      <c r="AD373" s="94"/>
      <c r="AE373" s="94"/>
    </row>
    <row r="374" spans="2:31">
      <c r="D374" s="65"/>
      <c r="E374" s="65"/>
      <c r="F374" s="65"/>
      <c r="G374" s="65"/>
      <c r="H374" s="75"/>
      <c r="I374" s="75"/>
      <c r="P374" s="7"/>
      <c r="Q374" s="82"/>
      <c r="R374" s="82"/>
      <c r="S374" s="82"/>
      <c r="T374" s="82"/>
      <c r="U374" s="92"/>
      <c r="V374" s="92"/>
      <c r="W374" s="92"/>
      <c r="X374" s="92"/>
      <c r="Y374" s="92"/>
      <c r="Z374" s="92"/>
      <c r="AA374" s="92"/>
      <c r="AB374" s="92"/>
      <c r="AC374" s="94"/>
      <c r="AD374" s="94"/>
      <c r="AE374" s="94"/>
    </row>
    <row r="375" spans="2:31">
      <c r="D375" s="65"/>
      <c r="E375" s="65"/>
      <c r="F375" s="65"/>
      <c r="G375" s="65"/>
      <c r="H375" s="75"/>
      <c r="I375" s="75"/>
      <c r="P375" s="7"/>
      <c r="Q375" s="82"/>
      <c r="R375" s="82"/>
      <c r="S375" s="82"/>
      <c r="T375" s="82"/>
      <c r="U375" s="92"/>
      <c r="V375" s="92"/>
      <c r="W375" s="92"/>
      <c r="X375" s="92"/>
      <c r="Y375" s="92"/>
      <c r="Z375" s="92"/>
      <c r="AA375" s="92"/>
      <c r="AB375" s="92"/>
      <c r="AC375" s="94"/>
      <c r="AD375" s="94"/>
      <c r="AE375" s="94"/>
    </row>
    <row r="376" spans="2:31">
      <c r="B376" s="52"/>
      <c r="C376" s="52"/>
      <c r="D376" s="63"/>
      <c r="E376" s="63"/>
      <c r="F376" s="63"/>
      <c r="G376" s="63"/>
      <c r="H376" s="73"/>
      <c r="I376" s="73"/>
      <c r="P376" s="7"/>
      <c r="Q376" s="82"/>
      <c r="R376" s="82"/>
      <c r="S376" s="82"/>
      <c r="T376" s="82"/>
      <c r="U376" s="92"/>
      <c r="V376" s="92"/>
      <c r="W376" s="92"/>
      <c r="X376" s="92"/>
      <c r="Y376" s="92"/>
      <c r="Z376" s="92"/>
      <c r="AA376" s="92"/>
      <c r="AB376" s="92"/>
      <c r="AC376" s="94"/>
      <c r="AD376" s="94"/>
      <c r="AE376" s="94"/>
    </row>
    <row r="377" spans="2:31">
      <c r="B377" s="52"/>
      <c r="C377" s="52"/>
      <c r="P377" s="7"/>
      <c r="Q377" s="82"/>
      <c r="R377" s="82"/>
      <c r="S377" s="82"/>
      <c r="T377" s="82"/>
      <c r="U377" s="92"/>
      <c r="V377" s="92"/>
      <c r="W377" s="92"/>
      <c r="X377" s="92"/>
      <c r="Y377" s="92"/>
      <c r="Z377" s="92"/>
      <c r="AA377" s="92"/>
      <c r="AB377" s="92"/>
      <c r="AC377" s="94"/>
      <c r="AD377" s="94"/>
      <c r="AE377" s="94"/>
    </row>
    <row r="378" spans="2:31">
      <c r="P378" s="7"/>
      <c r="Q378" s="82"/>
      <c r="R378" s="82"/>
      <c r="S378" s="82"/>
      <c r="T378" s="82"/>
      <c r="U378" s="92"/>
      <c r="V378" s="92"/>
      <c r="W378" s="92"/>
      <c r="X378" s="92"/>
      <c r="Y378" s="92"/>
      <c r="Z378" s="92"/>
      <c r="AA378" s="92"/>
      <c r="AB378" s="92"/>
      <c r="AC378" s="94"/>
      <c r="AD378" s="94"/>
      <c r="AE378" s="94"/>
    </row>
    <row r="379" spans="2:31">
      <c r="P379" s="7"/>
      <c r="Q379" s="82"/>
      <c r="R379" s="82"/>
      <c r="S379" s="82"/>
      <c r="T379" s="82"/>
      <c r="U379" s="92"/>
      <c r="V379" s="92"/>
      <c r="W379" s="92"/>
      <c r="X379" s="92"/>
      <c r="Y379" s="92"/>
      <c r="Z379" s="92"/>
      <c r="AA379" s="92"/>
      <c r="AB379" s="92"/>
      <c r="AC379" s="94"/>
      <c r="AD379" s="94"/>
      <c r="AE379" s="94"/>
    </row>
    <row r="380" spans="2:31">
      <c r="B380" s="52"/>
      <c r="C380" s="52"/>
      <c r="P380" s="7"/>
      <c r="Q380" s="82"/>
      <c r="R380" s="82"/>
      <c r="S380" s="82"/>
      <c r="T380" s="82"/>
      <c r="U380" s="92"/>
      <c r="V380" s="92"/>
      <c r="W380" s="92"/>
      <c r="X380" s="92"/>
      <c r="Y380" s="92"/>
      <c r="Z380" s="92"/>
      <c r="AA380" s="92"/>
      <c r="AB380" s="92"/>
      <c r="AC380" s="94"/>
      <c r="AD380" s="94"/>
      <c r="AE380" s="94"/>
    </row>
    <row r="381" spans="2:31">
      <c r="P381" s="7"/>
      <c r="Q381" s="82"/>
      <c r="R381" s="82"/>
      <c r="S381" s="82"/>
      <c r="T381" s="82"/>
      <c r="U381" s="92"/>
      <c r="V381" s="92"/>
      <c r="W381" s="92"/>
      <c r="X381" s="92"/>
      <c r="Y381" s="92"/>
      <c r="Z381" s="92"/>
      <c r="AA381" s="92"/>
      <c r="AB381" s="92"/>
      <c r="AC381" s="94"/>
      <c r="AD381" s="94"/>
      <c r="AE381" s="94"/>
    </row>
    <row r="382" spans="2:31">
      <c r="P382" s="7"/>
      <c r="Q382" s="82"/>
      <c r="R382" s="82"/>
      <c r="S382" s="82"/>
      <c r="T382" s="82"/>
      <c r="U382" s="92"/>
      <c r="V382" s="92"/>
      <c r="W382" s="92"/>
      <c r="X382" s="92"/>
      <c r="Y382" s="92"/>
      <c r="Z382" s="92"/>
      <c r="AA382" s="92"/>
      <c r="AB382" s="92"/>
      <c r="AC382" s="94"/>
      <c r="AD382" s="94"/>
      <c r="AE382" s="94"/>
    </row>
    <row r="383" spans="2:31">
      <c r="B383" s="52"/>
      <c r="C383" s="52"/>
      <c r="P383" s="7"/>
      <c r="Q383" s="82"/>
      <c r="R383" s="82"/>
      <c r="S383" s="82"/>
      <c r="T383" s="82"/>
      <c r="U383" s="92"/>
      <c r="V383" s="92"/>
      <c r="W383" s="92"/>
      <c r="X383" s="92"/>
      <c r="Y383" s="92"/>
      <c r="Z383" s="92"/>
      <c r="AA383" s="92"/>
      <c r="AB383" s="92"/>
      <c r="AC383" s="94"/>
      <c r="AD383" s="94"/>
      <c r="AE383" s="94"/>
    </row>
    <row r="384" spans="2:31">
      <c r="P384" s="7"/>
      <c r="Q384" s="82"/>
      <c r="R384" s="82"/>
      <c r="S384" s="82"/>
      <c r="T384" s="82"/>
      <c r="U384" s="92"/>
      <c r="V384" s="92"/>
      <c r="W384" s="92"/>
      <c r="X384" s="92"/>
      <c r="Y384" s="92"/>
      <c r="Z384" s="92"/>
      <c r="AA384" s="92"/>
      <c r="AB384" s="92"/>
      <c r="AC384" s="94"/>
      <c r="AD384" s="94"/>
      <c r="AE384" s="94"/>
    </row>
    <row r="385" spans="2:31">
      <c r="B385" s="52"/>
      <c r="C385" s="52"/>
      <c r="P385" s="7"/>
      <c r="Q385" s="82"/>
      <c r="R385" s="82"/>
      <c r="S385" s="82"/>
      <c r="T385" s="82"/>
      <c r="U385" s="92"/>
      <c r="V385" s="92"/>
      <c r="W385" s="92"/>
      <c r="X385" s="92"/>
      <c r="Y385" s="92"/>
      <c r="Z385" s="92"/>
      <c r="AA385" s="92"/>
      <c r="AB385" s="92"/>
      <c r="AC385" s="94"/>
      <c r="AD385" s="94"/>
      <c r="AE385" s="94"/>
    </row>
    <row r="386" spans="2:31">
      <c r="P386" s="7"/>
      <c r="Q386" s="82"/>
      <c r="R386" s="82"/>
      <c r="S386" s="82"/>
      <c r="T386" s="82"/>
      <c r="U386" s="92"/>
      <c r="V386" s="92"/>
      <c r="W386" s="92"/>
      <c r="X386" s="92"/>
      <c r="Y386" s="92"/>
      <c r="Z386" s="92"/>
      <c r="AA386" s="92"/>
      <c r="AB386" s="92"/>
      <c r="AC386" s="94"/>
      <c r="AD386" s="94"/>
      <c r="AE386" s="94"/>
    </row>
    <row r="387" spans="2:31">
      <c r="B387" s="52"/>
      <c r="C387" s="52"/>
      <c r="P387" s="7"/>
      <c r="Q387" s="82"/>
      <c r="R387" s="82"/>
      <c r="S387" s="82"/>
      <c r="T387" s="82"/>
      <c r="U387" s="92"/>
      <c r="V387" s="92"/>
      <c r="W387" s="92"/>
      <c r="X387" s="92"/>
      <c r="Y387" s="92"/>
      <c r="Z387" s="92"/>
      <c r="AA387" s="92"/>
      <c r="AB387" s="92"/>
      <c r="AC387" s="94"/>
      <c r="AD387" s="94"/>
      <c r="AE387" s="94"/>
    </row>
    <row r="388" spans="2:31">
      <c r="P388" s="7"/>
      <c r="Q388" s="82"/>
      <c r="R388" s="82"/>
      <c r="S388" s="82"/>
      <c r="T388" s="82"/>
      <c r="U388" s="92"/>
      <c r="V388" s="92"/>
      <c r="W388" s="92"/>
      <c r="X388" s="92"/>
      <c r="Y388" s="92"/>
      <c r="Z388" s="92"/>
      <c r="AA388" s="92"/>
      <c r="AB388" s="92"/>
      <c r="AC388" s="94"/>
      <c r="AD388" s="94"/>
      <c r="AE388" s="94"/>
    </row>
    <row r="389" spans="2:31">
      <c r="P389" s="7"/>
      <c r="Q389" s="82"/>
      <c r="R389" s="82"/>
      <c r="S389" s="82"/>
      <c r="T389" s="82"/>
      <c r="U389" s="92"/>
      <c r="V389" s="92"/>
      <c r="W389" s="92"/>
      <c r="X389" s="92"/>
      <c r="Y389" s="92"/>
      <c r="Z389" s="92"/>
      <c r="AA389" s="92"/>
      <c r="AB389" s="92"/>
      <c r="AC389" s="94"/>
      <c r="AD389" s="94"/>
      <c r="AE389" s="94"/>
    </row>
    <row r="390" spans="2:31">
      <c r="P390" s="7"/>
      <c r="Q390" s="82"/>
      <c r="R390" s="82"/>
      <c r="S390" s="82"/>
      <c r="T390" s="82"/>
      <c r="U390" s="92"/>
      <c r="V390" s="92"/>
      <c r="W390" s="92"/>
      <c r="X390" s="92"/>
      <c r="Y390" s="92"/>
      <c r="Z390" s="92"/>
      <c r="AA390" s="92"/>
      <c r="AB390" s="92"/>
      <c r="AC390" s="94"/>
      <c r="AD390" s="94"/>
      <c r="AE390" s="94"/>
    </row>
    <row r="391" spans="2:31">
      <c r="P391" s="7"/>
      <c r="Q391" s="82"/>
      <c r="R391" s="82"/>
      <c r="S391" s="82"/>
      <c r="T391" s="82"/>
      <c r="U391" s="92"/>
      <c r="V391" s="92"/>
      <c r="W391" s="92"/>
      <c r="X391" s="92"/>
      <c r="Y391" s="92"/>
      <c r="Z391" s="92"/>
      <c r="AA391" s="92"/>
      <c r="AB391" s="92"/>
      <c r="AC391" s="94"/>
      <c r="AD391" s="94"/>
      <c r="AE391" s="94"/>
    </row>
    <row r="392" spans="2:31">
      <c r="B392" s="52"/>
      <c r="C392" s="52"/>
      <c r="P392" s="7"/>
      <c r="Q392" s="82"/>
      <c r="R392" s="82"/>
      <c r="S392" s="82"/>
      <c r="T392" s="82"/>
      <c r="U392" s="92"/>
      <c r="V392" s="92"/>
      <c r="W392" s="92"/>
      <c r="X392" s="92"/>
      <c r="Y392" s="92"/>
      <c r="Z392" s="92"/>
      <c r="AA392" s="92"/>
      <c r="AB392" s="92"/>
      <c r="AC392" s="94"/>
      <c r="AD392" s="94"/>
      <c r="AE392" s="94"/>
    </row>
    <row r="393" spans="2:31">
      <c r="B393" s="52"/>
      <c r="C393" s="52"/>
      <c r="P393" s="7"/>
      <c r="Q393" s="82"/>
      <c r="R393" s="82"/>
      <c r="S393" s="82"/>
      <c r="T393" s="82"/>
      <c r="U393" s="92"/>
      <c r="V393" s="92"/>
      <c r="W393" s="92"/>
      <c r="X393" s="92"/>
      <c r="Y393" s="92"/>
      <c r="Z393" s="92"/>
      <c r="AA393" s="92"/>
      <c r="AB393" s="92"/>
      <c r="AC393" s="94"/>
      <c r="AD393" s="94"/>
      <c r="AE393" s="94"/>
    </row>
    <row r="394" spans="2:31">
      <c r="B394" s="52"/>
      <c r="C394" s="52"/>
      <c r="P394" s="7"/>
      <c r="Q394" s="82"/>
      <c r="R394" s="82"/>
      <c r="S394" s="82"/>
      <c r="T394" s="82"/>
      <c r="U394" s="92"/>
      <c r="V394" s="92"/>
      <c r="W394" s="92"/>
      <c r="X394" s="92"/>
      <c r="Y394" s="92"/>
      <c r="Z394" s="92"/>
      <c r="AA394" s="92"/>
      <c r="AB394" s="92"/>
      <c r="AC394" s="94"/>
      <c r="AD394" s="94"/>
      <c r="AE394" s="94"/>
    </row>
    <row r="395" spans="2:31">
      <c r="P395" s="7"/>
      <c r="Q395" s="82"/>
      <c r="R395" s="82"/>
      <c r="S395" s="82"/>
      <c r="T395" s="82"/>
      <c r="U395" s="92"/>
      <c r="V395" s="92"/>
      <c r="W395" s="92"/>
      <c r="X395" s="92"/>
      <c r="Y395" s="92"/>
      <c r="Z395" s="92"/>
      <c r="AA395" s="92"/>
      <c r="AB395" s="92"/>
      <c r="AC395" s="94"/>
      <c r="AD395" s="94"/>
      <c r="AE395" s="94"/>
    </row>
    <row r="396" spans="2:31">
      <c r="B396" s="52"/>
      <c r="C396" s="52"/>
      <c r="P396" s="7"/>
      <c r="Q396" s="82"/>
      <c r="R396" s="82"/>
      <c r="S396" s="82"/>
      <c r="T396" s="82"/>
      <c r="U396" s="92"/>
      <c r="V396" s="92"/>
      <c r="W396" s="92"/>
      <c r="X396" s="92"/>
      <c r="Y396" s="92"/>
      <c r="Z396" s="92"/>
      <c r="AA396" s="92"/>
      <c r="AB396" s="92"/>
      <c r="AC396" s="94"/>
      <c r="AD396" s="94"/>
      <c r="AE396" s="94"/>
    </row>
    <row r="397" spans="2:31">
      <c r="P397" s="7"/>
      <c r="Q397" s="82"/>
      <c r="R397" s="82"/>
      <c r="S397" s="82"/>
      <c r="T397" s="82"/>
      <c r="U397" s="92"/>
      <c r="V397" s="92"/>
      <c r="W397" s="92"/>
      <c r="X397" s="92"/>
      <c r="Y397" s="92"/>
      <c r="Z397" s="92"/>
      <c r="AA397" s="92"/>
      <c r="AB397" s="92"/>
      <c r="AC397" s="94"/>
      <c r="AD397" s="94"/>
      <c r="AE397" s="94"/>
    </row>
    <row r="398" spans="2:31">
      <c r="P398" s="7"/>
      <c r="Q398" s="82"/>
      <c r="R398" s="82"/>
      <c r="S398" s="82"/>
      <c r="T398" s="82"/>
      <c r="U398" s="92"/>
      <c r="V398" s="92"/>
      <c r="W398" s="92"/>
      <c r="X398" s="92"/>
      <c r="Y398" s="92"/>
      <c r="Z398" s="92"/>
      <c r="AA398" s="92"/>
      <c r="AB398" s="92"/>
      <c r="AC398" s="94"/>
      <c r="AD398" s="94"/>
      <c r="AE398" s="94"/>
    </row>
    <row r="399" spans="2:31">
      <c r="P399" s="7"/>
      <c r="Q399" s="82"/>
      <c r="R399" s="82"/>
      <c r="S399" s="82"/>
      <c r="T399" s="82"/>
      <c r="U399" s="92"/>
      <c r="V399" s="92"/>
      <c r="W399" s="92"/>
      <c r="X399" s="92"/>
      <c r="Y399" s="92"/>
      <c r="Z399" s="92"/>
      <c r="AA399" s="92"/>
      <c r="AB399" s="92"/>
      <c r="AC399" s="94"/>
      <c r="AD399" s="94"/>
      <c r="AE399" s="94"/>
    </row>
    <row r="400" spans="2:31">
      <c r="P400" s="7"/>
      <c r="Q400" s="82"/>
      <c r="R400" s="82"/>
      <c r="S400" s="82"/>
      <c r="T400" s="82"/>
      <c r="U400" s="92"/>
      <c r="V400" s="92"/>
      <c r="W400" s="92"/>
      <c r="X400" s="92"/>
      <c r="Y400" s="92"/>
      <c r="Z400" s="92"/>
      <c r="AA400" s="92"/>
      <c r="AB400" s="92"/>
      <c r="AC400" s="94"/>
      <c r="AD400" s="94"/>
      <c r="AE400" s="94"/>
    </row>
    <row r="401" spans="2:31">
      <c r="P401" s="7"/>
      <c r="Q401" s="82"/>
      <c r="R401" s="82"/>
      <c r="S401" s="82"/>
      <c r="T401" s="82"/>
      <c r="U401" s="92"/>
      <c r="V401" s="92"/>
      <c r="W401" s="92"/>
      <c r="X401" s="92"/>
      <c r="Y401" s="92"/>
      <c r="Z401" s="92"/>
      <c r="AA401" s="92"/>
      <c r="AB401" s="92"/>
      <c r="AC401" s="94"/>
      <c r="AD401" s="94"/>
      <c r="AE401" s="94"/>
    </row>
    <row r="402" spans="2:31">
      <c r="P402" s="7"/>
      <c r="Q402" s="82"/>
      <c r="R402" s="82"/>
      <c r="S402" s="82"/>
      <c r="T402" s="82"/>
      <c r="U402" s="92"/>
      <c r="V402" s="92"/>
      <c r="W402" s="92"/>
      <c r="X402" s="92"/>
      <c r="Y402" s="92"/>
      <c r="Z402" s="92"/>
      <c r="AA402" s="92"/>
      <c r="AB402" s="92"/>
      <c r="AC402" s="94"/>
      <c r="AD402" s="94"/>
      <c r="AE402" s="94"/>
    </row>
    <row r="403" spans="2:31">
      <c r="P403" s="7"/>
      <c r="Q403" s="82"/>
      <c r="R403" s="82"/>
      <c r="S403" s="82"/>
      <c r="T403" s="82"/>
      <c r="U403" s="92"/>
      <c r="V403" s="92"/>
      <c r="W403" s="92"/>
      <c r="X403" s="92"/>
      <c r="Y403" s="92"/>
      <c r="Z403" s="92"/>
      <c r="AA403" s="92"/>
      <c r="AB403" s="92"/>
      <c r="AC403" s="94"/>
      <c r="AD403" s="94"/>
      <c r="AE403" s="94"/>
    </row>
    <row r="404" spans="2:31">
      <c r="P404" s="7"/>
      <c r="Q404" s="82"/>
      <c r="R404" s="82"/>
      <c r="S404" s="82"/>
      <c r="T404" s="82"/>
      <c r="U404" s="92"/>
      <c r="V404" s="92"/>
      <c r="W404" s="92"/>
      <c r="X404" s="92"/>
      <c r="Y404" s="92"/>
      <c r="Z404" s="92"/>
      <c r="AA404" s="92"/>
      <c r="AB404" s="92"/>
      <c r="AC404" s="94"/>
      <c r="AD404" s="94"/>
      <c r="AE404" s="94"/>
    </row>
    <row r="405" spans="2:31">
      <c r="B405" s="52"/>
      <c r="C405" s="52"/>
      <c r="L405" s="73"/>
      <c r="M405" s="73"/>
      <c r="N405" s="73"/>
      <c r="O405" s="73"/>
      <c r="P405" s="7"/>
      <c r="Q405" s="82"/>
      <c r="R405" s="82"/>
      <c r="S405" s="82"/>
      <c r="T405" s="82"/>
      <c r="U405" s="92"/>
      <c r="V405" s="92"/>
      <c r="W405" s="92"/>
      <c r="X405" s="92"/>
      <c r="Y405" s="92"/>
      <c r="Z405" s="92"/>
      <c r="AA405" s="92"/>
      <c r="AB405" s="92"/>
      <c r="AC405" s="94"/>
      <c r="AD405" s="94"/>
      <c r="AE405" s="94"/>
    </row>
    <row r="406" spans="2:31">
      <c r="L406" s="73"/>
      <c r="M406" s="73"/>
      <c r="N406" s="73"/>
      <c r="O406" s="73"/>
      <c r="P406" s="7"/>
      <c r="Q406" s="82"/>
      <c r="R406" s="82"/>
      <c r="S406" s="82"/>
      <c r="T406" s="82"/>
      <c r="U406" s="92"/>
      <c r="V406" s="92"/>
      <c r="W406" s="92"/>
      <c r="X406" s="92"/>
      <c r="Y406" s="92"/>
      <c r="Z406" s="92"/>
      <c r="AA406" s="92"/>
      <c r="AB406" s="92"/>
      <c r="AC406" s="94"/>
      <c r="AD406" s="94"/>
      <c r="AE406" s="94"/>
    </row>
    <row r="407" spans="2:31">
      <c r="B407" s="52"/>
      <c r="C407" s="52"/>
      <c r="L407" s="73"/>
      <c r="M407" s="73"/>
      <c r="N407" s="73"/>
      <c r="O407" s="73"/>
      <c r="P407" s="7"/>
      <c r="Q407" s="82"/>
      <c r="R407" s="82"/>
      <c r="S407" s="82"/>
      <c r="T407" s="82"/>
      <c r="U407" s="92"/>
      <c r="V407" s="92"/>
      <c r="W407" s="92"/>
      <c r="X407" s="92"/>
      <c r="Y407" s="92"/>
      <c r="Z407" s="92"/>
      <c r="AA407" s="92"/>
      <c r="AB407" s="92"/>
      <c r="AC407" s="94"/>
      <c r="AD407" s="94"/>
      <c r="AE407" s="94"/>
    </row>
    <row r="408" spans="2:31">
      <c r="B408" s="52"/>
      <c r="C408" s="52"/>
      <c r="L408" s="73"/>
      <c r="M408" s="73"/>
      <c r="N408" s="73"/>
      <c r="O408" s="73"/>
      <c r="P408" s="7"/>
      <c r="Q408" s="82"/>
      <c r="R408" s="82"/>
      <c r="S408" s="82"/>
      <c r="T408" s="82"/>
      <c r="U408" s="92"/>
      <c r="V408" s="92"/>
      <c r="W408" s="92"/>
      <c r="X408" s="92"/>
      <c r="Y408" s="92"/>
      <c r="Z408" s="92"/>
      <c r="AA408" s="92"/>
      <c r="AB408" s="92"/>
      <c r="AC408" s="94"/>
      <c r="AD408" s="94"/>
      <c r="AE408" s="94"/>
    </row>
    <row r="409" spans="2:31">
      <c r="B409" s="52"/>
      <c r="C409" s="52"/>
      <c r="L409" s="73"/>
      <c r="M409" s="73"/>
      <c r="N409" s="73"/>
      <c r="O409" s="73"/>
      <c r="P409" s="7"/>
      <c r="Q409" s="82"/>
      <c r="R409" s="82"/>
      <c r="S409" s="82"/>
      <c r="T409" s="82"/>
      <c r="U409" s="92"/>
      <c r="V409" s="92"/>
      <c r="W409" s="92"/>
      <c r="X409" s="92"/>
      <c r="Y409" s="92"/>
      <c r="Z409" s="92"/>
      <c r="AA409" s="92"/>
      <c r="AB409" s="92"/>
      <c r="AC409" s="94"/>
      <c r="AD409" s="94"/>
      <c r="AE409" s="94"/>
    </row>
    <row r="410" spans="2:31">
      <c r="L410" s="73"/>
      <c r="M410" s="73"/>
      <c r="N410" s="73"/>
      <c r="O410" s="73"/>
      <c r="P410" s="7"/>
      <c r="Q410" s="82"/>
      <c r="R410" s="82"/>
      <c r="S410" s="82"/>
      <c r="T410" s="82"/>
      <c r="U410" s="92"/>
      <c r="V410" s="92"/>
      <c r="W410" s="92"/>
      <c r="X410" s="92"/>
      <c r="Y410" s="92"/>
      <c r="Z410" s="92"/>
      <c r="AA410" s="92"/>
      <c r="AB410" s="92"/>
      <c r="AC410" s="94"/>
      <c r="AD410" s="94"/>
      <c r="AE410" s="94"/>
    </row>
    <row r="411" spans="2:31">
      <c r="L411" s="73"/>
      <c r="M411" s="73"/>
      <c r="N411" s="73"/>
      <c r="O411" s="73"/>
      <c r="P411" s="7"/>
      <c r="Q411" s="82"/>
      <c r="R411" s="82"/>
      <c r="S411" s="82"/>
      <c r="T411" s="82"/>
      <c r="U411" s="92"/>
      <c r="V411" s="92"/>
      <c r="W411" s="92"/>
      <c r="X411" s="92"/>
      <c r="Y411" s="92"/>
      <c r="Z411" s="92"/>
      <c r="AA411" s="92"/>
      <c r="AB411" s="92"/>
      <c r="AC411" s="94"/>
      <c r="AD411" s="94"/>
      <c r="AE411" s="94"/>
    </row>
    <row r="412" spans="2:31">
      <c r="B412" s="52"/>
      <c r="C412" s="52"/>
      <c r="L412" s="73"/>
      <c r="M412" s="73"/>
      <c r="N412" s="73"/>
      <c r="O412" s="73"/>
      <c r="P412" s="7"/>
      <c r="Q412" s="82"/>
      <c r="R412" s="82"/>
      <c r="S412" s="82"/>
      <c r="T412" s="82"/>
      <c r="U412" s="92"/>
      <c r="V412" s="92"/>
      <c r="W412" s="92"/>
      <c r="X412" s="92"/>
      <c r="Y412" s="92"/>
      <c r="Z412" s="92"/>
      <c r="AA412" s="92"/>
      <c r="AB412" s="92"/>
      <c r="AC412" s="94"/>
      <c r="AD412" s="94"/>
      <c r="AE412" s="94"/>
    </row>
    <row r="413" spans="2:31">
      <c r="B413" s="52"/>
      <c r="C413" s="52"/>
      <c r="L413" s="73"/>
      <c r="M413" s="73"/>
      <c r="N413" s="73"/>
      <c r="O413" s="73"/>
      <c r="P413" s="7"/>
      <c r="Q413" s="82"/>
      <c r="R413" s="82"/>
      <c r="S413" s="82"/>
      <c r="T413" s="82"/>
      <c r="U413" s="92"/>
      <c r="V413" s="92"/>
      <c r="W413" s="92"/>
      <c r="X413" s="92"/>
      <c r="Y413" s="92"/>
      <c r="Z413" s="92"/>
      <c r="AA413" s="92"/>
      <c r="AB413" s="92"/>
      <c r="AC413" s="94"/>
      <c r="AD413" s="94"/>
      <c r="AE413" s="94"/>
    </row>
    <row r="414" spans="2:31">
      <c r="B414" s="52"/>
      <c r="C414" s="52"/>
      <c r="L414" s="73"/>
      <c r="M414" s="73"/>
      <c r="N414" s="73"/>
      <c r="O414" s="73"/>
      <c r="P414" s="7"/>
      <c r="Q414" s="82"/>
      <c r="R414" s="82"/>
      <c r="S414" s="82"/>
      <c r="T414" s="82"/>
      <c r="U414" s="92"/>
      <c r="V414" s="92"/>
      <c r="W414" s="92"/>
      <c r="X414" s="92"/>
      <c r="Y414" s="92"/>
      <c r="Z414" s="92"/>
      <c r="AA414" s="92"/>
      <c r="AB414" s="92"/>
      <c r="AC414" s="94"/>
      <c r="AD414" s="94"/>
      <c r="AE414" s="94"/>
    </row>
    <row r="415" spans="2:31">
      <c r="L415" s="73"/>
      <c r="M415" s="73"/>
      <c r="N415" s="73"/>
      <c r="O415" s="73"/>
      <c r="P415" s="7"/>
      <c r="Q415" s="82"/>
      <c r="R415" s="82"/>
      <c r="S415" s="82"/>
      <c r="T415" s="82"/>
      <c r="U415" s="92"/>
      <c r="V415" s="92"/>
      <c r="W415" s="92"/>
      <c r="X415" s="92"/>
      <c r="Y415" s="92"/>
      <c r="Z415" s="92"/>
      <c r="AA415" s="92"/>
      <c r="AB415" s="92"/>
      <c r="AC415" s="94"/>
      <c r="AD415" s="94"/>
      <c r="AE415" s="94"/>
    </row>
    <row r="416" spans="2:31">
      <c r="L416" s="73"/>
      <c r="M416" s="73"/>
      <c r="N416" s="73"/>
      <c r="O416" s="73"/>
      <c r="P416" s="7"/>
      <c r="Q416" s="82"/>
      <c r="X416" s="92"/>
      <c r="Y416" s="92"/>
      <c r="Z416" s="92"/>
      <c r="AA416" s="92"/>
      <c r="AB416" s="92"/>
      <c r="AC416" s="94"/>
      <c r="AD416" s="94"/>
      <c r="AE416" s="94"/>
    </row>
    <row r="417" spans="2:31">
      <c r="B417" s="52"/>
      <c r="C417" s="52"/>
      <c r="L417" s="73"/>
      <c r="M417" s="73"/>
      <c r="N417" s="73"/>
      <c r="O417" s="73"/>
      <c r="P417" s="7"/>
      <c r="Q417" s="82"/>
      <c r="X417" s="92"/>
      <c r="Y417" s="92"/>
      <c r="Z417" s="92"/>
      <c r="AA417" s="92"/>
      <c r="AB417" s="92"/>
      <c r="AC417" s="94"/>
      <c r="AD417" s="94"/>
      <c r="AE417" s="94"/>
    </row>
    <row r="418" spans="2:31">
      <c r="B418" s="52"/>
      <c r="C418" s="52"/>
      <c r="L418" s="73"/>
      <c r="M418" s="73"/>
      <c r="N418" s="73"/>
      <c r="O418" s="73"/>
      <c r="P418" s="7"/>
      <c r="Q418" s="82"/>
      <c r="X418" s="92"/>
      <c r="Y418" s="92"/>
      <c r="Z418" s="92"/>
      <c r="AA418" s="92"/>
      <c r="AB418" s="92"/>
      <c r="AC418" s="94"/>
      <c r="AD418" s="94"/>
      <c r="AE418" s="94"/>
    </row>
    <row r="419" spans="2:31">
      <c r="L419" s="73"/>
      <c r="M419" s="73"/>
      <c r="N419" s="73"/>
      <c r="O419" s="73"/>
      <c r="P419" s="7"/>
      <c r="Q419" s="82"/>
      <c r="X419" s="92"/>
      <c r="Y419" s="92"/>
      <c r="Z419" s="92"/>
      <c r="AA419" s="92"/>
      <c r="AB419" s="92"/>
      <c r="AC419" s="94"/>
      <c r="AD419" s="94"/>
      <c r="AE419" s="94"/>
    </row>
    <row r="420" spans="2:31">
      <c r="L420" s="73"/>
      <c r="M420" s="73"/>
      <c r="N420" s="73"/>
      <c r="O420" s="73"/>
      <c r="P420" s="7"/>
      <c r="Q420" s="82"/>
      <c r="X420" s="92"/>
      <c r="Y420" s="92"/>
      <c r="Z420" s="92"/>
      <c r="AA420" s="92"/>
      <c r="AB420" s="92"/>
      <c r="AC420" s="94"/>
      <c r="AD420" s="94"/>
      <c r="AE420" s="94"/>
    </row>
    <row r="421" spans="2:31">
      <c r="L421" s="73"/>
      <c r="M421" s="73"/>
      <c r="N421" s="73"/>
      <c r="O421" s="73"/>
      <c r="P421" s="7"/>
      <c r="Q421" s="82"/>
      <c r="X421" s="92"/>
      <c r="Y421" s="92"/>
      <c r="Z421" s="92"/>
      <c r="AA421" s="92"/>
      <c r="AB421" s="92"/>
      <c r="AC421" s="94"/>
      <c r="AD421" s="94"/>
      <c r="AE421" s="94"/>
    </row>
    <row r="422" spans="2:31">
      <c r="B422" s="52"/>
      <c r="C422" s="52"/>
      <c r="L422" s="73"/>
      <c r="M422" s="73"/>
      <c r="N422" s="73"/>
      <c r="O422" s="73"/>
      <c r="P422" s="7"/>
      <c r="Q422" s="82"/>
      <c r="X422" s="92"/>
      <c r="Y422" s="92"/>
      <c r="Z422" s="92"/>
      <c r="AA422" s="92"/>
      <c r="AB422" s="92"/>
      <c r="AC422" s="94"/>
      <c r="AD422" s="94"/>
      <c r="AE422" s="94"/>
    </row>
    <row r="423" spans="2:31">
      <c r="L423" s="73"/>
      <c r="M423" s="73"/>
      <c r="N423" s="73"/>
      <c r="O423" s="73"/>
      <c r="P423" s="7"/>
      <c r="Q423" s="82"/>
    </row>
    <row r="424" spans="2:31">
      <c r="B424" s="52"/>
      <c r="C424" s="52"/>
      <c r="L424" s="73"/>
      <c r="M424" s="73"/>
      <c r="N424" s="73"/>
      <c r="O424" s="73"/>
      <c r="P424" s="7"/>
      <c r="Q424" s="82"/>
    </row>
    <row r="425" spans="2:31">
      <c r="L425" s="73"/>
      <c r="M425" s="73"/>
      <c r="N425" s="73"/>
      <c r="O425" s="73"/>
      <c r="P425" s="7"/>
      <c r="Q425" s="82"/>
    </row>
    <row r="426" spans="2:31">
      <c r="B426" s="52"/>
      <c r="C426" s="52"/>
      <c r="L426" s="73"/>
      <c r="M426" s="73"/>
      <c r="N426" s="73"/>
      <c r="O426" s="73"/>
      <c r="P426" s="7"/>
      <c r="Q426" s="82"/>
    </row>
    <row r="427" spans="2:31">
      <c r="B427" s="52"/>
      <c r="C427" s="52"/>
      <c r="L427" s="73"/>
      <c r="M427" s="73"/>
      <c r="N427" s="73"/>
      <c r="O427" s="73"/>
      <c r="P427" s="7"/>
      <c r="Q427" s="82"/>
    </row>
    <row r="428" spans="2:31">
      <c r="L428" s="73"/>
      <c r="M428" s="73"/>
      <c r="N428" s="73"/>
      <c r="O428" s="73"/>
      <c r="P428" s="7"/>
      <c r="Q428" s="82"/>
    </row>
    <row r="429" spans="2:31">
      <c r="B429" s="52"/>
      <c r="C429" s="52"/>
      <c r="L429" s="73"/>
      <c r="M429" s="73"/>
      <c r="N429" s="73"/>
      <c r="O429" s="73"/>
      <c r="P429" s="7"/>
      <c r="Q429" s="82"/>
    </row>
    <row r="430" spans="2:31">
      <c r="L430" s="73"/>
      <c r="M430" s="73"/>
      <c r="N430" s="73"/>
      <c r="O430" s="73"/>
      <c r="P430" s="7"/>
      <c r="Q430" s="82"/>
    </row>
    <row r="431" spans="2:31">
      <c r="L431" s="73"/>
      <c r="M431" s="73"/>
      <c r="N431" s="73"/>
      <c r="O431" s="73"/>
      <c r="P431" s="7"/>
      <c r="Q431" s="82"/>
    </row>
    <row r="432" spans="2:31">
      <c r="L432" s="73"/>
      <c r="M432" s="73"/>
      <c r="N432" s="73"/>
      <c r="O432" s="73"/>
      <c r="P432" s="7"/>
      <c r="Q432" s="82"/>
    </row>
    <row r="433" spans="2:17">
      <c r="L433" s="73"/>
      <c r="M433" s="73"/>
      <c r="N433" s="73"/>
      <c r="O433" s="73"/>
      <c r="P433" s="7"/>
      <c r="Q433" s="82"/>
    </row>
    <row r="434" spans="2:17">
      <c r="B434" s="52"/>
      <c r="C434" s="52"/>
      <c r="L434" s="73"/>
      <c r="M434" s="73"/>
      <c r="N434" s="73"/>
      <c r="O434" s="73"/>
      <c r="P434" s="7"/>
      <c r="Q434" s="82"/>
    </row>
    <row r="435" spans="2:17">
      <c r="L435" s="73"/>
      <c r="M435" s="73"/>
      <c r="N435" s="73"/>
      <c r="O435" s="73"/>
      <c r="P435" s="7"/>
      <c r="Q435" s="82"/>
    </row>
    <row r="436" spans="2:17">
      <c r="L436" s="73"/>
      <c r="M436" s="73"/>
      <c r="N436" s="73"/>
      <c r="O436" s="73"/>
      <c r="P436" s="7"/>
      <c r="Q436" s="82"/>
    </row>
    <row r="437" spans="2:17">
      <c r="L437" s="73"/>
      <c r="M437" s="73"/>
      <c r="N437" s="73"/>
      <c r="O437" s="73"/>
      <c r="P437" s="7"/>
      <c r="Q437" s="82"/>
    </row>
    <row r="438" spans="2:17">
      <c r="L438" s="73"/>
      <c r="M438" s="73"/>
      <c r="N438" s="73"/>
      <c r="O438" s="73"/>
      <c r="P438" s="7"/>
      <c r="Q438" s="82"/>
    </row>
    <row r="439" spans="2:17">
      <c r="L439" s="73"/>
      <c r="M439" s="73"/>
      <c r="N439" s="73"/>
      <c r="O439" s="73"/>
      <c r="P439" s="7"/>
      <c r="Q439" s="82"/>
    </row>
    <row r="440" spans="2:17">
      <c r="L440" s="73"/>
      <c r="M440" s="73"/>
      <c r="N440" s="73"/>
      <c r="O440" s="73"/>
      <c r="P440" s="7"/>
      <c r="Q440" s="82"/>
    </row>
    <row r="441" spans="2:17">
      <c r="L441" s="73"/>
      <c r="M441" s="73"/>
      <c r="N441" s="73"/>
      <c r="O441" s="73"/>
      <c r="P441" s="7"/>
      <c r="Q441" s="82"/>
    </row>
    <row r="442" spans="2:17">
      <c r="L442" s="73"/>
      <c r="M442" s="73"/>
      <c r="N442" s="73"/>
      <c r="O442" s="73"/>
      <c r="P442" s="7"/>
      <c r="Q442" s="82"/>
    </row>
    <row r="443" spans="2:17">
      <c r="L443" s="73"/>
      <c r="M443" s="73"/>
      <c r="N443" s="73"/>
      <c r="O443" s="73"/>
      <c r="P443" s="7"/>
      <c r="Q443" s="82"/>
    </row>
    <row r="444" spans="2:17">
      <c r="B444" s="52"/>
      <c r="C444" s="52"/>
      <c r="L444" s="73"/>
      <c r="M444" s="73"/>
      <c r="N444" s="73"/>
      <c r="O444" s="73"/>
    </row>
    <row r="445" spans="2:17">
      <c r="L445" s="73"/>
      <c r="M445" s="73"/>
      <c r="N445" s="73"/>
      <c r="O445" s="73"/>
    </row>
    <row r="446" spans="2:17">
      <c r="L446" s="73"/>
      <c r="M446" s="73"/>
      <c r="N446" s="73"/>
      <c r="O446" s="73"/>
    </row>
    <row r="447" spans="2:17">
      <c r="L447" s="73"/>
      <c r="M447" s="73"/>
      <c r="N447" s="73"/>
      <c r="O447" s="73"/>
    </row>
    <row r="448" spans="2:17">
      <c r="L448" s="73"/>
      <c r="M448" s="73"/>
      <c r="N448" s="73"/>
      <c r="O448" s="73"/>
    </row>
    <row r="449" spans="1:15">
      <c r="B449" s="52"/>
      <c r="C449" s="52"/>
      <c r="L449" s="73"/>
      <c r="M449" s="73"/>
      <c r="N449" s="73"/>
      <c r="O449" s="73"/>
    </row>
    <row r="450" spans="1:15">
      <c r="L450" s="73"/>
      <c r="M450" s="73"/>
      <c r="N450" s="73"/>
      <c r="O450" s="73"/>
    </row>
    <row r="451" spans="1:15">
      <c r="L451" s="73"/>
      <c r="M451" s="73"/>
      <c r="N451" s="73"/>
      <c r="O451" s="73"/>
    </row>
    <row r="452" spans="1:15">
      <c r="L452" s="73"/>
      <c r="M452" s="73"/>
      <c r="N452" s="73"/>
      <c r="O452" s="73"/>
    </row>
    <row r="453" spans="1:15">
      <c r="L453" s="73"/>
      <c r="M453" s="73"/>
      <c r="N453" s="73"/>
      <c r="O453" s="73"/>
    </row>
    <row r="454" spans="1:15">
      <c r="L454" s="73"/>
      <c r="M454" s="73"/>
      <c r="N454" s="73"/>
      <c r="O454" s="73"/>
    </row>
    <row r="455" spans="1:15">
      <c r="L455" s="73"/>
      <c r="M455" s="73"/>
      <c r="N455" s="73"/>
      <c r="O455" s="73"/>
    </row>
    <row r="456" spans="1:15">
      <c r="L456" s="73"/>
      <c r="M456" s="73"/>
      <c r="N456" s="73"/>
      <c r="O456" s="73"/>
    </row>
    <row r="457" spans="1:15">
      <c r="L457" s="73"/>
      <c r="M457" s="73"/>
      <c r="N457" s="73"/>
      <c r="O457" s="73"/>
    </row>
    <row r="458" spans="1:15">
      <c r="A458" s="7"/>
      <c r="B458" s="46"/>
      <c r="C458" s="46"/>
      <c r="L458" s="73"/>
      <c r="M458" s="73"/>
      <c r="N458" s="73"/>
      <c r="O458" s="73"/>
    </row>
    <row r="459" spans="1:15">
      <c r="A459" s="7"/>
      <c r="B459" s="46"/>
      <c r="C459" s="46"/>
      <c r="L459" s="73"/>
      <c r="M459" s="73"/>
      <c r="N459" s="73"/>
      <c r="O459" s="73"/>
    </row>
    <row r="460" spans="1:15">
      <c r="A460" s="7"/>
      <c r="B460" s="53"/>
      <c r="C460" s="53"/>
      <c r="L460" s="73"/>
      <c r="M460" s="73"/>
      <c r="N460" s="73"/>
      <c r="O460" s="73"/>
    </row>
    <row r="461" spans="1:15">
      <c r="A461" s="7"/>
      <c r="B461" s="46"/>
      <c r="C461" s="46"/>
      <c r="L461" s="73"/>
      <c r="M461" s="73"/>
      <c r="N461" s="73"/>
      <c r="O461" s="73"/>
    </row>
    <row r="462" spans="1:15">
      <c r="A462" s="7"/>
      <c r="B462" s="53"/>
      <c r="C462" s="53"/>
      <c r="L462" s="73"/>
      <c r="M462" s="73"/>
      <c r="N462" s="73"/>
      <c r="O462" s="73"/>
    </row>
    <row r="463" spans="1:15">
      <c r="A463" s="7"/>
      <c r="B463" s="46"/>
      <c r="C463" s="46"/>
      <c r="L463" s="73"/>
      <c r="M463" s="73"/>
      <c r="N463" s="73"/>
      <c r="O463" s="73"/>
    </row>
    <row r="464" spans="1:15">
      <c r="A464" s="7"/>
      <c r="B464" s="46"/>
      <c r="C464" s="46"/>
      <c r="L464" s="73"/>
      <c r="M464" s="73"/>
      <c r="N464" s="73"/>
      <c r="O464" s="73"/>
    </row>
    <row r="465" spans="1:15">
      <c r="A465" s="7"/>
      <c r="B465" s="46"/>
      <c r="C465" s="46"/>
      <c r="L465" s="73"/>
      <c r="M465" s="73"/>
      <c r="N465" s="73"/>
      <c r="O465" s="73"/>
    </row>
    <row r="466" spans="1:15">
      <c r="A466" s="7"/>
      <c r="B466" s="46"/>
      <c r="C466" s="46"/>
      <c r="L466" s="73"/>
      <c r="M466" s="73"/>
      <c r="N466" s="73"/>
      <c r="O466" s="73"/>
    </row>
    <row r="467" spans="1:15">
      <c r="A467" s="7"/>
      <c r="B467" s="46"/>
      <c r="C467" s="46"/>
      <c r="L467" s="73"/>
      <c r="M467" s="73"/>
      <c r="N467" s="73"/>
      <c r="O467" s="73"/>
    </row>
    <row r="468" spans="1:15">
      <c r="A468" s="7"/>
      <c r="B468" s="46"/>
      <c r="C468" s="46"/>
      <c r="L468" s="73"/>
      <c r="M468" s="73"/>
      <c r="N468" s="73"/>
      <c r="O468" s="73"/>
    </row>
    <row r="469" spans="1:15">
      <c r="A469" s="7"/>
      <c r="B469" s="46"/>
      <c r="C469" s="46"/>
      <c r="L469" s="73"/>
      <c r="M469" s="73"/>
      <c r="N469" s="73"/>
      <c r="O469" s="73"/>
    </row>
    <row r="470" spans="1:15">
      <c r="A470" s="7"/>
      <c r="B470" s="46"/>
      <c r="C470" s="46"/>
      <c r="L470" s="73"/>
      <c r="M470" s="73"/>
      <c r="N470" s="73"/>
      <c r="O470" s="73"/>
    </row>
    <row r="471" spans="1:15">
      <c r="A471" s="7"/>
      <c r="B471" s="53"/>
      <c r="C471" s="53"/>
      <c r="L471" s="73"/>
      <c r="M471" s="73"/>
      <c r="N471" s="73"/>
      <c r="O471" s="73"/>
    </row>
    <row r="472" spans="1:15">
      <c r="A472" s="7"/>
      <c r="B472" s="46"/>
      <c r="C472" s="46"/>
      <c r="L472" s="73"/>
      <c r="M472" s="73"/>
      <c r="N472" s="73"/>
      <c r="O472" s="73"/>
    </row>
    <row r="473" spans="1:15">
      <c r="A473" s="7"/>
      <c r="B473" s="46"/>
      <c r="C473" s="46"/>
      <c r="L473" s="73"/>
      <c r="M473" s="73"/>
      <c r="N473" s="73"/>
      <c r="O473" s="73"/>
    </row>
    <row r="474" spans="1:15">
      <c r="A474" s="7"/>
      <c r="B474" s="53"/>
      <c r="C474" s="53"/>
      <c r="L474" s="73"/>
      <c r="M474" s="73"/>
      <c r="N474" s="73"/>
      <c r="O474" s="73"/>
    </row>
    <row r="475" spans="1:15">
      <c r="A475" s="7"/>
      <c r="B475" s="53"/>
      <c r="C475" s="53"/>
      <c r="L475" s="73"/>
      <c r="M475" s="73"/>
      <c r="N475" s="73"/>
      <c r="O475" s="73"/>
    </row>
    <row r="476" spans="1:15">
      <c r="A476" s="7"/>
      <c r="B476" s="53"/>
      <c r="C476" s="53"/>
      <c r="L476" s="73"/>
      <c r="M476" s="73"/>
      <c r="N476" s="73"/>
      <c r="O476" s="73"/>
    </row>
    <row r="477" spans="1:15">
      <c r="L477" s="73"/>
      <c r="M477" s="73"/>
      <c r="N477" s="73"/>
      <c r="O477" s="73"/>
    </row>
    <row r="483" spans="4:31">
      <c r="R483" s="82"/>
      <c r="S483" s="82"/>
      <c r="T483" s="82"/>
      <c r="U483" s="92"/>
      <c r="V483" s="92"/>
      <c r="W483" s="92"/>
    </row>
    <row r="484" spans="4:31">
      <c r="R484" s="82"/>
      <c r="S484" s="82"/>
      <c r="T484" s="82"/>
      <c r="U484" s="92"/>
      <c r="V484" s="92"/>
      <c r="W484" s="92"/>
    </row>
    <row r="485" spans="4:31">
      <c r="R485" s="82"/>
      <c r="S485" s="82"/>
      <c r="T485" s="82"/>
      <c r="U485" s="92"/>
      <c r="V485" s="92"/>
      <c r="W485" s="92"/>
    </row>
    <row r="486" spans="4:31">
      <c r="R486" s="82"/>
      <c r="S486" s="82"/>
      <c r="T486" s="82"/>
      <c r="U486" s="92"/>
      <c r="V486" s="92"/>
      <c r="W486" s="92"/>
    </row>
    <row r="487" spans="4:31">
      <c r="D487" s="63"/>
      <c r="E487" s="63"/>
      <c r="F487" s="63"/>
      <c r="G487" s="63"/>
      <c r="H487" s="73"/>
      <c r="I487" s="73"/>
      <c r="R487" s="82"/>
      <c r="S487" s="82"/>
      <c r="T487" s="82"/>
      <c r="U487" s="92"/>
      <c r="V487" s="92"/>
      <c r="W487" s="92"/>
    </row>
    <row r="488" spans="4:31">
      <c r="D488" s="63"/>
      <c r="E488" s="63"/>
      <c r="F488" s="63"/>
      <c r="G488" s="63"/>
      <c r="H488" s="73"/>
      <c r="I488" s="73"/>
      <c r="R488" s="82"/>
      <c r="S488" s="82"/>
      <c r="T488" s="82"/>
      <c r="U488" s="92"/>
      <c r="V488" s="92"/>
      <c r="W488" s="92"/>
    </row>
    <row r="489" spans="4:31">
      <c r="D489" s="63"/>
      <c r="E489" s="63"/>
      <c r="F489" s="63"/>
      <c r="G489" s="63"/>
      <c r="H489" s="73"/>
      <c r="I489" s="73"/>
      <c r="R489" s="82"/>
      <c r="S489" s="82"/>
      <c r="T489" s="82"/>
      <c r="U489" s="92"/>
      <c r="V489" s="92"/>
      <c r="W489" s="92"/>
    </row>
    <row r="490" spans="4:31">
      <c r="D490" s="63"/>
      <c r="E490" s="63"/>
      <c r="F490" s="63"/>
      <c r="G490" s="63"/>
      <c r="H490" s="73"/>
      <c r="I490" s="73"/>
      <c r="R490" s="82"/>
      <c r="S490" s="82"/>
      <c r="T490" s="82"/>
      <c r="U490" s="92"/>
      <c r="V490" s="92"/>
      <c r="W490" s="92"/>
      <c r="X490" s="92"/>
      <c r="Y490" s="92"/>
      <c r="Z490" s="92"/>
      <c r="AA490" s="92"/>
      <c r="AB490" s="92"/>
      <c r="AC490" s="94"/>
      <c r="AD490" s="94"/>
      <c r="AE490" s="94"/>
    </row>
    <row r="491" spans="4:31">
      <c r="D491" s="63"/>
      <c r="E491" s="63"/>
      <c r="F491" s="63"/>
      <c r="G491" s="63"/>
      <c r="H491" s="73"/>
      <c r="I491" s="73"/>
      <c r="R491" s="82"/>
      <c r="S491" s="82"/>
      <c r="T491" s="82"/>
      <c r="U491" s="92"/>
      <c r="V491" s="92"/>
      <c r="W491" s="92"/>
      <c r="X491" s="92"/>
      <c r="Y491" s="92"/>
      <c r="Z491" s="92"/>
      <c r="AA491" s="92"/>
      <c r="AB491" s="92"/>
      <c r="AC491" s="94"/>
      <c r="AD491" s="94"/>
      <c r="AE491" s="94"/>
    </row>
    <row r="492" spans="4:31">
      <c r="D492" s="63"/>
      <c r="E492" s="63"/>
      <c r="F492" s="63"/>
      <c r="G492" s="63"/>
      <c r="H492" s="73"/>
      <c r="I492" s="73"/>
      <c r="R492" s="82"/>
      <c r="S492" s="82"/>
      <c r="T492" s="82"/>
      <c r="U492" s="92"/>
      <c r="V492" s="92"/>
      <c r="W492" s="92"/>
      <c r="X492" s="92"/>
      <c r="Y492" s="92"/>
      <c r="Z492" s="92"/>
      <c r="AA492" s="92"/>
      <c r="AB492" s="92"/>
      <c r="AC492" s="94"/>
      <c r="AD492" s="94"/>
      <c r="AE492" s="94"/>
    </row>
    <row r="493" spans="4:31">
      <c r="D493" s="63"/>
      <c r="E493" s="63"/>
      <c r="F493" s="63"/>
      <c r="G493" s="63"/>
      <c r="H493" s="73"/>
      <c r="I493" s="73"/>
      <c r="R493" s="82"/>
      <c r="S493" s="82"/>
      <c r="T493" s="82"/>
      <c r="U493" s="92"/>
      <c r="V493" s="92"/>
      <c r="W493" s="92"/>
      <c r="X493" s="92"/>
      <c r="Y493" s="92"/>
      <c r="Z493" s="92"/>
      <c r="AA493" s="92"/>
      <c r="AB493" s="92"/>
      <c r="AC493" s="94"/>
      <c r="AD493" s="94"/>
      <c r="AE493" s="94"/>
    </row>
    <row r="494" spans="4:31">
      <c r="D494" s="63"/>
      <c r="E494" s="63"/>
      <c r="F494" s="63"/>
      <c r="G494" s="63"/>
      <c r="H494" s="73"/>
      <c r="I494" s="73"/>
      <c r="R494" s="82"/>
      <c r="S494" s="82"/>
      <c r="T494" s="82"/>
      <c r="U494" s="92"/>
      <c r="V494" s="92"/>
      <c r="W494" s="92"/>
      <c r="X494" s="92"/>
      <c r="Y494" s="92"/>
      <c r="Z494" s="92"/>
      <c r="AA494" s="92"/>
      <c r="AB494" s="92"/>
      <c r="AC494" s="94"/>
      <c r="AD494" s="94"/>
      <c r="AE494" s="94"/>
    </row>
    <row r="495" spans="4:31">
      <c r="D495" s="63"/>
      <c r="E495" s="63"/>
      <c r="F495" s="63"/>
      <c r="G495" s="63"/>
      <c r="H495" s="73"/>
      <c r="I495" s="73"/>
      <c r="R495" s="82"/>
      <c r="S495" s="82"/>
      <c r="T495" s="82"/>
      <c r="U495" s="92"/>
      <c r="V495" s="92"/>
      <c r="W495" s="92"/>
      <c r="X495" s="92"/>
      <c r="Y495" s="92"/>
      <c r="Z495" s="92"/>
      <c r="AA495" s="92"/>
      <c r="AB495" s="92"/>
      <c r="AC495" s="94"/>
      <c r="AD495" s="94"/>
      <c r="AE495" s="94"/>
    </row>
    <row r="496" spans="4:31">
      <c r="D496" s="63"/>
      <c r="E496" s="63"/>
      <c r="F496" s="63"/>
      <c r="G496" s="63"/>
      <c r="H496" s="73"/>
      <c r="I496" s="73"/>
      <c r="R496" s="82"/>
      <c r="S496" s="82"/>
      <c r="T496" s="82"/>
      <c r="U496" s="92"/>
      <c r="V496" s="92"/>
      <c r="W496" s="92"/>
      <c r="X496" s="92"/>
      <c r="Y496" s="92"/>
      <c r="Z496" s="92"/>
      <c r="AA496" s="92"/>
      <c r="AB496" s="92"/>
      <c r="AC496" s="94"/>
      <c r="AD496" s="94"/>
      <c r="AE496" s="94"/>
    </row>
    <row r="497" spans="4:31">
      <c r="D497" s="63"/>
      <c r="E497" s="63"/>
      <c r="F497" s="63"/>
      <c r="G497" s="63"/>
      <c r="H497" s="73"/>
      <c r="I497" s="73"/>
      <c r="R497" s="82"/>
      <c r="S497" s="82"/>
      <c r="T497" s="82"/>
      <c r="U497" s="92"/>
      <c r="V497" s="92"/>
      <c r="W497" s="92"/>
      <c r="X497" s="92"/>
      <c r="Y497" s="92"/>
      <c r="Z497" s="92"/>
      <c r="AA497" s="92"/>
      <c r="AB497" s="92"/>
      <c r="AC497" s="94"/>
      <c r="AD497" s="94"/>
      <c r="AE497" s="94"/>
    </row>
    <row r="498" spans="4:31">
      <c r="D498" s="63"/>
      <c r="E498" s="63"/>
      <c r="F498" s="63"/>
      <c r="G498" s="63"/>
      <c r="H498" s="73"/>
      <c r="I498" s="73"/>
      <c r="R498" s="82"/>
      <c r="S498" s="82"/>
      <c r="T498" s="82"/>
      <c r="U498" s="92"/>
      <c r="V498" s="92"/>
      <c r="W498" s="92"/>
      <c r="X498" s="92"/>
      <c r="Y498" s="92"/>
      <c r="Z498" s="92"/>
      <c r="AA498" s="92"/>
      <c r="AB498" s="92"/>
      <c r="AC498" s="94"/>
      <c r="AD498" s="94"/>
      <c r="AE498" s="94"/>
    </row>
    <row r="499" spans="4:31">
      <c r="D499" s="63"/>
      <c r="E499" s="63"/>
      <c r="F499" s="63"/>
      <c r="G499" s="63"/>
      <c r="H499" s="73"/>
      <c r="I499" s="73"/>
      <c r="R499" s="82"/>
      <c r="S499" s="82"/>
      <c r="T499" s="82"/>
      <c r="U499" s="92"/>
      <c r="V499" s="92"/>
      <c r="W499" s="92"/>
      <c r="X499" s="92"/>
      <c r="Y499" s="92"/>
      <c r="Z499" s="92"/>
      <c r="AA499" s="92"/>
      <c r="AB499" s="92"/>
      <c r="AC499" s="94"/>
      <c r="AD499" s="94"/>
      <c r="AE499" s="94"/>
    </row>
    <row r="500" spans="4:31">
      <c r="D500" s="63"/>
      <c r="E500" s="63"/>
      <c r="F500" s="63"/>
      <c r="G500" s="63"/>
      <c r="H500" s="73"/>
      <c r="I500" s="73"/>
      <c r="R500" s="82"/>
      <c r="S500" s="82"/>
      <c r="T500" s="82"/>
      <c r="U500" s="92"/>
      <c r="V500" s="92"/>
      <c r="W500" s="92"/>
      <c r="X500" s="92"/>
      <c r="Y500" s="92"/>
      <c r="Z500" s="92"/>
      <c r="AA500" s="92"/>
      <c r="AB500" s="92"/>
      <c r="AC500" s="94"/>
      <c r="AD500" s="94"/>
      <c r="AE500" s="94"/>
    </row>
    <row r="501" spans="4:31">
      <c r="D501" s="63"/>
      <c r="E501" s="63"/>
      <c r="F501" s="63"/>
      <c r="G501" s="63"/>
      <c r="H501" s="73"/>
      <c r="I501" s="73"/>
      <c r="R501" s="82"/>
      <c r="S501" s="82"/>
      <c r="T501" s="82"/>
      <c r="U501" s="92"/>
      <c r="V501" s="92"/>
      <c r="W501" s="92"/>
      <c r="X501" s="92"/>
      <c r="Y501" s="92"/>
      <c r="Z501" s="92"/>
      <c r="AA501" s="92"/>
      <c r="AB501" s="92"/>
      <c r="AC501" s="94"/>
      <c r="AD501" s="94"/>
      <c r="AE501" s="94"/>
    </row>
    <row r="502" spans="4:31">
      <c r="D502" s="63"/>
      <c r="E502" s="63"/>
      <c r="F502" s="63"/>
      <c r="G502" s="63"/>
      <c r="H502" s="73"/>
      <c r="I502" s="73"/>
      <c r="R502" s="82"/>
      <c r="S502" s="82"/>
      <c r="T502" s="82"/>
      <c r="U502" s="92"/>
      <c r="V502" s="92"/>
      <c r="W502" s="92"/>
      <c r="X502" s="92"/>
      <c r="Y502" s="92"/>
      <c r="Z502" s="92"/>
      <c r="AA502" s="92"/>
      <c r="AB502" s="92"/>
      <c r="AC502" s="94"/>
      <c r="AD502" s="94"/>
      <c r="AE502" s="94"/>
    </row>
    <row r="503" spans="4:31">
      <c r="D503" s="63"/>
      <c r="E503" s="63"/>
      <c r="F503" s="63"/>
      <c r="G503" s="63"/>
      <c r="H503" s="73"/>
      <c r="I503" s="73"/>
      <c r="R503" s="82"/>
      <c r="S503" s="82"/>
      <c r="T503" s="82"/>
      <c r="U503" s="92"/>
      <c r="V503" s="92"/>
      <c r="W503" s="92"/>
      <c r="X503" s="92"/>
      <c r="Y503" s="92"/>
      <c r="Z503" s="92"/>
      <c r="AA503" s="92"/>
      <c r="AB503" s="92"/>
      <c r="AC503" s="94"/>
      <c r="AD503" s="94"/>
      <c r="AE503" s="94"/>
    </row>
    <row r="504" spans="4:31">
      <c r="D504" s="63"/>
      <c r="E504" s="63"/>
      <c r="F504" s="63"/>
      <c r="G504" s="63"/>
      <c r="H504" s="73"/>
      <c r="I504" s="73"/>
      <c r="R504" s="82"/>
      <c r="S504" s="82"/>
      <c r="T504" s="82"/>
      <c r="U504" s="92"/>
      <c r="V504" s="92"/>
      <c r="W504" s="92"/>
      <c r="X504" s="92"/>
      <c r="Y504" s="92"/>
      <c r="Z504" s="92"/>
      <c r="AA504" s="92"/>
      <c r="AB504" s="92"/>
      <c r="AC504" s="94"/>
      <c r="AD504" s="94"/>
      <c r="AE504" s="94"/>
    </row>
    <row r="505" spans="4:31">
      <c r="D505" s="63"/>
      <c r="E505" s="63"/>
      <c r="F505" s="63"/>
      <c r="G505" s="63"/>
      <c r="H505" s="73"/>
      <c r="I505" s="73"/>
      <c r="R505" s="82"/>
      <c r="S505" s="82"/>
      <c r="T505" s="82"/>
      <c r="U505" s="92"/>
      <c r="V505" s="92"/>
      <c r="W505" s="92"/>
      <c r="X505" s="92"/>
      <c r="Y505" s="92"/>
      <c r="Z505" s="92"/>
      <c r="AA505" s="92"/>
      <c r="AB505" s="92"/>
      <c r="AC505" s="94"/>
      <c r="AD505" s="94"/>
      <c r="AE505" s="94"/>
    </row>
    <row r="506" spans="4:31">
      <c r="R506" s="82"/>
      <c r="S506" s="82"/>
      <c r="T506" s="82"/>
      <c r="U506" s="92"/>
      <c r="V506" s="92"/>
      <c r="W506" s="92"/>
      <c r="X506" s="92"/>
      <c r="Y506" s="92"/>
      <c r="Z506" s="92"/>
      <c r="AA506" s="92"/>
      <c r="AB506" s="92"/>
      <c r="AC506" s="94"/>
      <c r="AD506" s="94"/>
      <c r="AE506" s="94"/>
    </row>
    <row r="507" spans="4:31">
      <c r="R507" s="82"/>
      <c r="S507" s="82"/>
      <c r="T507" s="82"/>
      <c r="U507" s="92"/>
      <c r="V507" s="92"/>
      <c r="W507" s="92"/>
      <c r="X507" s="92"/>
      <c r="Y507" s="92"/>
      <c r="Z507" s="92"/>
      <c r="AA507" s="92"/>
      <c r="AB507" s="92"/>
      <c r="AC507" s="94"/>
      <c r="AD507" s="94"/>
      <c r="AE507" s="94"/>
    </row>
    <row r="508" spans="4:31">
      <c r="R508" s="82"/>
      <c r="S508" s="82"/>
      <c r="T508" s="82"/>
      <c r="U508" s="92"/>
      <c r="V508" s="92"/>
      <c r="W508" s="92"/>
      <c r="X508" s="92"/>
      <c r="Y508" s="92"/>
      <c r="Z508" s="92"/>
      <c r="AA508" s="92"/>
      <c r="AB508" s="92"/>
      <c r="AC508" s="94"/>
      <c r="AD508" s="94"/>
      <c r="AE508" s="94"/>
    </row>
    <row r="509" spans="4:31">
      <c r="R509" s="82"/>
      <c r="S509" s="82"/>
      <c r="T509" s="82"/>
      <c r="U509" s="92"/>
      <c r="V509" s="92"/>
      <c r="W509" s="92"/>
      <c r="X509" s="92"/>
      <c r="Y509" s="92"/>
      <c r="Z509" s="92"/>
      <c r="AA509" s="92"/>
      <c r="AB509" s="92"/>
      <c r="AC509" s="94"/>
      <c r="AD509" s="94"/>
      <c r="AE509" s="94"/>
    </row>
    <row r="510" spans="4:31">
      <c r="R510" s="82"/>
      <c r="S510" s="82"/>
      <c r="T510" s="82"/>
      <c r="U510" s="92"/>
      <c r="V510" s="92"/>
      <c r="W510" s="92"/>
      <c r="X510" s="92"/>
      <c r="Y510" s="92"/>
      <c r="Z510" s="92"/>
      <c r="AA510" s="92"/>
      <c r="AB510" s="92"/>
      <c r="AC510" s="94"/>
      <c r="AD510" s="94"/>
      <c r="AE510" s="94"/>
    </row>
    <row r="511" spans="4:31">
      <c r="P511" s="7"/>
      <c r="Q511" s="82"/>
      <c r="R511" s="82"/>
      <c r="S511" s="82"/>
      <c r="T511" s="82"/>
      <c r="U511" s="92"/>
      <c r="V511" s="92"/>
      <c r="W511" s="92"/>
      <c r="X511" s="92"/>
      <c r="Y511" s="92"/>
      <c r="Z511" s="92"/>
      <c r="AA511" s="92"/>
      <c r="AB511" s="92"/>
      <c r="AC511" s="94"/>
      <c r="AD511" s="94"/>
      <c r="AE511" s="94"/>
    </row>
    <row r="512" spans="4:31">
      <c r="P512" s="7"/>
      <c r="Q512" s="82"/>
      <c r="R512" s="82"/>
      <c r="S512" s="82"/>
      <c r="T512" s="82"/>
      <c r="U512" s="92"/>
      <c r="V512" s="92"/>
      <c r="W512" s="92"/>
      <c r="X512" s="92"/>
      <c r="Y512" s="92"/>
      <c r="Z512" s="92"/>
      <c r="AA512" s="92"/>
      <c r="AB512" s="92"/>
      <c r="AC512" s="94"/>
      <c r="AD512" s="94"/>
      <c r="AE512" s="94"/>
    </row>
    <row r="513" spans="1:31">
      <c r="P513" s="7"/>
      <c r="Q513" s="82"/>
      <c r="R513" s="82"/>
      <c r="S513" s="82"/>
      <c r="T513" s="82"/>
      <c r="U513" s="92"/>
      <c r="V513" s="92"/>
      <c r="W513" s="92"/>
      <c r="X513" s="92"/>
      <c r="Y513" s="92"/>
      <c r="Z513" s="92"/>
      <c r="AA513" s="92"/>
      <c r="AB513" s="92"/>
      <c r="AC513" s="94"/>
      <c r="AD513" s="94"/>
      <c r="AE513" s="94"/>
    </row>
    <row r="514" spans="1:31">
      <c r="P514" s="7"/>
      <c r="Q514" s="82"/>
      <c r="R514" s="82"/>
      <c r="S514" s="82"/>
      <c r="T514" s="82"/>
      <c r="U514" s="92"/>
      <c r="V514" s="92"/>
      <c r="W514" s="92"/>
      <c r="X514" s="92"/>
      <c r="Y514" s="92"/>
      <c r="Z514" s="92"/>
      <c r="AA514" s="92"/>
      <c r="AB514" s="92"/>
      <c r="AC514" s="94"/>
      <c r="AD514" s="94"/>
      <c r="AE514" s="94"/>
    </row>
    <row r="515" spans="1:31">
      <c r="P515" s="7"/>
      <c r="Q515" s="82"/>
      <c r="R515" s="82"/>
      <c r="S515" s="82"/>
      <c r="T515" s="82"/>
      <c r="U515" s="92"/>
      <c r="V515" s="92"/>
      <c r="W515" s="92"/>
      <c r="X515" s="92"/>
      <c r="Y515" s="92"/>
      <c r="Z515" s="92"/>
      <c r="AA515" s="92"/>
      <c r="AB515" s="92"/>
      <c r="AC515" s="94"/>
      <c r="AD515" s="94"/>
      <c r="AE515" s="94"/>
    </row>
    <row r="516" spans="1:31">
      <c r="P516" s="7"/>
      <c r="Q516" s="82"/>
      <c r="R516" s="82"/>
      <c r="S516" s="82"/>
      <c r="T516" s="82"/>
      <c r="U516" s="92"/>
      <c r="V516" s="92"/>
      <c r="W516" s="92"/>
      <c r="X516" s="92"/>
      <c r="Y516" s="92"/>
      <c r="Z516" s="92"/>
      <c r="AA516" s="92"/>
      <c r="AB516" s="92"/>
      <c r="AC516" s="94"/>
      <c r="AD516" s="94"/>
      <c r="AE516" s="94"/>
    </row>
    <row r="517" spans="1:31">
      <c r="P517" s="7"/>
      <c r="Q517" s="82"/>
      <c r="R517" s="82"/>
      <c r="S517" s="82"/>
      <c r="T517" s="82"/>
      <c r="U517" s="92"/>
      <c r="V517" s="92"/>
      <c r="W517" s="92"/>
      <c r="X517" s="92"/>
      <c r="Y517" s="92"/>
      <c r="Z517" s="92"/>
      <c r="AA517" s="92"/>
      <c r="AB517" s="92"/>
      <c r="AC517" s="94"/>
      <c r="AD517" s="94"/>
      <c r="AE517" s="94"/>
    </row>
    <row r="518" spans="1:31">
      <c r="P518" s="7"/>
      <c r="Q518" s="82"/>
      <c r="R518" s="82"/>
      <c r="S518" s="82"/>
      <c r="T518" s="82"/>
      <c r="U518" s="92"/>
      <c r="V518" s="92"/>
      <c r="W518" s="92"/>
      <c r="X518" s="92"/>
      <c r="Y518" s="92"/>
      <c r="Z518" s="92"/>
      <c r="AA518" s="92"/>
      <c r="AB518" s="92"/>
      <c r="AC518" s="94"/>
      <c r="AD518" s="94"/>
      <c r="AE518" s="94"/>
    </row>
    <row r="519" spans="1:31">
      <c r="A519" s="7"/>
      <c r="B519" s="46"/>
      <c r="C519" s="46"/>
      <c r="P519" s="7"/>
      <c r="Q519" s="82"/>
      <c r="R519" s="82"/>
      <c r="S519" s="82"/>
      <c r="T519" s="82"/>
      <c r="U519" s="92"/>
      <c r="V519" s="92"/>
      <c r="W519" s="92"/>
      <c r="X519" s="92"/>
      <c r="Y519" s="92"/>
      <c r="Z519" s="92"/>
      <c r="AA519" s="92"/>
      <c r="AB519" s="92"/>
      <c r="AC519" s="94"/>
      <c r="AD519" s="94"/>
      <c r="AE519" s="94"/>
    </row>
    <row r="520" spans="1:31">
      <c r="A520" s="7"/>
      <c r="B520" s="46"/>
      <c r="C520" s="46"/>
      <c r="P520" s="7"/>
      <c r="Q520" s="82"/>
      <c r="R520" s="82"/>
      <c r="S520" s="82"/>
      <c r="T520" s="82"/>
      <c r="U520" s="92"/>
      <c r="V520" s="92"/>
      <c r="W520" s="92"/>
      <c r="X520" s="92"/>
      <c r="Y520" s="92"/>
      <c r="Z520" s="92"/>
      <c r="AA520" s="92"/>
      <c r="AB520" s="92"/>
      <c r="AC520" s="94"/>
      <c r="AD520" s="94"/>
      <c r="AE520" s="94"/>
    </row>
    <row r="521" spans="1:31">
      <c r="A521" s="7"/>
      <c r="B521" s="46"/>
      <c r="C521" s="46"/>
      <c r="P521" s="7"/>
      <c r="Q521" s="82"/>
      <c r="R521" s="82"/>
      <c r="S521" s="82"/>
      <c r="T521" s="82"/>
      <c r="U521" s="92"/>
      <c r="V521" s="92"/>
      <c r="W521" s="92"/>
      <c r="X521" s="92"/>
      <c r="Y521" s="92"/>
      <c r="Z521" s="92"/>
      <c r="AA521" s="92"/>
      <c r="AB521" s="92"/>
      <c r="AC521" s="94"/>
      <c r="AD521" s="94"/>
      <c r="AE521" s="94"/>
    </row>
    <row r="522" spans="1:31">
      <c r="A522" s="7"/>
      <c r="B522" s="46"/>
      <c r="C522" s="46"/>
      <c r="P522" s="7"/>
      <c r="Q522" s="82"/>
      <c r="R522" s="82"/>
      <c r="S522" s="82"/>
      <c r="T522" s="82"/>
      <c r="U522" s="92"/>
      <c r="V522" s="92"/>
      <c r="W522" s="92"/>
      <c r="X522" s="92"/>
      <c r="Y522" s="92"/>
      <c r="Z522" s="92"/>
      <c r="AA522" s="92"/>
      <c r="AB522" s="92"/>
      <c r="AC522" s="94"/>
      <c r="AD522" s="94"/>
      <c r="AE522" s="94"/>
    </row>
    <row r="523" spans="1:31">
      <c r="A523" s="7"/>
      <c r="B523" s="46"/>
      <c r="C523" s="46"/>
      <c r="P523" s="7"/>
      <c r="Q523" s="82"/>
      <c r="R523" s="82"/>
      <c r="S523" s="82"/>
      <c r="T523" s="82"/>
      <c r="U523" s="92"/>
      <c r="V523" s="92"/>
      <c r="W523" s="92"/>
      <c r="X523" s="92"/>
      <c r="Y523" s="92"/>
      <c r="Z523" s="92"/>
      <c r="AA523" s="92"/>
      <c r="AB523" s="92"/>
      <c r="AC523" s="94"/>
      <c r="AD523" s="94"/>
      <c r="AE523" s="94"/>
    </row>
    <row r="524" spans="1:31">
      <c r="A524" s="7"/>
      <c r="B524" s="46"/>
      <c r="C524" s="46"/>
      <c r="P524" s="7"/>
      <c r="Q524" s="82"/>
      <c r="R524" s="82"/>
      <c r="S524" s="82"/>
      <c r="T524" s="82"/>
      <c r="U524" s="92"/>
      <c r="V524" s="92"/>
      <c r="W524" s="92"/>
      <c r="X524" s="92"/>
      <c r="Y524" s="92"/>
      <c r="Z524" s="92"/>
      <c r="AA524" s="92"/>
      <c r="AB524" s="92"/>
      <c r="AC524" s="94"/>
      <c r="AD524" s="94"/>
      <c r="AE524" s="94"/>
    </row>
    <row r="525" spans="1:31">
      <c r="A525" s="7"/>
      <c r="B525" s="46"/>
      <c r="C525" s="46"/>
      <c r="P525" s="7"/>
      <c r="Q525" s="82"/>
      <c r="R525" s="82"/>
      <c r="S525" s="82"/>
      <c r="T525" s="82"/>
      <c r="U525" s="92"/>
      <c r="V525" s="92"/>
      <c r="W525" s="92"/>
      <c r="X525" s="92"/>
      <c r="Y525" s="92"/>
      <c r="Z525" s="92"/>
      <c r="AA525" s="92"/>
      <c r="AB525" s="92"/>
      <c r="AC525" s="94"/>
      <c r="AD525" s="94"/>
      <c r="AE525" s="94"/>
    </row>
    <row r="526" spans="1:31">
      <c r="A526" s="7"/>
      <c r="B526" s="46"/>
      <c r="C526" s="46"/>
      <c r="P526" s="7"/>
      <c r="Q526" s="82"/>
      <c r="R526" s="82"/>
      <c r="S526" s="82"/>
      <c r="T526" s="82"/>
      <c r="U526" s="92"/>
      <c r="V526" s="92"/>
      <c r="W526" s="92"/>
      <c r="X526" s="92"/>
      <c r="Y526" s="92"/>
      <c r="Z526" s="92"/>
      <c r="AA526" s="92"/>
      <c r="AB526" s="92"/>
      <c r="AC526" s="94"/>
      <c r="AD526" s="94"/>
      <c r="AE526" s="94"/>
    </row>
    <row r="527" spans="1:31">
      <c r="A527" s="7"/>
      <c r="B527" s="46"/>
      <c r="C527" s="46"/>
      <c r="P527" s="7"/>
      <c r="Q527" s="82"/>
      <c r="R527" s="82"/>
      <c r="S527" s="82"/>
      <c r="T527" s="82"/>
      <c r="U527" s="92"/>
      <c r="V527" s="92"/>
      <c r="W527" s="92"/>
      <c r="X527" s="92"/>
      <c r="Y527" s="92"/>
      <c r="Z527" s="92"/>
      <c r="AA527" s="92"/>
      <c r="AB527" s="92"/>
      <c r="AC527" s="94"/>
      <c r="AD527" s="94"/>
      <c r="AE527" s="94"/>
    </row>
    <row r="528" spans="1:31">
      <c r="A528" s="7"/>
      <c r="B528" s="46"/>
      <c r="C528" s="46"/>
      <c r="P528" s="7"/>
      <c r="Q528" s="82"/>
      <c r="R528" s="82"/>
      <c r="S528" s="82"/>
      <c r="T528" s="82"/>
      <c r="U528" s="92"/>
      <c r="V528" s="92"/>
      <c r="W528" s="92"/>
      <c r="X528" s="92"/>
      <c r="Y528" s="92"/>
      <c r="Z528" s="92"/>
      <c r="AA528" s="92"/>
      <c r="AB528" s="92"/>
      <c r="AC528" s="94"/>
      <c r="AD528" s="94"/>
      <c r="AE528" s="94"/>
    </row>
    <row r="529" spans="1:31">
      <c r="A529" s="7"/>
      <c r="B529" s="46"/>
      <c r="C529" s="46"/>
      <c r="P529" s="7"/>
      <c r="Q529" s="82"/>
      <c r="R529" s="82"/>
      <c r="S529" s="82"/>
      <c r="T529" s="82"/>
      <c r="U529" s="92"/>
      <c r="V529" s="92"/>
      <c r="W529" s="92"/>
      <c r="X529" s="92"/>
      <c r="Y529" s="92"/>
      <c r="Z529" s="92"/>
      <c r="AA529" s="92"/>
      <c r="AB529" s="92"/>
      <c r="AC529" s="94"/>
      <c r="AD529" s="94"/>
      <c r="AE529" s="94"/>
    </row>
    <row r="530" spans="1:31">
      <c r="A530" s="7"/>
      <c r="B530" s="46"/>
      <c r="C530" s="46"/>
      <c r="P530" s="7"/>
      <c r="Q530" s="82"/>
      <c r="R530" s="82"/>
      <c r="S530" s="82"/>
      <c r="T530" s="82"/>
      <c r="U530" s="92"/>
      <c r="V530" s="92"/>
      <c r="W530" s="92"/>
      <c r="X530" s="92"/>
      <c r="Y530" s="92"/>
      <c r="Z530" s="92"/>
      <c r="AA530" s="92"/>
      <c r="AB530" s="92"/>
      <c r="AC530" s="94"/>
      <c r="AD530" s="94"/>
      <c r="AE530" s="94"/>
    </row>
    <row r="531" spans="1:31">
      <c r="A531" s="7"/>
      <c r="B531" s="46"/>
      <c r="C531" s="46"/>
      <c r="P531" s="7"/>
      <c r="Q531" s="82"/>
      <c r="R531" s="82"/>
      <c r="S531" s="82"/>
      <c r="T531" s="82"/>
      <c r="U531" s="92"/>
      <c r="V531" s="92"/>
      <c r="W531" s="92"/>
      <c r="X531" s="92"/>
      <c r="Y531" s="92"/>
      <c r="Z531" s="92"/>
      <c r="AA531" s="92"/>
      <c r="AB531" s="92"/>
      <c r="AC531" s="94"/>
      <c r="AD531" s="94"/>
      <c r="AE531" s="94"/>
    </row>
    <row r="532" spans="1:31">
      <c r="A532" s="7"/>
      <c r="B532" s="46"/>
      <c r="C532" s="46"/>
      <c r="P532" s="7"/>
      <c r="Q532" s="82"/>
      <c r="R532" s="82"/>
      <c r="S532" s="82"/>
      <c r="T532" s="82"/>
      <c r="U532" s="92"/>
      <c r="V532" s="92"/>
      <c r="W532" s="92"/>
      <c r="X532" s="92"/>
      <c r="Y532" s="92"/>
      <c r="Z532" s="92"/>
      <c r="AA532" s="92"/>
      <c r="AB532" s="92"/>
      <c r="AC532" s="94"/>
      <c r="AD532" s="94"/>
      <c r="AE532" s="94"/>
    </row>
    <row r="533" spans="1:31">
      <c r="A533" s="7"/>
      <c r="B533" s="46"/>
      <c r="C533" s="46"/>
      <c r="P533" s="7"/>
      <c r="Q533" s="82"/>
      <c r="R533" s="82"/>
      <c r="S533" s="82"/>
      <c r="T533" s="82"/>
      <c r="U533" s="92"/>
      <c r="V533" s="92"/>
      <c r="W533" s="92"/>
      <c r="X533" s="92"/>
      <c r="Y533" s="92"/>
      <c r="Z533" s="92"/>
      <c r="AA533" s="92"/>
      <c r="AB533" s="92"/>
      <c r="AC533" s="94"/>
      <c r="AD533" s="94"/>
      <c r="AE533" s="94"/>
    </row>
    <row r="534" spans="1:31">
      <c r="A534" s="7"/>
      <c r="B534" s="46"/>
      <c r="C534" s="46"/>
      <c r="P534" s="7"/>
      <c r="Q534" s="82"/>
      <c r="R534" s="82"/>
      <c r="S534" s="82"/>
      <c r="T534" s="82"/>
      <c r="U534" s="92"/>
      <c r="V534" s="92"/>
      <c r="W534" s="92"/>
      <c r="X534" s="92"/>
      <c r="Y534" s="92"/>
      <c r="Z534" s="92"/>
      <c r="AA534" s="92"/>
      <c r="AB534" s="92"/>
      <c r="AC534" s="94"/>
      <c r="AD534" s="94"/>
      <c r="AE534" s="94"/>
    </row>
    <row r="535" spans="1:31">
      <c r="A535" s="7"/>
      <c r="B535" s="46"/>
      <c r="C535" s="46"/>
      <c r="P535" s="7"/>
      <c r="Q535" s="82"/>
      <c r="R535" s="82"/>
      <c r="S535" s="82"/>
      <c r="T535" s="82"/>
      <c r="U535" s="92"/>
      <c r="V535" s="92"/>
      <c r="W535" s="92"/>
      <c r="X535" s="92"/>
      <c r="Y535" s="92"/>
      <c r="Z535" s="92"/>
      <c r="AA535" s="92"/>
      <c r="AB535" s="92"/>
      <c r="AC535" s="94"/>
      <c r="AD535" s="94"/>
      <c r="AE535" s="94"/>
    </row>
    <row r="536" spans="1:31">
      <c r="A536" s="7"/>
      <c r="B536" s="46"/>
      <c r="C536" s="46"/>
      <c r="P536" s="7"/>
      <c r="Q536" s="82"/>
      <c r="R536" s="82"/>
      <c r="S536" s="82"/>
      <c r="T536" s="82"/>
      <c r="U536" s="92"/>
      <c r="V536" s="92"/>
      <c r="W536" s="92"/>
      <c r="X536" s="92"/>
      <c r="Y536" s="92"/>
      <c r="Z536" s="92"/>
      <c r="AA536" s="92"/>
      <c r="AB536" s="92"/>
      <c r="AC536" s="94"/>
      <c r="AD536" s="94"/>
      <c r="AE536" s="94"/>
    </row>
    <row r="537" spans="1:31">
      <c r="A537" s="7"/>
      <c r="B537" s="46"/>
      <c r="C537" s="46"/>
      <c r="P537" s="7"/>
      <c r="Q537" s="82"/>
      <c r="R537" s="82"/>
      <c r="S537" s="82"/>
      <c r="T537" s="82"/>
      <c r="U537" s="92"/>
      <c r="V537" s="92"/>
      <c r="W537" s="92"/>
      <c r="X537" s="92"/>
      <c r="Y537" s="92"/>
      <c r="Z537" s="92"/>
      <c r="AA537" s="92"/>
      <c r="AB537" s="92"/>
      <c r="AC537" s="94"/>
      <c r="AD537" s="94"/>
      <c r="AE537" s="94"/>
    </row>
    <row r="538" spans="1:31">
      <c r="A538" s="7"/>
      <c r="B538" s="46"/>
      <c r="C538" s="46"/>
      <c r="P538" s="7"/>
      <c r="Q538" s="82"/>
      <c r="R538" s="82"/>
      <c r="S538" s="82"/>
      <c r="T538" s="82"/>
      <c r="U538" s="92"/>
      <c r="V538" s="92"/>
      <c r="W538" s="92"/>
      <c r="X538" s="92"/>
      <c r="Y538" s="92"/>
      <c r="Z538" s="92"/>
      <c r="AA538" s="92"/>
      <c r="AB538" s="92"/>
      <c r="AC538" s="94"/>
      <c r="AD538" s="94"/>
      <c r="AE538" s="94"/>
    </row>
    <row r="539" spans="1:31">
      <c r="A539" s="7"/>
      <c r="B539" s="46"/>
      <c r="C539" s="46"/>
      <c r="P539" s="7"/>
      <c r="Q539" s="82"/>
      <c r="R539" s="82"/>
      <c r="S539" s="82"/>
      <c r="T539" s="82"/>
      <c r="U539" s="92"/>
      <c r="V539" s="92"/>
      <c r="W539" s="92"/>
      <c r="X539" s="92"/>
      <c r="Y539" s="92"/>
      <c r="Z539" s="92"/>
      <c r="AA539" s="92"/>
      <c r="AB539" s="92"/>
      <c r="AC539" s="94"/>
      <c r="AD539" s="94"/>
      <c r="AE539" s="94"/>
    </row>
    <row r="540" spans="1:31">
      <c r="A540" s="7"/>
      <c r="B540" s="46"/>
      <c r="C540" s="46"/>
      <c r="P540" s="7"/>
      <c r="Q540" s="82"/>
      <c r="R540" s="82"/>
      <c r="S540" s="82"/>
      <c r="T540" s="82"/>
      <c r="U540" s="92"/>
      <c r="V540" s="92"/>
      <c r="W540" s="92"/>
      <c r="X540" s="92"/>
      <c r="Y540" s="92"/>
      <c r="Z540" s="92"/>
      <c r="AA540" s="92"/>
      <c r="AB540" s="92"/>
      <c r="AC540" s="94"/>
      <c r="AD540" s="94"/>
      <c r="AE540" s="94"/>
    </row>
    <row r="541" spans="1:31">
      <c r="A541" s="7"/>
      <c r="B541" s="46"/>
      <c r="C541" s="46"/>
      <c r="P541" s="7"/>
      <c r="Q541" s="82"/>
      <c r="R541" s="82"/>
      <c r="S541" s="82"/>
      <c r="T541" s="82"/>
      <c r="U541" s="92"/>
      <c r="V541" s="92"/>
      <c r="W541" s="92"/>
      <c r="X541" s="92"/>
      <c r="Y541" s="92"/>
      <c r="Z541" s="92"/>
      <c r="AA541" s="92"/>
      <c r="AB541" s="92"/>
      <c r="AC541" s="94"/>
      <c r="AD541" s="94"/>
      <c r="AE541" s="94"/>
    </row>
    <row r="542" spans="1:31">
      <c r="A542" s="7"/>
      <c r="B542" s="46"/>
      <c r="C542" s="46"/>
      <c r="P542" s="7"/>
      <c r="Q542" s="82"/>
      <c r="R542" s="82"/>
      <c r="S542" s="82"/>
      <c r="T542" s="82"/>
      <c r="U542" s="92"/>
      <c r="V542" s="92"/>
      <c r="W542" s="92"/>
      <c r="X542" s="92"/>
      <c r="Y542" s="92"/>
      <c r="Z542" s="92"/>
      <c r="AA542" s="92"/>
      <c r="AB542" s="92"/>
      <c r="AC542" s="94"/>
      <c r="AD542" s="94"/>
      <c r="AE542" s="94"/>
    </row>
    <row r="543" spans="1:31">
      <c r="A543" s="7"/>
      <c r="B543" s="46"/>
      <c r="C543" s="46"/>
      <c r="P543" s="7"/>
      <c r="Q543" s="82"/>
      <c r="R543" s="82"/>
      <c r="S543" s="82"/>
      <c r="T543" s="82"/>
      <c r="U543" s="92"/>
      <c r="V543" s="92"/>
      <c r="W543" s="92"/>
      <c r="X543" s="92"/>
      <c r="Y543" s="92"/>
      <c r="Z543" s="92"/>
      <c r="AA543" s="92"/>
      <c r="AB543" s="92"/>
      <c r="AC543" s="94"/>
      <c r="AD543" s="94"/>
      <c r="AE543" s="94"/>
    </row>
    <row r="544" spans="1:31">
      <c r="A544" s="7"/>
      <c r="B544" s="46"/>
      <c r="C544" s="46"/>
      <c r="P544" s="7"/>
      <c r="Q544" s="82"/>
      <c r="R544" s="82"/>
      <c r="S544" s="82"/>
      <c r="T544" s="82"/>
      <c r="U544" s="92"/>
      <c r="V544" s="92"/>
      <c r="W544" s="92"/>
      <c r="X544" s="92"/>
      <c r="Y544" s="92"/>
      <c r="Z544" s="92"/>
      <c r="AA544" s="92"/>
      <c r="AB544" s="92"/>
      <c r="AC544" s="94"/>
      <c r="AD544" s="94"/>
      <c r="AE544" s="94"/>
    </row>
    <row r="545" spans="1:31">
      <c r="A545" s="7"/>
      <c r="B545" s="46"/>
      <c r="C545" s="46"/>
      <c r="P545" s="7"/>
      <c r="Q545" s="82"/>
      <c r="X545" s="92"/>
      <c r="Y545" s="92"/>
      <c r="Z545" s="92"/>
      <c r="AA545" s="92"/>
      <c r="AB545" s="92"/>
      <c r="AC545" s="94"/>
      <c r="AD545" s="94"/>
      <c r="AE545" s="94"/>
    </row>
    <row r="546" spans="1:31">
      <c r="A546" s="7"/>
      <c r="B546" s="46"/>
      <c r="C546" s="46"/>
      <c r="L546" s="73"/>
      <c r="M546" s="73"/>
      <c r="N546" s="73"/>
      <c r="O546" s="73"/>
      <c r="P546" s="7"/>
      <c r="Q546" s="82"/>
      <c r="R546" s="80"/>
      <c r="S546" s="80"/>
      <c r="T546" s="80"/>
      <c r="U546" s="88"/>
      <c r="V546" s="88"/>
      <c r="W546" s="88"/>
      <c r="X546" s="92"/>
      <c r="Y546" s="92"/>
      <c r="Z546" s="92"/>
      <c r="AA546" s="92"/>
      <c r="AB546" s="92"/>
      <c r="AC546" s="94"/>
      <c r="AD546" s="94"/>
      <c r="AE546" s="94"/>
    </row>
    <row r="547" spans="1:31">
      <c r="A547" s="7"/>
      <c r="B547" s="46"/>
      <c r="C547" s="46"/>
      <c r="L547" s="73"/>
      <c r="M547" s="73"/>
      <c r="N547" s="73"/>
      <c r="O547" s="73"/>
      <c r="P547" s="7"/>
      <c r="Q547" s="82"/>
      <c r="R547" s="80"/>
      <c r="S547" s="80"/>
      <c r="T547" s="80"/>
      <c r="U547" s="88"/>
      <c r="V547" s="88"/>
      <c r="W547" s="88"/>
      <c r="X547" s="92"/>
      <c r="Y547" s="92"/>
      <c r="Z547" s="92"/>
      <c r="AA547" s="92"/>
      <c r="AB547" s="92"/>
      <c r="AC547" s="94"/>
      <c r="AD547" s="94"/>
      <c r="AE547" s="94"/>
    </row>
    <row r="548" spans="1:31">
      <c r="A548" s="7"/>
      <c r="B548" s="46"/>
      <c r="C548" s="46"/>
      <c r="D548" s="63"/>
      <c r="E548" s="63"/>
      <c r="F548" s="63"/>
      <c r="G548" s="63"/>
      <c r="H548" s="73"/>
      <c r="I548" s="73"/>
      <c r="L548" s="73"/>
      <c r="M548" s="73"/>
      <c r="N548" s="73"/>
      <c r="O548" s="73"/>
      <c r="P548" s="7"/>
      <c r="Q548" s="82"/>
      <c r="R548" s="80"/>
      <c r="S548" s="80"/>
      <c r="T548" s="80"/>
      <c r="U548" s="88"/>
      <c r="V548" s="88"/>
      <c r="W548" s="88"/>
      <c r="X548" s="92"/>
      <c r="Y548" s="92"/>
      <c r="Z548" s="92"/>
      <c r="AA548" s="92"/>
      <c r="AB548" s="92"/>
      <c r="AC548" s="94"/>
      <c r="AD548" s="94"/>
      <c r="AE548" s="94"/>
    </row>
    <row r="549" spans="1:31">
      <c r="A549" s="7"/>
      <c r="B549" s="46"/>
      <c r="C549" s="46"/>
      <c r="D549" s="63"/>
      <c r="E549" s="63"/>
      <c r="F549" s="63"/>
      <c r="G549" s="63"/>
      <c r="H549" s="73"/>
      <c r="I549" s="73"/>
      <c r="L549" s="73"/>
      <c r="M549" s="73"/>
      <c r="N549" s="73"/>
      <c r="O549" s="73"/>
      <c r="P549" s="7"/>
      <c r="Q549" s="82"/>
      <c r="R549" s="80"/>
      <c r="S549" s="80"/>
      <c r="T549" s="80"/>
      <c r="U549" s="88"/>
      <c r="V549" s="88"/>
      <c r="W549" s="88"/>
      <c r="X549" s="92"/>
      <c r="Y549" s="92"/>
      <c r="Z549" s="92"/>
      <c r="AA549" s="92"/>
      <c r="AB549" s="92"/>
      <c r="AC549" s="94"/>
      <c r="AD549" s="94"/>
      <c r="AE549" s="94"/>
    </row>
    <row r="550" spans="1:31">
      <c r="A550" s="7"/>
      <c r="B550" s="46"/>
      <c r="C550" s="46"/>
      <c r="D550" s="63"/>
      <c r="E550" s="63"/>
      <c r="F550" s="63"/>
      <c r="G550" s="63"/>
      <c r="H550" s="73"/>
      <c r="I550" s="73"/>
      <c r="L550" s="73"/>
      <c r="M550" s="73"/>
      <c r="N550" s="73"/>
      <c r="O550" s="73"/>
      <c r="P550" s="7"/>
      <c r="Q550" s="82"/>
      <c r="R550" s="80"/>
      <c r="S550" s="80"/>
      <c r="T550" s="80"/>
      <c r="U550" s="88"/>
      <c r="V550" s="88"/>
      <c r="W550" s="88"/>
      <c r="X550" s="92"/>
      <c r="Y550" s="92"/>
      <c r="Z550" s="92"/>
      <c r="AA550" s="92"/>
      <c r="AB550" s="92"/>
      <c r="AC550" s="94"/>
      <c r="AD550" s="94"/>
      <c r="AE550" s="94"/>
    </row>
    <row r="551" spans="1:31">
      <c r="A551" s="7"/>
      <c r="B551" s="46"/>
      <c r="C551" s="46"/>
      <c r="D551" s="63"/>
      <c r="E551" s="63"/>
      <c r="F551" s="63"/>
      <c r="G551" s="63"/>
      <c r="H551" s="73"/>
      <c r="I551" s="73"/>
      <c r="L551" s="73"/>
      <c r="M551" s="73"/>
      <c r="N551" s="73"/>
      <c r="O551" s="73"/>
      <c r="P551" s="7"/>
      <c r="Q551" s="82"/>
      <c r="R551" s="80"/>
      <c r="S551" s="80"/>
      <c r="T551" s="80"/>
      <c r="U551" s="88"/>
      <c r="V551" s="88"/>
      <c r="W551" s="88"/>
      <c r="X551" s="92"/>
      <c r="Y551" s="92"/>
      <c r="Z551" s="92"/>
      <c r="AA551" s="92"/>
      <c r="AB551" s="92"/>
      <c r="AC551" s="94"/>
      <c r="AD551" s="94"/>
      <c r="AE551" s="94"/>
    </row>
    <row r="552" spans="1:31">
      <c r="A552" s="7"/>
      <c r="B552" s="46"/>
      <c r="C552" s="46"/>
      <c r="D552" s="63"/>
      <c r="E552" s="63"/>
      <c r="F552" s="63"/>
      <c r="G552" s="63"/>
      <c r="H552" s="73"/>
      <c r="I552" s="73"/>
      <c r="L552" s="73"/>
      <c r="M552" s="73"/>
      <c r="N552" s="73"/>
      <c r="O552" s="73"/>
      <c r="P552" s="7"/>
      <c r="Q552" s="82"/>
      <c r="R552" s="80"/>
      <c r="S552" s="80"/>
      <c r="T552" s="80"/>
      <c r="U552" s="88"/>
      <c r="V552" s="88"/>
      <c r="W552" s="88"/>
    </row>
    <row r="553" spans="1:31">
      <c r="A553" s="7"/>
      <c r="B553" s="46"/>
      <c r="C553" s="46"/>
      <c r="D553" s="63"/>
      <c r="E553" s="63"/>
      <c r="F553" s="63"/>
      <c r="G553" s="63"/>
      <c r="H553" s="73"/>
      <c r="I553" s="73"/>
      <c r="L553" s="73"/>
      <c r="M553" s="73"/>
      <c r="N553" s="73"/>
      <c r="O553" s="73"/>
      <c r="P553" s="7"/>
      <c r="Q553" s="82"/>
      <c r="R553" s="80"/>
      <c r="S553" s="80"/>
      <c r="T553" s="80"/>
      <c r="U553" s="88"/>
      <c r="V553" s="88"/>
      <c r="W553" s="88"/>
      <c r="X553" s="88"/>
      <c r="Y553" s="88"/>
      <c r="Z553" s="88"/>
      <c r="AA553" s="88"/>
      <c r="AB553" s="88"/>
      <c r="AC553" s="89"/>
      <c r="AD553" s="89"/>
      <c r="AE553" s="89"/>
    </row>
    <row r="554" spans="1:31">
      <c r="A554" s="7"/>
      <c r="B554" s="46"/>
      <c r="C554" s="46"/>
      <c r="D554" s="63"/>
      <c r="E554" s="63"/>
      <c r="F554" s="63"/>
      <c r="G554" s="63"/>
      <c r="H554" s="73"/>
      <c r="I554" s="73"/>
      <c r="L554" s="73"/>
      <c r="M554" s="73"/>
      <c r="N554" s="73"/>
      <c r="O554" s="73"/>
      <c r="P554" s="7"/>
      <c r="Q554" s="82"/>
      <c r="R554" s="80"/>
      <c r="S554" s="80"/>
      <c r="T554" s="80"/>
      <c r="U554" s="88"/>
      <c r="V554" s="88"/>
      <c r="W554" s="88"/>
      <c r="X554" s="88"/>
      <c r="Y554" s="88"/>
      <c r="Z554" s="88"/>
      <c r="AA554" s="88"/>
      <c r="AB554" s="88"/>
      <c r="AC554" s="89"/>
      <c r="AD554" s="89"/>
      <c r="AE554" s="89"/>
    </row>
    <row r="555" spans="1:31">
      <c r="A555" s="7"/>
      <c r="B555" s="46"/>
      <c r="C555" s="46"/>
      <c r="D555" s="63"/>
      <c r="E555" s="63"/>
      <c r="F555" s="63"/>
      <c r="G555" s="63"/>
      <c r="H555" s="73"/>
      <c r="I555" s="73"/>
      <c r="L555" s="73"/>
      <c r="M555" s="73"/>
      <c r="N555" s="73"/>
      <c r="O555" s="73"/>
      <c r="P555" s="7"/>
      <c r="Q555" s="82"/>
      <c r="R555" s="80"/>
      <c r="S555" s="80"/>
      <c r="T555" s="80"/>
      <c r="U555" s="88"/>
      <c r="V555" s="88"/>
      <c r="W555" s="88"/>
      <c r="X555" s="88"/>
      <c r="Y555" s="88"/>
      <c r="Z555" s="88"/>
      <c r="AA555" s="88"/>
      <c r="AB555" s="88"/>
      <c r="AC555" s="89"/>
      <c r="AD555" s="89"/>
      <c r="AE555" s="89"/>
    </row>
    <row r="556" spans="1:31">
      <c r="A556" s="7"/>
      <c r="B556" s="46"/>
      <c r="C556" s="46"/>
      <c r="D556" s="63"/>
      <c r="E556" s="63"/>
      <c r="F556" s="63"/>
      <c r="G556" s="63"/>
      <c r="H556" s="73"/>
      <c r="I556" s="73"/>
      <c r="L556" s="73"/>
      <c r="M556" s="73"/>
      <c r="N556" s="73"/>
      <c r="O556" s="73"/>
      <c r="P556" s="7"/>
      <c r="Q556" s="82"/>
      <c r="R556" s="80"/>
      <c r="S556" s="80"/>
      <c r="T556" s="80"/>
      <c r="U556" s="88"/>
      <c r="V556" s="88"/>
      <c r="W556" s="88"/>
      <c r="X556" s="88"/>
      <c r="Y556" s="88"/>
      <c r="Z556" s="88"/>
      <c r="AA556" s="88"/>
      <c r="AB556" s="88"/>
      <c r="AC556" s="89"/>
      <c r="AD556" s="89"/>
      <c r="AE556" s="89"/>
    </row>
    <row r="557" spans="1:31">
      <c r="A557" s="7"/>
      <c r="B557" s="46"/>
      <c r="C557" s="46"/>
      <c r="D557" s="63"/>
      <c r="E557" s="63"/>
      <c r="F557" s="63"/>
      <c r="G557" s="63"/>
      <c r="H557" s="73"/>
      <c r="I557" s="73"/>
      <c r="L557" s="73"/>
      <c r="M557" s="73"/>
      <c r="N557" s="73"/>
      <c r="O557" s="73"/>
      <c r="P557" s="7"/>
      <c r="Q557" s="82"/>
      <c r="R557" s="80"/>
      <c r="S557" s="80"/>
      <c r="T557" s="80"/>
      <c r="U557" s="88"/>
      <c r="V557" s="88"/>
      <c r="W557" s="88"/>
      <c r="X557" s="88"/>
      <c r="Y557" s="88"/>
      <c r="Z557" s="88"/>
      <c r="AA557" s="88"/>
      <c r="AB557" s="88"/>
      <c r="AC557" s="89"/>
      <c r="AD557" s="89"/>
      <c r="AE557" s="89"/>
    </row>
    <row r="558" spans="1:31">
      <c r="A558" s="7"/>
      <c r="B558" s="46"/>
      <c r="C558" s="46"/>
      <c r="D558" s="63"/>
      <c r="E558" s="63"/>
      <c r="F558" s="63"/>
      <c r="G558" s="63"/>
      <c r="H558" s="73"/>
      <c r="I558" s="73"/>
      <c r="L558" s="73"/>
      <c r="M558" s="73"/>
      <c r="N558" s="73"/>
      <c r="O558" s="73"/>
      <c r="P558" s="7"/>
      <c r="Q558" s="82"/>
      <c r="R558" s="80"/>
      <c r="S558" s="80"/>
      <c r="T558" s="80"/>
      <c r="U558" s="88"/>
      <c r="V558" s="88"/>
      <c r="W558" s="88"/>
      <c r="X558" s="88"/>
      <c r="Y558" s="88"/>
      <c r="Z558" s="88"/>
      <c r="AA558" s="88"/>
      <c r="AB558" s="88"/>
      <c r="AC558" s="89"/>
      <c r="AD558" s="89"/>
      <c r="AE558" s="89"/>
    </row>
    <row r="559" spans="1:31">
      <c r="A559" s="7"/>
      <c r="B559" s="46"/>
      <c r="C559" s="46"/>
      <c r="D559" s="63"/>
      <c r="E559" s="63"/>
      <c r="F559" s="63"/>
      <c r="G559" s="63"/>
      <c r="H559" s="73"/>
      <c r="I559" s="73"/>
      <c r="L559" s="73"/>
      <c r="M559" s="73"/>
      <c r="N559" s="73"/>
      <c r="O559" s="73"/>
      <c r="P559" s="7"/>
      <c r="Q559" s="82"/>
      <c r="R559" s="80"/>
      <c r="S559" s="80"/>
      <c r="T559" s="80"/>
      <c r="U559" s="88"/>
      <c r="V559" s="88"/>
      <c r="W559" s="88"/>
      <c r="X559" s="88"/>
      <c r="Y559" s="88"/>
      <c r="Z559" s="88"/>
      <c r="AA559" s="88"/>
      <c r="AB559" s="88"/>
      <c r="AC559" s="89"/>
      <c r="AD559" s="89"/>
      <c r="AE559" s="89"/>
    </row>
    <row r="560" spans="1:31">
      <c r="A560" s="7"/>
      <c r="B560" s="46"/>
      <c r="C560" s="46"/>
      <c r="D560" s="63"/>
      <c r="E560" s="63"/>
      <c r="F560" s="63"/>
      <c r="G560" s="63"/>
      <c r="H560" s="73"/>
      <c r="I560" s="73"/>
      <c r="L560" s="73"/>
      <c r="M560" s="73"/>
      <c r="N560" s="73"/>
      <c r="O560" s="73"/>
      <c r="P560" s="7"/>
      <c r="Q560" s="82"/>
      <c r="R560" s="80"/>
      <c r="S560" s="80"/>
      <c r="T560" s="80"/>
      <c r="U560" s="88"/>
      <c r="V560" s="88"/>
      <c r="W560" s="88"/>
      <c r="X560" s="88"/>
      <c r="Y560" s="88"/>
      <c r="Z560" s="88"/>
      <c r="AA560" s="88"/>
      <c r="AB560" s="88"/>
      <c r="AC560" s="89"/>
      <c r="AD560" s="89"/>
      <c r="AE560" s="89"/>
    </row>
    <row r="561" spans="1:31">
      <c r="A561" s="7"/>
      <c r="B561" s="46"/>
      <c r="C561" s="46"/>
      <c r="D561" s="63"/>
      <c r="E561" s="63"/>
      <c r="F561" s="63"/>
      <c r="G561" s="63"/>
      <c r="H561" s="73"/>
      <c r="I561" s="73"/>
      <c r="L561" s="73"/>
      <c r="M561" s="73"/>
      <c r="N561" s="73"/>
      <c r="O561" s="73"/>
      <c r="P561" s="7"/>
      <c r="Q561" s="82"/>
      <c r="R561" s="80"/>
      <c r="S561" s="80"/>
      <c r="T561" s="80"/>
      <c r="U561" s="88"/>
      <c r="V561" s="88"/>
      <c r="W561" s="88"/>
      <c r="X561" s="88"/>
      <c r="Y561" s="88"/>
      <c r="Z561" s="88"/>
      <c r="AA561" s="88"/>
      <c r="AB561" s="88"/>
      <c r="AC561" s="89"/>
      <c r="AD561" s="89"/>
      <c r="AE561" s="89"/>
    </row>
    <row r="562" spans="1:31">
      <c r="A562" s="7"/>
      <c r="B562" s="46"/>
      <c r="C562" s="46"/>
      <c r="D562" s="63"/>
      <c r="E562" s="63"/>
      <c r="F562" s="63"/>
      <c r="G562" s="63"/>
      <c r="H562" s="73"/>
      <c r="I562" s="73"/>
      <c r="L562" s="73"/>
      <c r="M562" s="73"/>
      <c r="N562" s="73"/>
      <c r="O562" s="73"/>
      <c r="P562" s="7"/>
      <c r="Q562" s="82"/>
      <c r="R562" s="80"/>
      <c r="S562" s="80"/>
      <c r="T562" s="80"/>
      <c r="U562" s="88"/>
      <c r="V562" s="88"/>
      <c r="W562" s="88"/>
      <c r="X562" s="88"/>
      <c r="Y562" s="88"/>
      <c r="Z562" s="88"/>
      <c r="AA562" s="88"/>
      <c r="AB562" s="88"/>
      <c r="AC562" s="89"/>
      <c r="AD562" s="89"/>
      <c r="AE562" s="89"/>
    </row>
    <row r="563" spans="1:31">
      <c r="A563" s="7"/>
      <c r="B563" s="46"/>
      <c r="C563" s="46"/>
      <c r="D563" s="63"/>
      <c r="E563" s="63"/>
      <c r="F563" s="63"/>
      <c r="G563" s="63"/>
      <c r="H563" s="73"/>
      <c r="I563" s="73"/>
      <c r="L563" s="73"/>
      <c r="M563" s="73"/>
      <c r="N563" s="73"/>
      <c r="O563" s="73"/>
      <c r="P563" s="7"/>
      <c r="Q563" s="82"/>
      <c r="R563" s="80"/>
      <c r="S563" s="80"/>
      <c r="T563" s="80"/>
      <c r="U563" s="88"/>
      <c r="V563" s="88"/>
      <c r="W563" s="88"/>
      <c r="X563" s="88"/>
      <c r="Y563" s="88"/>
      <c r="Z563" s="88"/>
      <c r="AA563" s="88"/>
      <c r="AB563" s="88"/>
      <c r="AC563" s="89"/>
      <c r="AD563" s="89"/>
      <c r="AE563" s="89"/>
    </row>
    <row r="564" spans="1:31">
      <c r="A564" s="7"/>
      <c r="B564" s="46"/>
      <c r="C564" s="46"/>
      <c r="D564" s="63"/>
      <c r="E564" s="63"/>
      <c r="F564" s="63"/>
      <c r="G564" s="63"/>
      <c r="H564" s="73"/>
      <c r="I564" s="73"/>
      <c r="L564" s="73"/>
      <c r="M564" s="73"/>
      <c r="N564" s="73"/>
      <c r="O564" s="73"/>
      <c r="P564" s="7"/>
      <c r="Q564" s="82"/>
      <c r="R564" s="80"/>
      <c r="S564" s="80"/>
      <c r="T564" s="80"/>
      <c r="U564" s="88"/>
      <c r="V564" s="88"/>
      <c r="W564" s="88"/>
      <c r="X564" s="88"/>
      <c r="Y564" s="88"/>
      <c r="Z564" s="88"/>
      <c r="AA564" s="88"/>
      <c r="AB564" s="88"/>
      <c r="AC564" s="89"/>
      <c r="AD564" s="89"/>
      <c r="AE564" s="89"/>
    </row>
    <row r="565" spans="1:31">
      <c r="A565" s="7"/>
      <c r="B565" s="46"/>
      <c r="C565" s="46"/>
      <c r="D565" s="63"/>
      <c r="E565" s="63"/>
      <c r="F565" s="63"/>
      <c r="G565" s="63"/>
      <c r="H565" s="73"/>
      <c r="I565" s="73"/>
      <c r="L565" s="73"/>
      <c r="M565" s="73"/>
      <c r="N565" s="73"/>
      <c r="O565" s="73"/>
      <c r="P565" s="7"/>
      <c r="Q565" s="82"/>
      <c r="R565" s="80"/>
      <c r="S565" s="80"/>
      <c r="T565" s="80"/>
      <c r="U565" s="88"/>
      <c r="V565" s="88"/>
      <c r="W565" s="88"/>
      <c r="X565" s="88"/>
      <c r="Y565" s="88"/>
      <c r="Z565" s="88"/>
      <c r="AA565" s="88"/>
      <c r="AB565" s="88"/>
      <c r="AC565" s="89"/>
      <c r="AD565" s="89"/>
      <c r="AE565" s="89"/>
    </row>
    <row r="566" spans="1:31">
      <c r="A566" s="7"/>
      <c r="B566" s="46"/>
      <c r="C566" s="46"/>
      <c r="D566" s="63"/>
      <c r="E566" s="63"/>
      <c r="F566" s="63"/>
      <c r="G566" s="63"/>
      <c r="H566" s="73"/>
      <c r="I566" s="73"/>
      <c r="L566" s="73"/>
      <c r="M566" s="73"/>
      <c r="N566" s="73"/>
      <c r="O566" s="73"/>
      <c r="P566" s="7"/>
      <c r="Q566" s="82"/>
      <c r="R566" s="80"/>
      <c r="S566" s="80"/>
      <c r="T566" s="80"/>
      <c r="U566" s="88"/>
      <c r="V566" s="88"/>
      <c r="W566" s="88"/>
      <c r="X566" s="88"/>
      <c r="Y566" s="88"/>
      <c r="Z566" s="88"/>
      <c r="AA566" s="88"/>
      <c r="AB566" s="88"/>
      <c r="AC566" s="89"/>
      <c r="AD566" s="89"/>
      <c r="AE566" s="89"/>
    </row>
    <row r="567" spans="1:31">
      <c r="A567" s="7"/>
      <c r="B567" s="46"/>
      <c r="C567" s="46"/>
      <c r="D567" s="63"/>
      <c r="E567" s="63"/>
      <c r="F567" s="63"/>
      <c r="G567" s="63"/>
      <c r="H567" s="73"/>
      <c r="I567" s="73"/>
      <c r="L567" s="73"/>
      <c r="M567" s="73"/>
      <c r="N567" s="73"/>
      <c r="O567" s="73"/>
      <c r="P567" s="7"/>
      <c r="Q567" s="82"/>
      <c r="R567" s="80"/>
      <c r="S567" s="80"/>
      <c r="T567" s="80"/>
      <c r="U567" s="88"/>
      <c r="V567" s="88"/>
      <c r="W567" s="88"/>
      <c r="X567" s="88"/>
      <c r="Y567" s="88"/>
      <c r="Z567" s="88"/>
      <c r="AA567" s="88"/>
      <c r="AB567" s="88"/>
      <c r="AC567" s="89"/>
      <c r="AD567" s="89"/>
      <c r="AE567" s="89"/>
    </row>
    <row r="568" spans="1:31">
      <c r="A568" s="7"/>
      <c r="B568" s="46"/>
      <c r="C568" s="46"/>
      <c r="D568" s="63"/>
      <c r="E568" s="63"/>
      <c r="F568" s="63"/>
      <c r="G568" s="63"/>
      <c r="H568" s="73"/>
      <c r="I568" s="73"/>
      <c r="L568" s="73"/>
      <c r="M568" s="73"/>
      <c r="N568" s="73"/>
      <c r="O568" s="73"/>
      <c r="P568" s="7"/>
      <c r="Q568" s="82"/>
      <c r="R568" s="80"/>
      <c r="S568" s="80"/>
      <c r="T568" s="80"/>
      <c r="U568" s="88"/>
      <c r="V568" s="88"/>
      <c r="W568" s="88"/>
      <c r="X568" s="88"/>
      <c r="Y568" s="88"/>
      <c r="Z568" s="88"/>
      <c r="AA568" s="88"/>
      <c r="AB568" s="88"/>
      <c r="AC568" s="89"/>
      <c r="AD568" s="89"/>
      <c r="AE568" s="89"/>
    </row>
    <row r="569" spans="1:31">
      <c r="A569" s="7"/>
      <c r="B569" s="46"/>
      <c r="C569" s="46"/>
      <c r="D569" s="63"/>
      <c r="E569" s="63"/>
      <c r="F569" s="63"/>
      <c r="G569" s="63"/>
      <c r="H569" s="73"/>
      <c r="I569" s="73"/>
      <c r="L569" s="73"/>
      <c r="M569" s="73"/>
      <c r="N569" s="73"/>
      <c r="O569" s="73"/>
      <c r="P569" s="7"/>
      <c r="Q569" s="82"/>
      <c r="R569" s="80"/>
      <c r="S569" s="80"/>
      <c r="T569" s="80"/>
      <c r="U569" s="88"/>
      <c r="V569" s="88"/>
      <c r="W569" s="88"/>
      <c r="X569" s="88"/>
      <c r="Y569" s="88"/>
      <c r="Z569" s="88"/>
      <c r="AA569" s="88"/>
      <c r="AB569" s="88"/>
      <c r="AC569" s="89"/>
      <c r="AD569" s="89"/>
      <c r="AE569" s="89"/>
    </row>
    <row r="570" spans="1:31">
      <c r="A570" s="7"/>
      <c r="B570" s="46"/>
      <c r="C570" s="46"/>
      <c r="D570" s="63"/>
      <c r="E570" s="63"/>
      <c r="F570" s="63"/>
      <c r="G570" s="63"/>
      <c r="H570" s="73"/>
      <c r="I570" s="73"/>
      <c r="L570" s="73"/>
      <c r="M570" s="73"/>
      <c r="N570" s="73"/>
      <c r="O570" s="73"/>
      <c r="P570" s="7"/>
      <c r="Q570" s="82"/>
      <c r="R570" s="80"/>
      <c r="S570" s="80"/>
      <c r="T570" s="80"/>
      <c r="U570" s="88"/>
      <c r="V570" s="88"/>
      <c r="W570" s="88"/>
      <c r="X570" s="88"/>
      <c r="Y570" s="88"/>
      <c r="Z570" s="88"/>
      <c r="AA570" s="88"/>
      <c r="AB570" s="88"/>
      <c r="AC570" s="89"/>
      <c r="AD570" s="89"/>
      <c r="AE570" s="89"/>
    </row>
    <row r="571" spans="1:31">
      <c r="A571" s="7"/>
      <c r="B571" s="46"/>
      <c r="C571" s="46"/>
      <c r="D571" s="63"/>
      <c r="E571" s="63"/>
      <c r="F571" s="63"/>
      <c r="G571" s="63"/>
      <c r="H571" s="73"/>
      <c r="I571" s="73"/>
      <c r="L571" s="73"/>
      <c r="M571" s="73"/>
      <c r="N571" s="73"/>
      <c r="O571" s="73"/>
      <c r="P571" s="7"/>
      <c r="Q571" s="82"/>
      <c r="R571" s="80"/>
      <c r="S571" s="80"/>
      <c r="T571" s="80"/>
      <c r="U571" s="88"/>
      <c r="V571" s="88"/>
      <c r="W571" s="88"/>
      <c r="X571" s="88"/>
      <c r="Y571" s="88"/>
      <c r="Z571" s="88"/>
      <c r="AA571" s="88"/>
      <c r="AB571" s="88"/>
      <c r="AC571" s="89"/>
      <c r="AD571" s="89"/>
      <c r="AE571" s="89"/>
    </row>
    <row r="572" spans="1:31">
      <c r="A572" s="7"/>
      <c r="B572" s="46"/>
      <c r="C572" s="46"/>
      <c r="D572" s="63"/>
      <c r="E572" s="63"/>
      <c r="F572" s="63"/>
      <c r="G572" s="63"/>
      <c r="H572" s="73"/>
      <c r="I572" s="73"/>
      <c r="L572" s="73"/>
      <c r="M572" s="73"/>
      <c r="N572" s="73"/>
      <c r="O572" s="73"/>
      <c r="P572" s="7"/>
      <c r="Q572" s="82"/>
      <c r="R572" s="80"/>
      <c r="S572" s="80"/>
      <c r="T572" s="80"/>
      <c r="U572" s="88"/>
      <c r="V572" s="88"/>
      <c r="W572" s="88"/>
      <c r="X572" s="88"/>
      <c r="Y572" s="88"/>
      <c r="Z572" s="88"/>
      <c r="AA572" s="88"/>
      <c r="AB572" s="88"/>
      <c r="AC572" s="89"/>
      <c r="AD572" s="89"/>
      <c r="AE572" s="89"/>
    </row>
    <row r="573" spans="1:31">
      <c r="A573" s="7"/>
      <c r="B573" s="46"/>
      <c r="C573" s="46"/>
      <c r="D573" s="63"/>
      <c r="E573" s="63"/>
      <c r="F573" s="63"/>
      <c r="G573" s="63"/>
      <c r="H573" s="73"/>
      <c r="I573" s="73"/>
      <c r="L573" s="73"/>
      <c r="M573" s="73"/>
      <c r="N573" s="73"/>
      <c r="O573" s="73"/>
      <c r="R573" s="80"/>
      <c r="S573" s="80"/>
      <c r="T573" s="80"/>
      <c r="U573" s="88"/>
      <c r="V573" s="88"/>
      <c r="W573" s="88"/>
      <c r="X573" s="88"/>
      <c r="Y573" s="88"/>
      <c r="Z573" s="88"/>
      <c r="AA573" s="88"/>
      <c r="AB573" s="88"/>
      <c r="AC573" s="89"/>
      <c r="AD573" s="89"/>
      <c r="AE573" s="89"/>
    </row>
    <row r="574" spans="1:31">
      <c r="A574" s="7"/>
      <c r="B574" s="46"/>
      <c r="C574" s="46"/>
      <c r="D574" s="63"/>
      <c r="E574" s="63"/>
      <c r="F574" s="63"/>
      <c r="G574" s="63"/>
      <c r="H574" s="73"/>
      <c r="I574" s="73"/>
      <c r="L574" s="73"/>
      <c r="M574" s="73"/>
      <c r="N574" s="73"/>
      <c r="O574" s="73"/>
      <c r="P574" s="8"/>
      <c r="Q574" s="80"/>
      <c r="R574" s="80"/>
      <c r="S574" s="80"/>
      <c r="T574" s="80"/>
      <c r="U574" s="88"/>
      <c r="V574" s="88"/>
      <c r="W574" s="88"/>
      <c r="X574" s="88"/>
      <c r="Y574" s="88"/>
      <c r="Z574" s="88"/>
      <c r="AA574" s="88"/>
      <c r="AB574" s="88"/>
      <c r="AC574" s="89"/>
      <c r="AD574" s="89"/>
      <c r="AE574" s="89"/>
    </row>
    <row r="575" spans="1:31">
      <c r="A575" s="7"/>
      <c r="B575" s="46"/>
      <c r="C575" s="46"/>
      <c r="D575" s="63"/>
      <c r="E575" s="63"/>
      <c r="F575" s="63"/>
      <c r="G575" s="63"/>
      <c r="H575" s="73"/>
      <c r="I575" s="73"/>
      <c r="L575" s="73"/>
      <c r="M575" s="73"/>
      <c r="N575" s="73"/>
      <c r="O575" s="73"/>
      <c r="P575" s="8"/>
      <c r="Q575" s="80"/>
      <c r="R575" s="80"/>
      <c r="S575" s="80"/>
      <c r="T575" s="80"/>
      <c r="U575" s="88"/>
      <c r="V575" s="88"/>
      <c r="W575" s="88"/>
      <c r="X575" s="88"/>
      <c r="Y575" s="88"/>
      <c r="Z575" s="88"/>
      <c r="AA575" s="88"/>
      <c r="AB575" s="88"/>
      <c r="AC575" s="89"/>
      <c r="AD575" s="89"/>
      <c r="AE575" s="89"/>
    </row>
    <row r="576" spans="1:31">
      <c r="A576" s="7"/>
      <c r="B576" s="46"/>
      <c r="C576" s="46"/>
      <c r="D576" s="63"/>
      <c r="E576" s="63"/>
      <c r="F576" s="63"/>
      <c r="G576" s="63"/>
      <c r="H576" s="73"/>
      <c r="I576" s="73"/>
      <c r="L576" s="73"/>
      <c r="M576" s="73"/>
      <c r="N576" s="73"/>
      <c r="O576" s="73"/>
      <c r="P576" s="8"/>
      <c r="Q576" s="80"/>
      <c r="R576" s="80"/>
      <c r="S576" s="80"/>
      <c r="T576" s="80"/>
      <c r="U576" s="88"/>
      <c r="V576" s="88"/>
      <c r="W576" s="88"/>
      <c r="X576" s="88"/>
      <c r="Y576" s="88"/>
      <c r="Z576" s="88"/>
      <c r="AA576" s="88"/>
      <c r="AB576" s="88"/>
      <c r="AC576" s="89"/>
      <c r="AD576" s="89"/>
      <c r="AE576" s="89"/>
    </row>
    <row r="577" spans="1:31">
      <c r="A577" s="7"/>
      <c r="B577" s="46"/>
      <c r="C577" s="46"/>
      <c r="D577" s="63"/>
      <c r="E577" s="63"/>
      <c r="F577" s="63"/>
      <c r="G577" s="63"/>
      <c r="H577" s="73"/>
      <c r="I577" s="73"/>
      <c r="L577" s="73"/>
      <c r="M577" s="73"/>
      <c r="N577" s="73"/>
      <c r="O577" s="73"/>
      <c r="P577" s="8"/>
      <c r="Q577" s="80"/>
      <c r="R577" s="80"/>
      <c r="S577" s="80"/>
      <c r="T577" s="80"/>
      <c r="U577" s="88"/>
      <c r="V577" s="88"/>
      <c r="W577" s="88"/>
      <c r="X577" s="88"/>
      <c r="Y577" s="88"/>
      <c r="Z577" s="88"/>
      <c r="AA577" s="88"/>
      <c r="AB577" s="88"/>
      <c r="AC577" s="89"/>
      <c r="AD577" s="89"/>
      <c r="AE577" s="89"/>
    </row>
    <row r="578" spans="1:31">
      <c r="A578" s="7"/>
      <c r="B578" s="46"/>
      <c r="C578" s="46"/>
      <c r="D578" s="63"/>
      <c r="E578" s="63"/>
      <c r="F578" s="63"/>
      <c r="G578" s="63"/>
      <c r="H578" s="73"/>
      <c r="I578" s="73"/>
      <c r="L578" s="73"/>
      <c r="M578" s="73"/>
      <c r="N578" s="73"/>
      <c r="O578" s="73"/>
      <c r="P578" s="8"/>
      <c r="Q578" s="80"/>
      <c r="R578" s="80"/>
      <c r="S578" s="80"/>
      <c r="T578" s="80"/>
      <c r="U578" s="88"/>
      <c r="V578" s="88"/>
      <c r="W578" s="88"/>
      <c r="X578" s="88"/>
      <c r="Y578" s="88"/>
      <c r="Z578" s="88"/>
      <c r="AA578" s="88"/>
      <c r="AB578" s="88"/>
      <c r="AC578" s="89"/>
      <c r="AD578" s="89"/>
      <c r="AE578" s="89"/>
    </row>
    <row r="579" spans="1:31">
      <c r="A579" s="7"/>
      <c r="B579" s="46"/>
      <c r="C579" s="46"/>
      <c r="D579" s="63"/>
      <c r="E579" s="63"/>
      <c r="F579" s="63"/>
      <c r="G579" s="63"/>
      <c r="H579" s="73"/>
      <c r="I579" s="73"/>
      <c r="L579" s="73"/>
      <c r="M579" s="73"/>
      <c r="N579" s="73"/>
      <c r="O579" s="73"/>
      <c r="P579" s="8"/>
      <c r="Q579" s="80"/>
      <c r="R579" s="80"/>
      <c r="S579" s="80"/>
      <c r="T579" s="80"/>
      <c r="U579" s="88"/>
      <c r="V579" s="88"/>
      <c r="W579" s="88"/>
      <c r="X579" s="88"/>
      <c r="Y579" s="88"/>
      <c r="Z579" s="88"/>
      <c r="AA579" s="88"/>
      <c r="AB579" s="88"/>
      <c r="AC579" s="89"/>
      <c r="AD579" s="89"/>
      <c r="AE579" s="89"/>
    </row>
    <row r="580" spans="1:31">
      <c r="A580" s="7"/>
      <c r="B580" s="46"/>
      <c r="C580" s="46"/>
      <c r="D580" s="63"/>
      <c r="E580" s="63"/>
      <c r="F580" s="63"/>
      <c r="G580" s="63"/>
      <c r="H580" s="73"/>
      <c r="I580" s="73"/>
      <c r="L580" s="73"/>
      <c r="M580" s="73"/>
      <c r="N580" s="73"/>
      <c r="O580" s="73"/>
      <c r="P580" s="8"/>
      <c r="Q580" s="80"/>
      <c r="R580" s="80"/>
      <c r="S580" s="80"/>
      <c r="T580" s="80"/>
      <c r="U580" s="88"/>
      <c r="V580" s="88"/>
      <c r="W580" s="88"/>
      <c r="X580" s="88"/>
      <c r="Y580" s="88"/>
      <c r="Z580" s="88"/>
      <c r="AA580" s="88"/>
      <c r="AB580" s="88"/>
      <c r="AC580" s="89"/>
      <c r="AD580" s="89"/>
      <c r="AE580" s="89"/>
    </row>
    <row r="581" spans="1:31">
      <c r="A581" s="7"/>
      <c r="B581" s="46"/>
      <c r="C581" s="46"/>
      <c r="D581" s="63"/>
      <c r="E581" s="63"/>
      <c r="F581" s="63"/>
      <c r="G581" s="63"/>
      <c r="H581" s="73"/>
      <c r="I581" s="73"/>
      <c r="L581" s="73"/>
      <c r="M581" s="73"/>
      <c r="N581" s="73"/>
      <c r="O581" s="73"/>
      <c r="P581" s="8"/>
      <c r="Q581" s="80"/>
      <c r="R581" s="80"/>
      <c r="S581" s="80"/>
      <c r="T581" s="80"/>
      <c r="U581" s="88"/>
      <c r="V581" s="88"/>
      <c r="W581" s="88"/>
      <c r="X581" s="88"/>
      <c r="Y581" s="88"/>
      <c r="Z581" s="88"/>
      <c r="AA581" s="88"/>
      <c r="AB581" s="88"/>
      <c r="AC581" s="89"/>
      <c r="AD581" s="89"/>
      <c r="AE581" s="89"/>
    </row>
    <row r="582" spans="1:31">
      <c r="A582" s="7"/>
      <c r="B582" s="46"/>
      <c r="C582" s="46"/>
      <c r="D582" s="63"/>
      <c r="E582" s="63"/>
      <c r="F582" s="63"/>
      <c r="G582" s="63"/>
      <c r="H582" s="73"/>
      <c r="I582" s="73"/>
      <c r="L582" s="73"/>
      <c r="M582" s="73"/>
      <c r="N582" s="73"/>
      <c r="O582" s="73"/>
      <c r="P582" s="8"/>
      <c r="Q582" s="80"/>
      <c r="R582" s="80"/>
      <c r="S582" s="80"/>
      <c r="T582" s="80"/>
      <c r="U582" s="88"/>
      <c r="V582" s="88"/>
      <c r="W582" s="88"/>
      <c r="X582" s="88"/>
      <c r="Y582" s="88"/>
      <c r="Z582" s="88"/>
      <c r="AA582" s="88"/>
      <c r="AB582" s="88"/>
      <c r="AC582" s="89"/>
      <c r="AD582" s="89"/>
      <c r="AE582" s="89"/>
    </row>
    <row r="583" spans="1:31">
      <c r="A583" s="7"/>
      <c r="B583" s="46"/>
      <c r="C583" s="46"/>
      <c r="D583" s="63"/>
      <c r="E583" s="63"/>
      <c r="F583" s="63"/>
      <c r="G583" s="63"/>
      <c r="H583" s="73"/>
      <c r="I583" s="73"/>
      <c r="L583" s="73"/>
      <c r="M583" s="73"/>
      <c r="N583" s="73"/>
      <c r="O583" s="73"/>
      <c r="P583" s="8"/>
      <c r="Q583" s="80"/>
      <c r="R583" s="80"/>
      <c r="S583" s="80"/>
      <c r="T583" s="80"/>
      <c r="U583" s="88"/>
      <c r="V583" s="88"/>
      <c r="W583" s="88"/>
      <c r="X583" s="88"/>
      <c r="Y583" s="88"/>
      <c r="Z583" s="88"/>
      <c r="AA583" s="88"/>
      <c r="AB583" s="88"/>
      <c r="AC583" s="89"/>
      <c r="AD583" s="89"/>
      <c r="AE583" s="89"/>
    </row>
    <row r="584" spans="1:31">
      <c r="A584" s="7"/>
      <c r="B584" s="46"/>
      <c r="C584" s="46"/>
      <c r="D584" s="63"/>
      <c r="E584" s="63"/>
      <c r="F584" s="63"/>
      <c r="G584" s="63"/>
      <c r="H584" s="73"/>
      <c r="I584" s="73"/>
      <c r="L584" s="73"/>
      <c r="M584" s="73"/>
      <c r="N584" s="73"/>
      <c r="O584" s="73"/>
      <c r="P584" s="8"/>
      <c r="Q584" s="80"/>
      <c r="R584" s="80"/>
      <c r="S584" s="80"/>
      <c r="T584" s="80"/>
      <c r="U584" s="88"/>
      <c r="V584" s="88"/>
      <c r="W584" s="88"/>
      <c r="X584" s="88"/>
      <c r="Y584" s="88"/>
      <c r="Z584" s="88"/>
      <c r="AA584" s="88"/>
      <c r="AB584" s="88"/>
      <c r="AC584" s="89"/>
      <c r="AD584" s="89"/>
      <c r="AE584" s="89"/>
    </row>
    <row r="585" spans="1:31">
      <c r="A585" s="7"/>
      <c r="B585" s="46"/>
      <c r="C585" s="46"/>
      <c r="D585" s="63"/>
      <c r="E585" s="63"/>
      <c r="F585" s="63"/>
      <c r="G585" s="63"/>
      <c r="H585" s="73"/>
      <c r="I585" s="73"/>
      <c r="L585" s="73"/>
      <c r="M585" s="73"/>
      <c r="N585" s="73"/>
      <c r="O585" s="73"/>
      <c r="P585" s="8"/>
      <c r="Q585" s="80"/>
      <c r="R585" s="80"/>
      <c r="S585" s="80"/>
      <c r="T585" s="80"/>
      <c r="U585" s="88"/>
      <c r="V585" s="88"/>
      <c r="W585" s="88"/>
      <c r="X585" s="88"/>
      <c r="Y585" s="88"/>
      <c r="Z585" s="88"/>
      <c r="AA585" s="88"/>
      <c r="AB585" s="88"/>
      <c r="AC585" s="89"/>
      <c r="AD585" s="89"/>
      <c r="AE585" s="89"/>
    </row>
    <row r="586" spans="1:31">
      <c r="A586" s="7"/>
      <c r="B586" s="46"/>
      <c r="C586" s="46"/>
      <c r="D586" s="63"/>
      <c r="E586" s="63"/>
      <c r="F586" s="63"/>
      <c r="G586" s="63"/>
      <c r="H586" s="73"/>
      <c r="I586" s="73"/>
      <c r="L586" s="73"/>
      <c r="M586" s="73"/>
      <c r="N586" s="73"/>
      <c r="O586" s="73"/>
      <c r="P586" s="8"/>
      <c r="Q586" s="80"/>
      <c r="R586" s="80"/>
      <c r="S586" s="80"/>
      <c r="T586" s="80"/>
      <c r="U586" s="88"/>
      <c r="V586" s="88"/>
      <c r="W586" s="88"/>
      <c r="X586" s="88"/>
      <c r="Y586" s="88"/>
      <c r="Z586" s="88"/>
      <c r="AA586" s="88"/>
      <c r="AB586" s="88"/>
      <c r="AC586" s="89"/>
      <c r="AD586" s="89"/>
      <c r="AE586" s="89"/>
    </row>
    <row r="587" spans="1:31">
      <c r="A587" s="7"/>
      <c r="B587" s="46"/>
      <c r="C587" s="46"/>
      <c r="D587" s="63"/>
      <c r="E587" s="63"/>
      <c r="F587" s="63"/>
      <c r="G587" s="63"/>
      <c r="H587" s="73"/>
      <c r="I587" s="73"/>
      <c r="L587" s="73"/>
      <c r="M587" s="73"/>
      <c r="N587" s="73"/>
      <c r="O587" s="73"/>
      <c r="P587" s="8"/>
      <c r="Q587" s="80"/>
      <c r="R587" s="80"/>
      <c r="S587" s="80"/>
      <c r="T587" s="80"/>
      <c r="U587" s="88"/>
      <c r="V587" s="88"/>
      <c r="W587" s="88"/>
      <c r="X587" s="88"/>
      <c r="Y587" s="88"/>
      <c r="Z587" s="88"/>
      <c r="AA587" s="88"/>
      <c r="AB587" s="88"/>
      <c r="AC587" s="89"/>
      <c r="AD587" s="89"/>
      <c r="AE587" s="89"/>
    </row>
    <row r="588" spans="1:31">
      <c r="A588" s="7"/>
      <c r="B588" s="46"/>
      <c r="C588" s="46"/>
      <c r="D588" s="63"/>
      <c r="E588" s="63"/>
      <c r="F588" s="63"/>
      <c r="G588" s="63"/>
      <c r="H588" s="73"/>
      <c r="I588" s="73"/>
      <c r="L588" s="73"/>
      <c r="M588" s="73"/>
      <c r="N588" s="73"/>
      <c r="O588" s="73"/>
      <c r="P588" s="8"/>
      <c r="Q588" s="80"/>
      <c r="R588" s="80"/>
      <c r="S588" s="80"/>
      <c r="T588" s="80"/>
      <c r="U588" s="88"/>
      <c r="V588" s="88"/>
      <c r="W588" s="88"/>
      <c r="X588" s="88"/>
      <c r="Y588" s="88"/>
      <c r="Z588" s="88"/>
      <c r="AA588" s="88"/>
      <c r="AB588" s="88"/>
      <c r="AC588" s="89"/>
      <c r="AD588" s="89"/>
      <c r="AE588" s="89"/>
    </row>
    <row r="589" spans="1:31">
      <c r="A589" s="7"/>
      <c r="B589" s="46"/>
      <c r="C589" s="46"/>
      <c r="D589" s="63"/>
      <c r="E589" s="63"/>
      <c r="F589" s="63"/>
      <c r="G589" s="63"/>
      <c r="H589" s="73"/>
      <c r="I589" s="73"/>
      <c r="L589" s="73"/>
      <c r="M589" s="73"/>
      <c r="N589" s="73"/>
      <c r="O589" s="73"/>
      <c r="P589" s="8"/>
      <c r="Q589" s="80"/>
      <c r="R589" s="80"/>
      <c r="S589" s="80"/>
      <c r="T589" s="80"/>
      <c r="U589" s="88"/>
      <c r="V589" s="88"/>
      <c r="W589" s="88"/>
      <c r="X589" s="88"/>
      <c r="Y589" s="88"/>
      <c r="Z589" s="88"/>
      <c r="AA589" s="88"/>
      <c r="AB589" s="88"/>
      <c r="AC589" s="89"/>
      <c r="AD589" s="89"/>
      <c r="AE589" s="89"/>
    </row>
    <row r="590" spans="1:31">
      <c r="A590" s="7"/>
      <c r="B590" s="46"/>
      <c r="C590" s="46"/>
      <c r="D590" s="63"/>
      <c r="E590" s="63"/>
      <c r="F590" s="63"/>
      <c r="G590" s="63"/>
      <c r="H590" s="73"/>
      <c r="I590" s="73"/>
      <c r="L590" s="73"/>
      <c r="M590" s="73"/>
      <c r="N590" s="73"/>
      <c r="O590" s="73"/>
      <c r="P590" s="8"/>
      <c r="Q590" s="80"/>
      <c r="R590" s="80"/>
      <c r="S590" s="80"/>
      <c r="T590" s="80"/>
      <c r="U590" s="88"/>
      <c r="V590" s="88"/>
      <c r="W590" s="88"/>
      <c r="X590" s="88"/>
      <c r="Y590" s="88"/>
      <c r="Z590" s="88"/>
      <c r="AA590" s="88"/>
      <c r="AB590" s="88"/>
      <c r="AC590" s="89"/>
      <c r="AD590" s="89"/>
      <c r="AE590" s="89"/>
    </row>
    <row r="591" spans="1:31">
      <c r="A591" s="7"/>
      <c r="B591" s="46"/>
      <c r="C591" s="46"/>
      <c r="D591" s="63"/>
      <c r="E591" s="63"/>
      <c r="F591" s="63"/>
      <c r="G591" s="63"/>
      <c r="H591" s="73"/>
      <c r="I591" s="73"/>
      <c r="L591" s="73"/>
      <c r="M591" s="73"/>
      <c r="N591" s="73"/>
      <c r="O591" s="73"/>
      <c r="P591" s="8"/>
      <c r="Q591" s="80"/>
      <c r="R591" s="80"/>
      <c r="S591" s="80"/>
      <c r="T591" s="80"/>
      <c r="U591" s="88"/>
      <c r="V591" s="88"/>
      <c r="W591" s="88"/>
      <c r="X591" s="88"/>
      <c r="Y591" s="88"/>
      <c r="Z591" s="88"/>
      <c r="AA591" s="88"/>
      <c r="AB591" s="88"/>
      <c r="AC591" s="89"/>
      <c r="AD591" s="89"/>
      <c r="AE591" s="89"/>
    </row>
    <row r="592" spans="1:31">
      <c r="D592" s="63"/>
      <c r="E592" s="63"/>
      <c r="F592" s="63"/>
      <c r="G592" s="63"/>
      <c r="H592" s="73"/>
      <c r="I592" s="73"/>
      <c r="L592" s="73"/>
      <c r="M592" s="73"/>
      <c r="N592" s="73"/>
      <c r="O592" s="73"/>
      <c r="P592" s="8"/>
      <c r="Q592" s="80"/>
      <c r="R592" s="80"/>
      <c r="S592" s="80"/>
      <c r="T592" s="80"/>
      <c r="U592" s="88"/>
      <c r="V592" s="88"/>
      <c r="W592" s="88"/>
      <c r="X592" s="88"/>
      <c r="Y592" s="88"/>
      <c r="Z592" s="88"/>
      <c r="AA592" s="88"/>
      <c r="AB592" s="88"/>
      <c r="AC592" s="89"/>
      <c r="AD592" s="89"/>
      <c r="AE592" s="89"/>
    </row>
    <row r="593" spans="4:31">
      <c r="D593" s="63"/>
      <c r="E593" s="63"/>
      <c r="F593" s="63"/>
      <c r="G593" s="63"/>
      <c r="H593" s="73"/>
      <c r="I593" s="73"/>
      <c r="L593" s="73"/>
      <c r="M593" s="73"/>
      <c r="N593" s="73"/>
      <c r="O593" s="73"/>
      <c r="P593" s="8"/>
      <c r="Q593" s="80"/>
      <c r="R593" s="80"/>
      <c r="S593" s="80"/>
      <c r="T593" s="80"/>
      <c r="U593" s="88"/>
      <c r="V593" s="88"/>
      <c r="W593" s="88"/>
      <c r="X593" s="88"/>
      <c r="Y593" s="88"/>
      <c r="Z593" s="88"/>
      <c r="AA593" s="88"/>
      <c r="AB593" s="88"/>
      <c r="AC593" s="89"/>
      <c r="AD593" s="89"/>
      <c r="AE593" s="89"/>
    </row>
    <row r="594" spans="4:31">
      <c r="D594" s="63"/>
      <c r="E594" s="63"/>
      <c r="F594" s="63"/>
      <c r="G594" s="63"/>
      <c r="H594" s="73"/>
      <c r="I594" s="73"/>
      <c r="L594" s="73"/>
      <c r="M594" s="73"/>
      <c r="N594" s="73"/>
      <c r="O594" s="73"/>
      <c r="P594" s="8"/>
      <c r="Q594" s="80"/>
      <c r="R594" s="80"/>
      <c r="S594" s="80"/>
      <c r="T594" s="80"/>
      <c r="U594" s="88"/>
      <c r="V594" s="88"/>
      <c r="W594" s="88"/>
      <c r="X594" s="88"/>
      <c r="Y594" s="88"/>
      <c r="Z594" s="88"/>
      <c r="AA594" s="88"/>
      <c r="AB594" s="88"/>
      <c r="AC594" s="89"/>
      <c r="AD594" s="89"/>
      <c r="AE594" s="89"/>
    </row>
    <row r="595" spans="4:31">
      <c r="D595" s="63"/>
      <c r="E595" s="63"/>
      <c r="F595" s="63"/>
      <c r="G595" s="63"/>
      <c r="H595" s="73"/>
      <c r="I595" s="73"/>
      <c r="L595" s="73"/>
      <c r="M595" s="73"/>
      <c r="N595" s="73"/>
      <c r="O595" s="73"/>
      <c r="P595" s="8"/>
      <c r="Q595" s="80"/>
      <c r="R595" s="80"/>
      <c r="S595" s="80"/>
      <c r="T595" s="80"/>
      <c r="U595" s="88"/>
      <c r="V595" s="88"/>
      <c r="W595" s="88"/>
      <c r="X595" s="88"/>
      <c r="Y595" s="88"/>
      <c r="Z595" s="88"/>
      <c r="AA595" s="88"/>
      <c r="AB595" s="88"/>
      <c r="AC595" s="89"/>
      <c r="AD595" s="89"/>
      <c r="AE595" s="89"/>
    </row>
    <row r="596" spans="4:31">
      <c r="D596" s="63"/>
      <c r="E596" s="63"/>
      <c r="F596" s="63"/>
      <c r="G596" s="63"/>
      <c r="H596" s="73"/>
      <c r="I596" s="73"/>
      <c r="L596" s="73"/>
      <c r="M596" s="73"/>
      <c r="N596" s="73"/>
      <c r="O596" s="73"/>
      <c r="P596" s="8"/>
      <c r="Q596" s="80"/>
      <c r="R596" s="80"/>
      <c r="S596" s="80"/>
      <c r="T596" s="80"/>
      <c r="U596" s="88"/>
      <c r="V596" s="88"/>
      <c r="W596" s="88"/>
      <c r="X596" s="88"/>
      <c r="Y596" s="88"/>
      <c r="Z596" s="88"/>
      <c r="AA596" s="88"/>
      <c r="AB596" s="88"/>
      <c r="AC596" s="89"/>
      <c r="AD596" s="89"/>
      <c r="AE596" s="89"/>
    </row>
    <row r="597" spans="4:31">
      <c r="D597" s="63"/>
      <c r="E597" s="63"/>
      <c r="F597" s="63"/>
      <c r="G597" s="63"/>
      <c r="H597" s="73"/>
      <c r="I597" s="73"/>
      <c r="L597" s="73"/>
      <c r="M597" s="73"/>
      <c r="N597" s="73"/>
      <c r="O597" s="73"/>
      <c r="P597" s="8"/>
      <c r="Q597" s="80"/>
      <c r="R597" s="80"/>
      <c r="S597" s="80"/>
      <c r="T597" s="80"/>
      <c r="U597" s="88"/>
      <c r="V597" s="88"/>
      <c r="W597" s="88"/>
      <c r="X597" s="88"/>
      <c r="Y597" s="88"/>
      <c r="Z597" s="88"/>
      <c r="AA597" s="88"/>
      <c r="AB597" s="88"/>
      <c r="AC597" s="89"/>
      <c r="AD597" s="89"/>
      <c r="AE597" s="89"/>
    </row>
    <row r="598" spans="4:31">
      <c r="D598" s="63"/>
      <c r="E598" s="63"/>
      <c r="F598" s="63"/>
      <c r="G598" s="63"/>
      <c r="H598" s="73"/>
      <c r="I598" s="73"/>
      <c r="L598" s="73"/>
      <c r="M598" s="73"/>
      <c r="N598" s="73"/>
      <c r="O598" s="73"/>
      <c r="P598" s="8"/>
      <c r="Q598" s="80"/>
      <c r="R598" s="80"/>
      <c r="S598" s="80"/>
      <c r="T598" s="80"/>
      <c r="U598" s="88"/>
      <c r="V598" s="88"/>
      <c r="W598" s="88"/>
      <c r="X598" s="88"/>
      <c r="Y598" s="88"/>
      <c r="Z598" s="88"/>
      <c r="AA598" s="88"/>
      <c r="AB598" s="88"/>
      <c r="AC598" s="89"/>
      <c r="AD598" s="89"/>
      <c r="AE598" s="89"/>
    </row>
    <row r="599" spans="4:31">
      <c r="D599" s="63"/>
      <c r="E599" s="63"/>
      <c r="F599" s="63"/>
      <c r="G599" s="63"/>
      <c r="H599" s="73"/>
      <c r="I599" s="73"/>
      <c r="L599" s="73"/>
      <c r="M599" s="73"/>
      <c r="N599" s="73"/>
      <c r="O599" s="73"/>
      <c r="P599" s="8"/>
      <c r="Q599" s="80"/>
      <c r="R599" s="80"/>
      <c r="S599" s="80"/>
      <c r="T599" s="80"/>
      <c r="U599" s="88"/>
      <c r="V599" s="88"/>
      <c r="W599" s="88"/>
      <c r="X599" s="88"/>
      <c r="Y599" s="88"/>
      <c r="Z599" s="88"/>
      <c r="AA599" s="88"/>
      <c r="AB599" s="88"/>
      <c r="AC599" s="89"/>
      <c r="AD599" s="89"/>
      <c r="AE599" s="89"/>
    </row>
    <row r="600" spans="4:31">
      <c r="D600" s="63"/>
      <c r="E600" s="63"/>
      <c r="F600" s="63"/>
      <c r="G600" s="63"/>
      <c r="H600" s="73"/>
      <c r="I600" s="73"/>
      <c r="L600" s="73"/>
      <c r="M600" s="73"/>
      <c r="N600" s="73"/>
      <c r="O600" s="73"/>
      <c r="P600" s="8"/>
      <c r="Q600" s="80"/>
      <c r="R600" s="80"/>
      <c r="S600" s="80"/>
      <c r="T600" s="80"/>
      <c r="U600" s="88"/>
      <c r="V600" s="88"/>
      <c r="W600" s="88"/>
      <c r="X600" s="88"/>
      <c r="Y600" s="88"/>
      <c r="Z600" s="88"/>
      <c r="AA600" s="88"/>
      <c r="AB600" s="88"/>
      <c r="AC600" s="89"/>
      <c r="AD600" s="89"/>
      <c r="AE600" s="89"/>
    </row>
    <row r="601" spans="4:31">
      <c r="D601" s="63"/>
      <c r="E601" s="63"/>
      <c r="F601" s="63"/>
      <c r="G601" s="63"/>
      <c r="H601" s="73"/>
      <c r="I601" s="73"/>
      <c r="L601" s="73"/>
      <c r="M601" s="73"/>
      <c r="N601" s="73"/>
      <c r="O601" s="73"/>
      <c r="P601" s="8"/>
      <c r="Q601" s="80"/>
      <c r="R601" s="80"/>
      <c r="S601" s="80"/>
      <c r="T601" s="80"/>
      <c r="U601" s="88"/>
      <c r="V601" s="88"/>
      <c r="W601" s="88"/>
      <c r="X601" s="88"/>
      <c r="Y601" s="88"/>
      <c r="Z601" s="88"/>
      <c r="AA601" s="88"/>
      <c r="AB601" s="88"/>
      <c r="AC601" s="89"/>
      <c r="AD601" s="89"/>
      <c r="AE601" s="89"/>
    </row>
    <row r="602" spans="4:31">
      <c r="D602" s="63"/>
      <c r="E602" s="63"/>
      <c r="F602" s="63"/>
      <c r="G602" s="63"/>
      <c r="H602" s="73"/>
      <c r="I602" s="73"/>
      <c r="L602" s="73"/>
      <c r="M602" s="73"/>
      <c r="N602" s="73"/>
      <c r="O602" s="73"/>
      <c r="P602" s="8"/>
      <c r="Q602" s="80"/>
      <c r="R602" s="80"/>
      <c r="S602" s="80"/>
      <c r="T602" s="80"/>
      <c r="U602" s="88"/>
      <c r="V602" s="88"/>
      <c r="W602" s="88"/>
      <c r="X602" s="88"/>
      <c r="Y602" s="88"/>
      <c r="Z602" s="88"/>
      <c r="AA602" s="88"/>
      <c r="AB602" s="88"/>
      <c r="AC602" s="89"/>
      <c r="AD602" s="89"/>
      <c r="AE602" s="89"/>
    </row>
    <row r="603" spans="4:31">
      <c r="D603" s="63"/>
      <c r="E603" s="63"/>
      <c r="F603" s="63"/>
      <c r="G603" s="63"/>
      <c r="H603" s="73"/>
      <c r="I603" s="73"/>
      <c r="L603" s="73"/>
      <c r="M603" s="73"/>
      <c r="N603" s="73"/>
      <c r="O603" s="73"/>
      <c r="P603" s="8"/>
      <c r="Q603" s="80"/>
      <c r="R603" s="80"/>
      <c r="S603" s="80"/>
      <c r="T603" s="80"/>
      <c r="U603" s="88"/>
      <c r="V603" s="88"/>
      <c r="W603" s="88"/>
      <c r="X603" s="88"/>
      <c r="Y603" s="88"/>
      <c r="Z603" s="88"/>
      <c r="AA603" s="88"/>
      <c r="AB603" s="88"/>
      <c r="AC603" s="89"/>
      <c r="AD603" s="89"/>
      <c r="AE603" s="89"/>
    </row>
    <row r="604" spans="4:31">
      <c r="D604" s="63"/>
      <c r="E604" s="63"/>
      <c r="F604" s="63"/>
      <c r="G604" s="63"/>
      <c r="H604" s="73"/>
      <c r="I604" s="73"/>
      <c r="L604" s="73"/>
      <c r="M604" s="73"/>
      <c r="N604" s="73"/>
      <c r="O604" s="73"/>
      <c r="P604" s="8"/>
      <c r="Q604" s="80"/>
      <c r="R604" s="80"/>
      <c r="S604" s="80"/>
      <c r="T604" s="80"/>
      <c r="U604" s="88"/>
      <c r="V604" s="88"/>
      <c r="W604" s="88"/>
      <c r="X604" s="88"/>
      <c r="Y604" s="88"/>
      <c r="Z604" s="88"/>
      <c r="AA604" s="88"/>
      <c r="AB604" s="88"/>
      <c r="AC604" s="89"/>
      <c r="AD604" s="89"/>
      <c r="AE604" s="89"/>
    </row>
    <row r="605" spans="4:31">
      <c r="D605" s="63"/>
      <c r="E605" s="63"/>
      <c r="F605" s="63"/>
      <c r="G605" s="63"/>
      <c r="H605" s="73"/>
      <c r="I605" s="73"/>
      <c r="L605" s="73"/>
      <c r="M605" s="73"/>
      <c r="N605" s="73"/>
      <c r="O605" s="73"/>
      <c r="P605" s="8"/>
      <c r="Q605" s="80"/>
      <c r="R605" s="80"/>
      <c r="S605" s="80"/>
      <c r="T605" s="80"/>
      <c r="U605" s="88"/>
      <c r="V605" s="88"/>
      <c r="W605" s="88"/>
      <c r="X605" s="88"/>
      <c r="Y605" s="88"/>
      <c r="Z605" s="88"/>
      <c r="AA605" s="88"/>
      <c r="AB605" s="88"/>
      <c r="AC605" s="89"/>
      <c r="AD605" s="89"/>
      <c r="AE605" s="89"/>
    </row>
    <row r="606" spans="4:31">
      <c r="D606" s="63"/>
      <c r="E606" s="63"/>
      <c r="F606" s="63"/>
      <c r="G606" s="63"/>
      <c r="H606" s="73"/>
      <c r="I606" s="73"/>
      <c r="L606" s="73"/>
      <c r="M606" s="73"/>
      <c r="N606" s="73"/>
      <c r="O606" s="73"/>
      <c r="P606" s="8"/>
      <c r="Q606" s="80"/>
      <c r="R606" s="80"/>
      <c r="S606" s="80"/>
      <c r="T606" s="80"/>
      <c r="U606" s="88"/>
      <c r="V606" s="88"/>
      <c r="W606" s="88"/>
      <c r="X606" s="88"/>
      <c r="Y606" s="88"/>
      <c r="Z606" s="88"/>
      <c r="AA606" s="88"/>
      <c r="AB606" s="88"/>
      <c r="AC606" s="89"/>
      <c r="AD606" s="89"/>
      <c r="AE606" s="89"/>
    </row>
    <row r="607" spans="4:31">
      <c r="D607" s="63"/>
      <c r="E607" s="63"/>
      <c r="F607" s="63"/>
      <c r="G607" s="63"/>
      <c r="H607" s="73"/>
      <c r="I607" s="73"/>
      <c r="L607" s="73"/>
      <c r="M607" s="73"/>
      <c r="N607" s="73"/>
      <c r="O607" s="73"/>
      <c r="P607" s="8"/>
      <c r="Q607" s="80"/>
      <c r="R607" s="80"/>
      <c r="S607" s="80"/>
      <c r="T607" s="80"/>
      <c r="U607" s="88"/>
      <c r="V607" s="88"/>
      <c r="W607" s="88"/>
      <c r="X607" s="88"/>
      <c r="Y607" s="88"/>
      <c r="Z607" s="88"/>
      <c r="AA607" s="88"/>
      <c r="AB607" s="88"/>
      <c r="AC607" s="89"/>
      <c r="AD607" s="89"/>
      <c r="AE607" s="89"/>
    </row>
    <row r="608" spans="4:31">
      <c r="D608" s="63"/>
      <c r="E608" s="63"/>
      <c r="F608" s="63"/>
      <c r="G608" s="63"/>
      <c r="H608" s="73"/>
      <c r="I608" s="73"/>
      <c r="P608" s="8"/>
      <c r="Q608" s="80"/>
      <c r="R608" s="80"/>
      <c r="S608" s="80"/>
      <c r="T608" s="80"/>
      <c r="U608" s="88"/>
      <c r="V608" s="88"/>
      <c r="W608" s="88"/>
      <c r="X608" s="88"/>
      <c r="Y608" s="88"/>
      <c r="Z608" s="88"/>
      <c r="AA608" s="88"/>
      <c r="AB608" s="88"/>
      <c r="AC608" s="89"/>
      <c r="AD608" s="89"/>
      <c r="AE608" s="89"/>
    </row>
    <row r="609" spans="4:31">
      <c r="D609" s="63"/>
      <c r="E609" s="63"/>
      <c r="F609" s="63"/>
      <c r="G609" s="63"/>
      <c r="H609" s="73"/>
      <c r="I609" s="73"/>
      <c r="L609" s="74"/>
      <c r="M609" s="74"/>
      <c r="N609" s="74"/>
      <c r="O609" s="74"/>
      <c r="P609" s="8"/>
      <c r="Q609" s="80"/>
      <c r="R609" s="80"/>
      <c r="S609" s="80"/>
      <c r="T609" s="80"/>
      <c r="U609" s="88"/>
      <c r="V609" s="88"/>
      <c r="W609" s="88"/>
      <c r="X609" s="88"/>
      <c r="Y609" s="88"/>
      <c r="Z609" s="88"/>
      <c r="AA609" s="88"/>
      <c r="AB609" s="88"/>
      <c r="AC609" s="89"/>
      <c r="AD609" s="89"/>
      <c r="AE609" s="89"/>
    </row>
    <row r="610" spans="4:31">
      <c r="D610" s="63"/>
      <c r="E610" s="63"/>
      <c r="F610" s="63"/>
      <c r="G610" s="63"/>
      <c r="H610" s="73"/>
      <c r="I610" s="73"/>
      <c r="L610" s="74"/>
      <c r="M610" s="74"/>
      <c r="N610" s="74"/>
      <c r="O610" s="74"/>
      <c r="P610" s="8"/>
      <c r="Q610" s="80"/>
      <c r="R610" s="80"/>
      <c r="S610" s="80"/>
      <c r="T610" s="80"/>
      <c r="U610" s="88"/>
      <c r="V610" s="88"/>
      <c r="W610" s="88"/>
      <c r="X610" s="88"/>
      <c r="Y610" s="88"/>
      <c r="Z610" s="88"/>
      <c r="AA610" s="88"/>
      <c r="AB610" s="88"/>
      <c r="AC610" s="89"/>
      <c r="AD610" s="89"/>
      <c r="AE610" s="89"/>
    </row>
    <row r="611" spans="4:31">
      <c r="D611" s="63"/>
      <c r="E611" s="63"/>
      <c r="F611" s="63"/>
      <c r="G611" s="63"/>
      <c r="H611" s="73"/>
      <c r="I611" s="73"/>
      <c r="L611" s="74"/>
      <c r="M611" s="74"/>
      <c r="N611" s="74"/>
      <c r="O611" s="74"/>
      <c r="P611" s="8"/>
      <c r="Q611" s="80"/>
      <c r="R611" s="80"/>
      <c r="S611" s="80"/>
      <c r="T611" s="80"/>
      <c r="U611" s="88"/>
      <c r="V611" s="88"/>
      <c r="W611" s="88"/>
      <c r="X611" s="88"/>
      <c r="Y611" s="88"/>
      <c r="Z611" s="88"/>
      <c r="AA611" s="88"/>
      <c r="AB611" s="88"/>
      <c r="AC611" s="89"/>
      <c r="AD611" s="89"/>
      <c r="AE611" s="89"/>
    </row>
    <row r="612" spans="4:31">
      <c r="D612" s="63"/>
      <c r="E612" s="63"/>
      <c r="F612" s="63"/>
      <c r="G612" s="63"/>
      <c r="H612" s="73"/>
      <c r="I612" s="73"/>
      <c r="L612" s="74"/>
      <c r="M612" s="74"/>
      <c r="N612" s="74"/>
      <c r="O612" s="74"/>
      <c r="P612" s="8"/>
      <c r="Q612" s="80"/>
      <c r="R612" s="80"/>
      <c r="S612" s="80"/>
      <c r="T612" s="80"/>
      <c r="U612" s="88"/>
      <c r="V612" s="88"/>
      <c r="W612" s="88"/>
      <c r="X612" s="88"/>
      <c r="Y612" s="88"/>
      <c r="Z612" s="88"/>
      <c r="AA612" s="88"/>
      <c r="AB612" s="88"/>
      <c r="AC612" s="89"/>
      <c r="AD612" s="89"/>
      <c r="AE612" s="89"/>
    </row>
    <row r="613" spans="4:31">
      <c r="D613" s="63"/>
      <c r="E613" s="63"/>
      <c r="F613" s="63"/>
      <c r="G613" s="63"/>
      <c r="H613" s="73"/>
      <c r="I613" s="73"/>
      <c r="L613" s="74"/>
      <c r="M613" s="74"/>
      <c r="N613" s="74"/>
      <c r="O613" s="74"/>
      <c r="P613" s="8"/>
      <c r="Q613" s="80"/>
      <c r="R613" s="80"/>
      <c r="S613" s="80"/>
      <c r="T613" s="80"/>
      <c r="U613" s="88"/>
      <c r="V613" s="88"/>
      <c r="W613" s="88"/>
      <c r="X613" s="88"/>
      <c r="Y613" s="88"/>
      <c r="Z613" s="88"/>
      <c r="AA613" s="88"/>
      <c r="AB613" s="88"/>
      <c r="AC613" s="89"/>
      <c r="AD613" s="89"/>
      <c r="AE613" s="89"/>
    </row>
    <row r="614" spans="4:31">
      <c r="D614" s="63"/>
      <c r="E614" s="63"/>
      <c r="F614" s="63"/>
      <c r="G614" s="63"/>
      <c r="H614" s="73"/>
      <c r="I614" s="73"/>
      <c r="L614" s="74"/>
      <c r="M614" s="74"/>
      <c r="N614" s="74"/>
      <c r="O614" s="74"/>
      <c r="P614" s="8"/>
      <c r="Q614" s="80"/>
      <c r="R614" s="80"/>
      <c r="S614" s="80"/>
      <c r="T614" s="80"/>
      <c r="U614" s="88"/>
      <c r="V614" s="88"/>
      <c r="W614" s="88"/>
      <c r="X614" s="88"/>
      <c r="Y614" s="88"/>
      <c r="Z614" s="88"/>
      <c r="AA614" s="88"/>
      <c r="AB614" s="88"/>
      <c r="AC614" s="89"/>
      <c r="AD614" s="89"/>
      <c r="AE614" s="89"/>
    </row>
    <row r="615" spans="4:31">
      <c r="D615" s="63"/>
      <c r="E615" s="63"/>
      <c r="F615" s="63"/>
      <c r="G615" s="63"/>
      <c r="H615" s="73"/>
      <c r="I615" s="73"/>
      <c r="L615" s="74"/>
      <c r="M615" s="74"/>
      <c r="N615" s="74"/>
      <c r="O615" s="74"/>
      <c r="P615" s="8"/>
      <c r="Q615" s="80"/>
      <c r="R615" s="80"/>
      <c r="S615" s="80"/>
      <c r="T615" s="80"/>
      <c r="U615" s="88"/>
      <c r="V615" s="88"/>
      <c r="W615" s="88"/>
      <c r="X615" s="88"/>
      <c r="Y615" s="88"/>
      <c r="Z615" s="88"/>
      <c r="AA615" s="88"/>
      <c r="AB615" s="88"/>
      <c r="AC615" s="89"/>
      <c r="AD615" s="89"/>
      <c r="AE615" s="89"/>
    </row>
    <row r="616" spans="4:31">
      <c r="D616" s="63"/>
      <c r="E616" s="63"/>
      <c r="F616" s="63"/>
      <c r="G616" s="63"/>
      <c r="H616" s="73"/>
      <c r="I616" s="73"/>
      <c r="L616" s="74"/>
      <c r="M616" s="74"/>
      <c r="N616" s="74"/>
      <c r="O616" s="74"/>
      <c r="P616" s="8"/>
      <c r="Q616" s="80"/>
      <c r="R616" s="80"/>
      <c r="S616" s="80"/>
      <c r="T616" s="80"/>
      <c r="U616" s="88"/>
      <c r="V616" s="88"/>
      <c r="W616" s="88"/>
      <c r="X616" s="88"/>
      <c r="Y616" s="88"/>
      <c r="Z616" s="88"/>
      <c r="AA616" s="88"/>
      <c r="AB616" s="88"/>
      <c r="AC616" s="89"/>
      <c r="AD616" s="89"/>
      <c r="AE616" s="89"/>
    </row>
    <row r="617" spans="4:31">
      <c r="D617" s="63"/>
      <c r="E617" s="63"/>
      <c r="F617" s="63"/>
      <c r="G617" s="63"/>
      <c r="H617" s="73"/>
      <c r="I617" s="73"/>
      <c r="L617" s="74"/>
      <c r="M617" s="74"/>
      <c r="N617" s="74"/>
      <c r="O617" s="74"/>
      <c r="P617" s="8"/>
      <c r="Q617" s="80"/>
      <c r="R617" s="80"/>
      <c r="S617" s="80"/>
      <c r="T617" s="80"/>
      <c r="U617" s="88"/>
      <c r="V617" s="88"/>
      <c r="W617" s="88"/>
      <c r="X617" s="88"/>
      <c r="Y617" s="88"/>
      <c r="Z617" s="88"/>
      <c r="AA617" s="88"/>
      <c r="AB617" s="88"/>
      <c r="AC617" s="89"/>
      <c r="AD617" s="89"/>
      <c r="AE617" s="89"/>
    </row>
    <row r="618" spans="4:31">
      <c r="D618" s="63"/>
      <c r="E618" s="63"/>
      <c r="F618" s="63"/>
      <c r="G618" s="63"/>
      <c r="H618" s="73"/>
      <c r="I618" s="73"/>
      <c r="L618" s="74"/>
      <c r="M618" s="74"/>
      <c r="N618" s="74"/>
      <c r="O618" s="74"/>
      <c r="P618" s="8"/>
      <c r="Q618" s="80"/>
      <c r="R618" s="80"/>
      <c r="S618" s="80"/>
      <c r="T618" s="80"/>
      <c r="U618" s="88"/>
      <c r="V618" s="88"/>
      <c r="W618" s="88"/>
      <c r="X618" s="88"/>
      <c r="Y618" s="88"/>
      <c r="Z618" s="88"/>
      <c r="AA618" s="88"/>
      <c r="AB618" s="88"/>
      <c r="AC618" s="89"/>
      <c r="AD618" s="89"/>
      <c r="AE618" s="89"/>
    </row>
    <row r="619" spans="4:31">
      <c r="D619" s="63"/>
      <c r="E619" s="63"/>
      <c r="F619" s="63"/>
      <c r="G619" s="63"/>
      <c r="H619" s="73"/>
      <c r="I619" s="73"/>
      <c r="L619" s="74"/>
      <c r="M619" s="74"/>
      <c r="N619" s="74"/>
      <c r="O619" s="74"/>
      <c r="P619" s="8"/>
      <c r="Q619" s="80"/>
      <c r="R619" s="80"/>
      <c r="S619" s="80"/>
      <c r="T619" s="80"/>
      <c r="U619" s="88"/>
      <c r="V619" s="88"/>
      <c r="W619" s="88"/>
      <c r="X619" s="88"/>
      <c r="Y619" s="88"/>
      <c r="Z619" s="88"/>
      <c r="AA619" s="88"/>
      <c r="AB619" s="88"/>
      <c r="AC619" s="89"/>
      <c r="AD619" s="89"/>
      <c r="AE619" s="89"/>
    </row>
    <row r="620" spans="4:31">
      <c r="D620" s="63"/>
      <c r="E620" s="63"/>
      <c r="F620" s="63"/>
      <c r="G620" s="63"/>
      <c r="H620" s="73"/>
      <c r="I620" s="73"/>
      <c r="L620" s="74"/>
      <c r="M620" s="74"/>
      <c r="N620" s="74"/>
      <c r="O620" s="74"/>
      <c r="P620" s="8"/>
      <c r="Q620" s="80"/>
      <c r="R620" s="80"/>
      <c r="S620" s="80"/>
      <c r="T620" s="80"/>
      <c r="U620" s="88"/>
      <c r="V620" s="88"/>
      <c r="W620" s="88"/>
      <c r="X620" s="88"/>
      <c r="Y620" s="88"/>
      <c r="Z620" s="88"/>
      <c r="AA620" s="88"/>
      <c r="AB620" s="88"/>
      <c r="AC620" s="89"/>
      <c r="AD620" s="89"/>
      <c r="AE620" s="89"/>
    </row>
    <row r="621" spans="4:31">
      <c r="L621" s="74"/>
      <c r="M621" s="74"/>
      <c r="N621" s="74"/>
      <c r="O621" s="74"/>
      <c r="P621" s="8"/>
      <c r="Q621" s="80"/>
      <c r="R621" s="80"/>
      <c r="S621" s="80"/>
      <c r="T621" s="80"/>
      <c r="U621" s="88"/>
      <c r="V621" s="88"/>
      <c r="W621" s="88"/>
      <c r="X621" s="88"/>
      <c r="Y621" s="88"/>
      <c r="Z621" s="88"/>
      <c r="AA621" s="88"/>
      <c r="AB621" s="88"/>
      <c r="AC621" s="89"/>
      <c r="AD621" s="89"/>
      <c r="AE621" s="89"/>
    </row>
    <row r="622" spans="4:31">
      <c r="L622" s="74"/>
      <c r="M622" s="74"/>
      <c r="N622" s="74"/>
      <c r="O622" s="74"/>
      <c r="P622" s="8"/>
      <c r="Q622" s="80"/>
      <c r="R622" s="80"/>
      <c r="S622" s="80"/>
      <c r="T622" s="80"/>
      <c r="U622" s="88"/>
      <c r="V622" s="88"/>
      <c r="W622" s="88"/>
      <c r="X622" s="88"/>
      <c r="Y622" s="88"/>
      <c r="Z622" s="88"/>
      <c r="AA622" s="88"/>
      <c r="AB622" s="88"/>
      <c r="AC622" s="89"/>
      <c r="AD622" s="89"/>
      <c r="AE622" s="89"/>
    </row>
    <row r="623" spans="4:31">
      <c r="L623" s="74"/>
      <c r="M623" s="74"/>
      <c r="N623" s="74"/>
      <c r="O623" s="74"/>
      <c r="P623" s="8"/>
      <c r="Q623" s="80"/>
      <c r="R623" s="80"/>
      <c r="S623" s="80"/>
      <c r="T623" s="80"/>
      <c r="U623" s="88"/>
      <c r="V623" s="88"/>
      <c r="W623" s="88"/>
      <c r="X623" s="88"/>
      <c r="Y623" s="88"/>
      <c r="Z623" s="88"/>
      <c r="AA623" s="88"/>
      <c r="AB623" s="88"/>
      <c r="AC623" s="89"/>
      <c r="AD623" s="89"/>
      <c r="AE623" s="89"/>
    </row>
    <row r="624" spans="4:31">
      <c r="L624" s="74"/>
      <c r="M624" s="74"/>
      <c r="N624" s="74"/>
      <c r="O624" s="74"/>
      <c r="P624" s="8"/>
      <c r="Q624" s="80"/>
      <c r="R624" s="80"/>
      <c r="S624" s="80"/>
      <c r="T624" s="80"/>
      <c r="U624" s="88"/>
      <c r="V624" s="88"/>
      <c r="W624" s="88"/>
      <c r="X624" s="88"/>
      <c r="Y624" s="88"/>
      <c r="Z624" s="88"/>
      <c r="AA624" s="88"/>
      <c r="AB624" s="88"/>
      <c r="AC624" s="89"/>
      <c r="AD624" s="89"/>
      <c r="AE624" s="89"/>
    </row>
    <row r="625" spans="12:31">
      <c r="L625" s="74"/>
      <c r="M625" s="74"/>
      <c r="N625" s="74"/>
      <c r="O625" s="74"/>
      <c r="P625" s="8"/>
      <c r="Q625" s="80"/>
      <c r="R625" s="80"/>
      <c r="S625" s="80"/>
      <c r="T625" s="80"/>
      <c r="U625" s="88"/>
      <c r="V625" s="88"/>
      <c r="W625" s="88"/>
      <c r="X625" s="88"/>
      <c r="Y625" s="88"/>
      <c r="Z625" s="88"/>
      <c r="AA625" s="88"/>
      <c r="AB625" s="88"/>
      <c r="AC625" s="89"/>
      <c r="AD625" s="89"/>
      <c r="AE625" s="89"/>
    </row>
    <row r="626" spans="12:31">
      <c r="L626" s="74"/>
      <c r="M626" s="74"/>
      <c r="N626" s="74"/>
      <c r="O626" s="74"/>
      <c r="P626" s="8"/>
      <c r="Q626" s="80"/>
      <c r="R626" s="80"/>
      <c r="S626" s="80"/>
      <c r="T626" s="80"/>
      <c r="U626" s="88"/>
      <c r="V626" s="88"/>
      <c r="W626" s="88"/>
      <c r="X626" s="88"/>
      <c r="Y626" s="88"/>
      <c r="Z626" s="88"/>
      <c r="AA626" s="88"/>
      <c r="AB626" s="88"/>
      <c r="AC626" s="89"/>
      <c r="AD626" s="89"/>
      <c r="AE626" s="89"/>
    </row>
    <row r="627" spans="12:31">
      <c r="L627" s="74"/>
      <c r="M627" s="74"/>
      <c r="N627" s="74"/>
      <c r="O627" s="74"/>
      <c r="P627" s="8"/>
      <c r="Q627" s="80"/>
      <c r="R627" s="80"/>
      <c r="S627" s="80"/>
      <c r="T627" s="80"/>
      <c r="U627" s="88"/>
      <c r="V627" s="88"/>
      <c r="W627" s="88"/>
      <c r="X627" s="88"/>
      <c r="Y627" s="88"/>
      <c r="Z627" s="88"/>
      <c r="AA627" s="88"/>
      <c r="AB627" s="88"/>
      <c r="AC627" s="89"/>
      <c r="AD627" s="89"/>
      <c r="AE627" s="89"/>
    </row>
    <row r="628" spans="12:31">
      <c r="L628" s="74"/>
      <c r="M628" s="74"/>
      <c r="N628" s="74"/>
      <c r="O628" s="74"/>
      <c r="P628" s="8"/>
      <c r="Q628" s="80"/>
      <c r="R628" s="80"/>
      <c r="S628" s="80"/>
      <c r="T628" s="80"/>
      <c r="U628" s="88"/>
      <c r="V628" s="88"/>
      <c r="W628" s="88"/>
      <c r="X628" s="88"/>
      <c r="Y628" s="88"/>
      <c r="Z628" s="88"/>
      <c r="AA628" s="88"/>
      <c r="AB628" s="88"/>
      <c r="AC628" s="89"/>
      <c r="AD628" s="89"/>
      <c r="AE628" s="89"/>
    </row>
    <row r="629" spans="12:31">
      <c r="L629" s="74"/>
      <c r="M629" s="74"/>
      <c r="N629" s="74"/>
      <c r="O629" s="74"/>
      <c r="P629" s="8"/>
      <c r="Q629" s="80"/>
      <c r="R629" s="81"/>
      <c r="S629" s="81"/>
      <c r="T629" s="81"/>
      <c r="U629" s="90"/>
      <c r="V629" s="90"/>
      <c r="W629" s="90"/>
      <c r="X629" s="88"/>
      <c r="Y629" s="88"/>
      <c r="Z629" s="88"/>
      <c r="AA629" s="88"/>
      <c r="AB629" s="88"/>
      <c r="AC629" s="89"/>
      <c r="AD629" s="89"/>
      <c r="AE629" s="89"/>
    </row>
    <row r="630" spans="12:31">
      <c r="L630" s="74"/>
      <c r="M630" s="74"/>
      <c r="N630" s="74"/>
      <c r="O630" s="74"/>
      <c r="P630" s="8"/>
      <c r="Q630" s="80"/>
      <c r="R630" s="81"/>
      <c r="S630" s="81"/>
      <c r="T630" s="81"/>
      <c r="U630" s="90"/>
      <c r="V630" s="90"/>
      <c r="W630" s="90"/>
      <c r="X630" s="88"/>
      <c r="Y630" s="88"/>
      <c r="Z630" s="88"/>
      <c r="AA630" s="88"/>
      <c r="AB630" s="88"/>
      <c r="AC630" s="89"/>
      <c r="AD630" s="89"/>
      <c r="AE630" s="89"/>
    </row>
    <row r="631" spans="12:31">
      <c r="L631" s="74"/>
      <c r="M631" s="74"/>
      <c r="N631" s="74"/>
      <c r="O631" s="74"/>
      <c r="P631" s="8"/>
      <c r="Q631" s="80"/>
      <c r="R631" s="81"/>
      <c r="S631" s="81"/>
      <c r="T631" s="81"/>
      <c r="U631" s="90"/>
      <c r="V631" s="90"/>
      <c r="W631" s="90"/>
      <c r="X631" s="88"/>
      <c r="Y631" s="88"/>
      <c r="Z631" s="88"/>
      <c r="AA631" s="88"/>
      <c r="AB631" s="88"/>
      <c r="AC631" s="89"/>
      <c r="AD631" s="89"/>
      <c r="AE631" s="89"/>
    </row>
    <row r="632" spans="12:31">
      <c r="L632" s="74"/>
      <c r="M632" s="74"/>
      <c r="N632" s="74"/>
      <c r="O632" s="74"/>
      <c r="P632" s="8"/>
      <c r="Q632" s="80"/>
      <c r="R632" s="81"/>
      <c r="S632" s="81"/>
      <c r="T632" s="81"/>
      <c r="U632" s="90"/>
      <c r="V632" s="90"/>
      <c r="W632" s="90"/>
      <c r="X632" s="88"/>
      <c r="Y632" s="88"/>
      <c r="Z632" s="88"/>
      <c r="AA632" s="88"/>
      <c r="AB632" s="88"/>
      <c r="AC632" s="89"/>
      <c r="AD632" s="89"/>
      <c r="AE632" s="89"/>
    </row>
    <row r="633" spans="12:31">
      <c r="L633" s="74"/>
      <c r="M633" s="74"/>
      <c r="N633" s="74"/>
      <c r="O633" s="74"/>
      <c r="P633" s="8"/>
      <c r="Q633" s="80"/>
      <c r="R633" s="81"/>
      <c r="S633" s="81"/>
      <c r="T633" s="81"/>
      <c r="U633" s="90"/>
      <c r="V633" s="90"/>
      <c r="W633" s="90"/>
      <c r="X633" s="88"/>
      <c r="Y633" s="88"/>
      <c r="Z633" s="88"/>
      <c r="AA633" s="88"/>
      <c r="AB633" s="88"/>
      <c r="AC633" s="89"/>
      <c r="AD633" s="89"/>
      <c r="AE633" s="89"/>
    </row>
    <row r="634" spans="12:31">
      <c r="L634" s="74"/>
      <c r="M634" s="74"/>
      <c r="N634" s="74"/>
      <c r="O634" s="74"/>
      <c r="P634" s="8"/>
      <c r="Q634" s="80"/>
      <c r="R634" s="81"/>
      <c r="S634" s="81"/>
      <c r="T634" s="81"/>
      <c r="U634" s="90"/>
      <c r="V634" s="90"/>
      <c r="W634" s="90"/>
      <c r="X634" s="88"/>
      <c r="Y634" s="88"/>
      <c r="Z634" s="88"/>
      <c r="AA634" s="88"/>
      <c r="AB634" s="88"/>
      <c r="AC634" s="89"/>
      <c r="AD634" s="89"/>
      <c r="AE634" s="89"/>
    </row>
    <row r="635" spans="12:31">
      <c r="L635" s="74"/>
      <c r="M635" s="74"/>
      <c r="N635" s="74"/>
      <c r="O635" s="74"/>
      <c r="P635" s="8"/>
      <c r="Q635" s="80"/>
      <c r="R635" s="81"/>
      <c r="S635" s="81"/>
      <c r="T635" s="81"/>
      <c r="U635" s="90"/>
      <c r="V635" s="90"/>
      <c r="W635" s="90"/>
      <c r="X635" s="88"/>
      <c r="Y635" s="88"/>
      <c r="Z635" s="88"/>
      <c r="AA635" s="88"/>
      <c r="AB635" s="88"/>
      <c r="AC635" s="89"/>
      <c r="AD635" s="89"/>
      <c r="AE635" s="89"/>
    </row>
    <row r="636" spans="12:31">
      <c r="L636" s="74"/>
      <c r="M636" s="74"/>
      <c r="N636" s="74"/>
      <c r="O636" s="74"/>
      <c r="P636" s="8"/>
      <c r="Q636" s="80"/>
      <c r="R636" s="81"/>
      <c r="S636" s="81"/>
      <c r="T636" s="81"/>
      <c r="U636" s="90"/>
      <c r="V636" s="90"/>
      <c r="W636" s="90"/>
      <c r="X636" s="90"/>
      <c r="Y636" s="90"/>
      <c r="Z636" s="90"/>
      <c r="AA636" s="90"/>
      <c r="AB636" s="90"/>
      <c r="AC636" s="91"/>
      <c r="AD636" s="91"/>
      <c r="AE636" s="91"/>
    </row>
    <row r="637" spans="12:31">
      <c r="L637" s="74"/>
      <c r="M637" s="74"/>
      <c r="N637" s="74"/>
      <c r="O637" s="74"/>
      <c r="P637" s="8"/>
      <c r="Q637" s="80"/>
      <c r="R637" s="81"/>
      <c r="S637" s="81"/>
      <c r="T637" s="81"/>
      <c r="U637" s="90"/>
      <c r="V637" s="90"/>
      <c r="W637" s="90"/>
      <c r="X637" s="90"/>
      <c r="Y637" s="90"/>
      <c r="Z637" s="90"/>
      <c r="AA637" s="90"/>
      <c r="AB637" s="90"/>
      <c r="AC637" s="91"/>
      <c r="AD637" s="91"/>
      <c r="AE637" s="91"/>
    </row>
    <row r="638" spans="12:31">
      <c r="L638" s="74"/>
      <c r="M638" s="74"/>
      <c r="N638" s="74"/>
      <c r="O638" s="74"/>
      <c r="P638" s="8"/>
      <c r="Q638" s="80"/>
      <c r="R638" s="81"/>
      <c r="S638" s="81"/>
      <c r="T638" s="81"/>
      <c r="U638" s="90"/>
      <c r="V638" s="90"/>
      <c r="W638" s="90"/>
      <c r="X638" s="90"/>
      <c r="Y638" s="90"/>
      <c r="Z638" s="90"/>
      <c r="AA638" s="90"/>
      <c r="AB638" s="90"/>
      <c r="AC638" s="91"/>
      <c r="AD638" s="91"/>
      <c r="AE638" s="91"/>
    </row>
    <row r="639" spans="12:31">
      <c r="L639" s="74"/>
      <c r="M639" s="74"/>
      <c r="N639" s="74"/>
      <c r="O639" s="74"/>
      <c r="P639" s="8"/>
      <c r="Q639" s="80"/>
      <c r="R639" s="81"/>
      <c r="S639" s="81"/>
      <c r="T639" s="81"/>
      <c r="U639" s="90"/>
      <c r="V639" s="90"/>
      <c r="W639" s="90"/>
      <c r="X639" s="90"/>
      <c r="Y639" s="90"/>
      <c r="Z639" s="90"/>
      <c r="AA639" s="90"/>
      <c r="AB639" s="90"/>
      <c r="AC639" s="91"/>
      <c r="AD639" s="91"/>
      <c r="AE639" s="91"/>
    </row>
    <row r="640" spans="12:31">
      <c r="L640" s="74"/>
      <c r="M640" s="74"/>
      <c r="N640" s="74"/>
      <c r="O640" s="74"/>
      <c r="P640" s="8"/>
      <c r="Q640" s="80"/>
      <c r="R640" s="81"/>
      <c r="S640" s="81"/>
      <c r="T640" s="81"/>
      <c r="U640" s="90"/>
      <c r="V640" s="90"/>
      <c r="W640" s="90"/>
      <c r="X640" s="90"/>
      <c r="Y640" s="90"/>
      <c r="Z640" s="90"/>
      <c r="AA640" s="90"/>
      <c r="AB640" s="90"/>
      <c r="AC640" s="91"/>
      <c r="AD640" s="91"/>
      <c r="AE640" s="91"/>
    </row>
    <row r="641" spans="12:31">
      <c r="L641" s="74"/>
      <c r="M641" s="74"/>
      <c r="N641" s="74"/>
      <c r="O641" s="74"/>
      <c r="P641" s="8"/>
      <c r="Q641" s="80"/>
      <c r="R641" s="81"/>
      <c r="S641" s="81"/>
      <c r="T641" s="81"/>
      <c r="U641" s="90"/>
      <c r="V641" s="90"/>
      <c r="W641" s="90"/>
      <c r="X641" s="90"/>
      <c r="Y641" s="90"/>
      <c r="Z641" s="90"/>
      <c r="AA641" s="90"/>
      <c r="AB641" s="90"/>
      <c r="AC641" s="91"/>
      <c r="AD641" s="91"/>
      <c r="AE641" s="91"/>
    </row>
    <row r="642" spans="12:31">
      <c r="L642" s="74"/>
      <c r="M642" s="74"/>
      <c r="N642" s="74"/>
      <c r="O642" s="74"/>
      <c r="P642" s="8"/>
      <c r="Q642" s="80"/>
      <c r="R642" s="81"/>
      <c r="S642" s="81"/>
      <c r="T642" s="81"/>
      <c r="U642" s="90"/>
      <c r="V642" s="90"/>
      <c r="W642" s="90"/>
      <c r="X642" s="90"/>
      <c r="Y642" s="90"/>
      <c r="Z642" s="90"/>
      <c r="AA642" s="90"/>
      <c r="AB642" s="90"/>
      <c r="AC642" s="91"/>
      <c r="AD642" s="91"/>
      <c r="AE642" s="91"/>
    </row>
    <row r="643" spans="12:31">
      <c r="L643" s="74"/>
      <c r="M643" s="74"/>
      <c r="N643" s="74"/>
      <c r="O643" s="74"/>
      <c r="P643" s="8"/>
      <c r="Q643" s="80"/>
      <c r="R643" s="81"/>
      <c r="S643" s="81"/>
      <c r="T643" s="81"/>
      <c r="U643" s="90"/>
      <c r="V643" s="90"/>
      <c r="W643" s="90"/>
      <c r="X643" s="90"/>
      <c r="Y643" s="90"/>
      <c r="Z643" s="90"/>
      <c r="AA643" s="90"/>
      <c r="AB643" s="90"/>
      <c r="AC643" s="91"/>
      <c r="AD643" s="91"/>
      <c r="AE643" s="91"/>
    </row>
    <row r="644" spans="12:31">
      <c r="L644" s="74"/>
      <c r="M644" s="74"/>
      <c r="N644" s="74"/>
      <c r="O644" s="74"/>
      <c r="P644" s="8"/>
      <c r="Q644" s="80"/>
      <c r="R644" s="81"/>
      <c r="S644" s="81"/>
      <c r="T644" s="81"/>
      <c r="U644" s="90"/>
      <c r="V644" s="90"/>
      <c r="W644" s="90"/>
      <c r="X644" s="90"/>
      <c r="Y644" s="90"/>
      <c r="Z644" s="90"/>
      <c r="AA644" s="90"/>
      <c r="AB644" s="90"/>
      <c r="AC644" s="91"/>
      <c r="AD644" s="91"/>
      <c r="AE644" s="91"/>
    </row>
    <row r="645" spans="12:31">
      <c r="L645" s="74"/>
      <c r="M645" s="74"/>
      <c r="N645" s="74"/>
      <c r="O645" s="74"/>
      <c r="P645" s="8"/>
      <c r="Q645" s="80"/>
      <c r="R645" s="81"/>
      <c r="S645" s="81"/>
      <c r="T645" s="81"/>
      <c r="U645" s="90"/>
      <c r="V645" s="90"/>
      <c r="W645" s="90"/>
      <c r="X645" s="90"/>
      <c r="Y645" s="90"/>
      <c r="Z645" s="90"/>
      <c r="AA645" s="90"/>
      <c r="AB645" s="90"/>
      <c r="AC645" s="91"/>
      <c r="AD645" s="91"/>
      <c r="AE645" s="91"/>
    </row>
    <row r="646" spans="12:31">
      <c r="L646" s="74"/>
      <c r="M646" s="74"/>
      <c r="N646" s="74"/>
      <c r="O646" s="74"/>
      <c r="P646" s="8"/>
      <c r="Q646" s="80"/>
      <c r="R646" s="81"/>
      <c r="S646" s="81"/>
      <c r="T646" s="81"/>
      <c r="U646" s="90"/>
      <c r="V646" s="90"/>
      <c r="W646" s="90"/>
      <c r="X646" s="90"/>
      <c r="Y646" s="90"/>
      <c r="Z646" s="90"/>
      <c r="AA646" s="90"/>
      <c r="AB646" s="90"/>
      <c r="AC646" s="91"/>
      <c r="AD646" s="91"/>
      <c r="AE646" s="91"/>
    </row>
    <row r="647" spans="12:31">
      <c r="L647" s="74"/>
      <c r="M647" s="74"/>
      <c r="N647" s="74"/>
      <c r="O647" s="74"/>
      <c r="P647" s="8"/>
      <c r="Q647" s="80"/>
      <c r="R647" s="81"/>
      <c r="S647" s="81"/>
      <c r="T647" s="81"/>
      <c r="U647" s="90"/>
      <c r="V647" s="90"/>
      <c r="W647" s="90"/>
      <c r="X647" s="90"/>
      <c r="Y647" s="90"/>
      <c r="Z647" s="90"/>
      <c r="AA647" s="90"/>
      <c r="AB647" s="90"/>
      <c r="AC647" s="91"/>
      <c r="AD647" s="91"/>
      <c r="AE647" s="91"/>
    </row>
    <row r="648" spans="12:31">
      <c r="L648" s="74"/>
      <c r="M648" s="74"/>
      <c r="N648" s="74"/>
      <c r="O648" s="74"/>
      <c r="P648" s="8"/>
      <c r="Q648" s="80"/>
      <c r="R648" s="81"/>
      <c r="S648" s="81"/>
      <c r="T648" s="81"/>
      <c r="U648" s="90"/>
      <c r="V648" s="90"/>
      <c r="W648" s="90"/>
      <c r="X648" s="90"/>
      <c r="Y648" s="90"/>
      <c r="Z648" s="90"/>
      <c r="AA648" s="90"/>
      <c r="AB648" s="90"/>
      <c r="AC648" s="91"/>
      <c r="AD648" s="91"/>
      <c r="AE648" s="91"/>
    </row>
    <row r="649" spans="12:31">
      <c r="L649" s="74"/>
      <c r="M649" s="74"/>
      <c r="N649" s="74"/>
      <c r="O649" s="74"/>
      <c r="P649" s="8"/>
      <c r="Q649" s="80"/>
      <c r="R649" s="81"/>
      <c r="S649" s="81"/>
      <c r="T649" s="81"/>
      <c r="U649" s="90"/>
      <c r="V649" s="90"/>
      <c r="W649" s="90"/>
      <c r="X649" s="90"/>
      <c r="Y649" s="90"/>
      <c r="Z649" s="90"/>
      <c r="AA649" s="90"/>
      <c r="AB649" s="90"/>
      <c r="AC649" s="91"/>
      <c r="AD649" s="91"/>
      <c r="AE649" s="91"/>
    </row>
    <row r="650" spans="12:31">
      <c r="L650" s="74"/>
      <c r="M650" s="74"/>
      <c r="N650" s="74"/>
      <c r="O650" s="74"/>
      <c r="P650" s="8"/>
      <c r="Q650" s="80"/>
      <c r="R650" s="81"/>
      <c r="S650" s="81"/>
      <c r="T650" s="81"/>
      <c r="U650" s="90"/>
      <c r="V650" s="90"/>
      <c r="W650" s="90"/>
      <c r="X650" s="90"/>
      <c r="Y650" s="90"/>
      <c r="Z650" s="90"/>
      <c r="AA650" s="90"/>
      <c r="AB650" s="90"/>
      <c r="AC650" s="91"/>
      <c r="AD650" s="91"/>
      <c r="AE650" s="91"/>
    </row>
    <row r="651" spans="12:31">
      <c r="L651" s="74"/>
      <c r="M651" s="74"/>
      <c r="N651" s="74"/>
      <c r="O651" s="74"/>
      <c r="P651" s="8"/>
      <c r="Q651" s="80"/>
      <c r="R651" s="81"/>
      <c r="S651" s="81"/>
      <c r="T651" s="81"/>
      <c r="U651" s="90"/>
      <c r="V651" s="90"/>
      <c r="W651" s="90"/>
      <c r="X651" s="90"/>
      <c r="Y651" s="90"/>
      <c r="Z651" s="90"/>
      <c r="AA651" s="90"/>
      <c r="AB651" s="90"/>
      <c r="AC651" s="91"/>
      <c r="AD651" s="91"/>
      <c r="AE651" s="91"/>
    </row>
    <row r="652" spans="12:31">
      <c r="L652" s="74"/>
      <c r="M652" s="74"/>
      <c r="N652" s="74"/>
      <c r="O652" s="74"/>
      <c r="P652" s="8"/>
      <c r="Q652" s="80"/>
      <c r="R652" s="81"/>
      <c r="S652" s="81"/>
      <c r="T652" s="81"/>
      <c r="U652" s="90"/>
      <c r="V652" s="90"/>
      <c r="W652" s="90"/>
      <c r="X652" s="90"/>
      <c r="Y652" s="90"/>
      <c r="Z652" s="90"/>
      <c r="AA652" s="90"/>
      <c r="AB652" s="90"/>
      <c r="AC652" s="91"/>
      <c r="AD652" s="91"/>
      <c r="AE652" s="91"/>
    </row>
    <row r="653" spans="12:31">
      <c r="L653" s="74"/>
      <c r="M653" s="74"/>
      <c r="N653" s="74"/>
      <c r="O653" s="74"/>
      <c r="P653" s="8"/>
      <c r="Q653" s="80"/>
      <c r="R653" s="81"/>
      <c r="S653" s="81"/>
      <c r="T653" s="81"/>
      <c r="U653" s="90"/>
      <c r="V653" s="90"/>
      <c r="W653" s="90"/>
      <c r="X653" s="90"/>
      <c r="Y653" s="90"/>
      <c r="Z653" s="90"/>
      <c r="AA653" s="90"/>
      <c r="AB653" s="90"/>
      <c r="AC653" s="91"/>
      <c r="AD653" s="91"/>
      <c r="AE653" s="91"/>
    </row>
    <row r="654" spans="12:31">
      <c r="L654" s="74"/>
      <c r="M654" s="74"/>
      <c r="N654" s="74"/>
      <c r="O654" s="74"/>
      <c r="P654" s="8"/>
      <c r="Q654" s="80"/>
      <c r="R654" s="81"/>
      <c r="S654" s="81"/>
      <c r="T654" s="81"/>
      <c r="U654" s="90"/>
      <c r="V654" s="90"/>
      <c r="W654" s="90"/>
      <c r="X654" s="90"/>
      <c r="Y654" s="90"/>
      <c r="Z654" s="90"/>
      <c r="AA654" s="90"/>
      <c r="AB654" s="90"/>
      <c r="AC654" s="91"/>
      <c r="AD654" s="91"/>
      <c r="AE654" s="91"/>
    </row>
    <row r="655" spans="12:31">
      <c r="L655" s="74"/>
      <c r="M655" s="74"/>
      <c r="N655" s="74"/>
      <c r="O655" s="74"/>
      <c r="P655" s="8"/>
      <c r="Q655" s="80"/>
      <c r="R655" s="81"/>
      <c r="S655" s="81"/>
      <c r="T655" s="81"/>
      <c r="U655" s="90"/>
      <c r="V655" s="90"/>
      <c r="W655" s="90"/>
      <c r="X655" s="90"/>
      <c r="Y655" s="90"/>
      <c r="Z655" s="90"/>
      <c r="AA655" s="90"/>
      <c r="AB655" s="90"/>
      <c r="AC655" s="91"/>
      <c r="AD655" s="91"/>
      <c r="AE655" s="91"/>
    </row>
    <row r="656" spans="12:31">
      <c r="L656" s="74"/>
      <c r="M656" s="74"/>
      <c r="N656" s="74"/>
      <c r="O656" s="74"/>
      <c r="P656" s="8"/>
      <c r="Q656" s="80"/>
      <c r="R656" s="81"/>
      <c r="S656" s="81"/>
      <c r="T656" s="81"/>
      <c r="U656" s="90"/>
      <c r="V656" s="90"/>
      <c r="W656" s="90"/>
      <c r="X656" s="90"/>
      <c r="Y656" s="90"/>
      <c r="Z656" s="90"/>
      <c r="AA656" s="90"/>
      <c r="AB656" s="90"/>
      <c r="AC656" s="91"/>
      <c r="AD656" s="91"/>
      <c r="AE656" s="91"/>
    </row>
    <row r="657" spans="1:31">
      <c r="L657" s="74"/>
      <c r="M657" s="74"/>
      <c r="N657" s="74"/>
      <c r="O657" s="74"/>
      <c r="P657" s="10"/>
      <c r="Q657" s="81"/>
      <c r="R657" s="81"/>
      <c r="S657" s="81"/>
      <c r="T657" s="81"/>
      <c r="U657" s="90"/>
      <c r="V657" s="90"/>
      <c r="W657" s="90"/>
      <c r="X657" s="90"/>
      <c r="Y657" s="90"/>
      <c r="Z657" s="90"/>
      <c r="AA657" s="90"/>
      <c r="AB657" s="90"/>
      <c r="AC657" s="91"/>
      <c r="AD657" s="91"/>
      <c r="AE657" s="91"/>
    </row>
    <row r="658" spans="1:31">
      <c r="L658" s="74"/>
      <c r="M658" s="74"/>
      <c r="N658" s="74"/>
      <c r="O658" s="74"/>
      <c r="P658" s="10"/>
      <c r="Q658" s="81"/>
      <c r="R658" s="81"/>
      <c r="S658" s="81"/>
      <c r="T658" s="81"/>
      <c r="U658" s="90"/>
      <c r="V658" s="90"/>
      <c r="W658" s="90"/>
      <c r="X658" s="90"/>
      <c r="Y658" s="90"/>
      <c r="Z658" s="90"/>
      <c r="AA658" s="90"/>
      <c r="AB658" s="90"/>
      <c r="AC658" s="91"/>
      <c r="AD658" s="91"/>
      <c r="AE658" s="91"/>
    </row>
    <row r="659" spans="1:31">
      <c r="L659" s="74"/>
      <c r="M659" s="74"/>
      <c r="N659" s="74"/>
      <c r="O659" s="74"/>
      <c r="P659" s="10"/>
      <c r="Q659" s="81"/>
      <c r="R659" s="81"/>
      <c r="S659" s="81"/>
      <c r="T659" s="81"/>
      <c r="U659" s="90"/>
      <c r="V659" s="90"/>
      <c r="W659" s="90"/>
      <c r="X659" s="90"/>
      <c r="Y659" s="90"/>
      <c r="Z659" s="90"/>
      <c r="AA659" s="90"/>
      <c r="AB659" s="90"/>
      <c r="AC659" s="91"/>
      <c r="AD659" s="91"/>
      <c r="AE659" s="91"/>
    </row>
    <row r="660" spans="1:31">
      <c r="A660" s="7"/>
      <c r="B660" s="46"/>
      <c r="C660" s="46"/>
      <c r="L660" s="74"/>
      <c r="M660" s="74"/>
      <c r="N660" s="74"/>
      <c r="O660" s="74"/>
      <c r="P660" s="10"/>
      <c r="Q660" s="81"/>
      <c r="R660" s="81"/>
      <c r="S660" s="81"/>
      <c r="T660" s="81"/>
      <c r="U660" s="90"/>
      <c r="V660" s="90"/>
      <c r="W660" s="90"/>
      <c r="X660" s="90"/>
      <c r="Y660" s="90"/>
      <c r="Z660" s="90"/>
      <c r="AA660" s="90"/>
      <c r="AB660" s="90"/>
      <c r="AC660" s="91"/>
      <c r="AD660" s="91"/>
      <c r="AE660" s="91"/>
    </row>
    <row r="661" spans="1:31">
      <c r="A661" s="7"/>
      <c r="B661" s="46"/>
      <c r="C661" s="46"/>
      <c r="L661" s="74"/>
      <c r="M661" s="74"/>
      <c r="N661" s="74"/>
      <c r="O661" s="74"/>
      <c r="P661" s="10"/>
      <c r="Q661" s="81"/>
      <c r="R661" s="81"/>
      <c r="S661" s="81"/>
      <c r="T661" s="81"/>
      <c r="U661" s="90"/>
      <c r="V661" s="90"/>
      <c r="W661" s="90"/>
      <c r="X661" s="90"/>
      <c r="Y661" s="90"/>
      <c r="Z661" s="90"/>
      <c r="AA661" s="90"/>
      <c r="AB661" s="90"/>
      <c r="AC661" s="91"/>
      <c r="AD661" s="91"/>
      <c r="AE661" s="91"/>
    </row>
    <row r="662" spans="1:31">
      <c r="A662" s="7"/>
      <c r="B662" s="46"/>
      <c r="C662" s="46"/>
      <c r="L662" s="74"/>
      <c r="M662" s="74"/>
      <c r="N662" s="74"/>
      <c r="O662" s="74"/>
      <c r="P662" s="10"/>
      <c r="Q662" s="81"/>
      <c r="R662" s="81"/>
      <c r="S662" s="81"/>
      <c r="T662" s="81"/>
      <c r="U662" s="90"/>
      <c r="V662" s="90"/>
      <c r="W662" s="90"/>
      <c r="X662" s="90"/>
      <c r="Y662" s="90"/>
      <c r="Z662" s="90"/>
      <c r="AA662" s="90"/>
      <c r="AB662" s="90"/>
      <c r="AC662" s="91"/>
      <c r="AD662" s="91"/>
      <c r="AE662" s="91"/>
    </row>
    <row r="663" spans="1:31">
      <c r="A663" s="7"/>
      <c r="B663" s="46"/>
      <c r="C663" s="46"/>
      <c r="L663" s="74"/>
      <c r="M663" s="74"/>
      <c r="N663" s="74"/>
      <c r="O663" s="74"/>
      <c r="P663" s="10"/>
      <c r="Q663" s="81"/>
      <c r="R663" s="81"/>
      <c r="S663" s="81"/>
      <c r="T663" s="81"/>
      <c r="U663" s="90"/>
      <c r="V663" s="90"/>
      <c r="W663" s="90"/>
      <c r="X663" s="90"/>
      <c r="Y663" s="90"/>
      <c r="Z663" s="90"/>
      <c r="AA663" s="90"/>
      <c r="AB663" s="90"/>
      <c r="AC663" s="91"/>
      <c r="AD663" s="91"/>
      <c r="AE663" s="91"/>
    </row>
    <row r="664" spans="1:31">
      <c r="A664" s="7"/>
      <c r="B664" s="46"/>
      <c r="C664" s="46"/>
      <c r="L664" s="74"/>
      <c r="M664" s="74"/>
      <c r="N664" s="74"/>
      <c r="O664" s="74"/>
      <c r="P664" s="10"/>
      <c r="Q664" s="81"/>
      <c r="R664" s="81"/>
      <c r="S664" s="81"/>
      <c r="T664" s="81"/>
      <c r="U664" s="90"/>
      <c r="V664" s="90"/>
      <c r="W664" s="90"/>
      <c r="X664" s="90"/>
      <c r="Y664" s="90"/>
      <c r="Z664" s="90"/>
      <c r="AA664" s="90"/>
      <c r="AB664" s="90"/>
      <c r="AC664" s="91"/>
      <c r="AD664" s="91"/>
      <c r="AE664" s="91"/>
    </row>
    <row r="665" spans="1:31">
      <c r="A665" s="7"/>
      <c r="B665" s="46"/>
      <c r="C665" s="46"/>
      <c r="L665" s="74"/>
      <c r="M665" s="74"/>
      <c r="N665" s="74"/>
      <c r="O665" s="74"/>
      <c r="P665" s="10"/>
      <c r="Q665" s="81"/>
      <c r="R665" s="81"/>
      <c r="S665" s="81"/>
      <c r="T665" s="81"/>
      <c r="U665" s="90"/>
      <c r="V665" s="90"/>
      <c r="W665" s="90"/>
      <c r="X665" s="90"/>
      <c r="Y665" s="90"/>
      <c r="Z665" s="90"/>
      <c r="AA665" s="90"/>
      <c r="AB665" s="90"/>
      <c r="AC665" s="91"/>
      <c r="AD665" s="91"/>
      <c r="AE665" s="91"/>
    </row>
    <row r="666" spans="1:31">
      <c r="A666" s="7"/>
      <c r="B666" s="46"/>
      <c r="C666" s="46"/>
      <c r="L666" s="74"/>
      <c r="M666" s="74"/>
      <c r="N666" s="74"/>
      <c r="O666" s="74"/>
      <c r="P666" s="10"/>
      <c r="Q666" s="81"/>
      <c r="R666" s="81"/>
      <c r="S666" s="81"/>
      <c r="T666" s="81"/>
      <c r="U666" s="90"/>
      <c r="V666" s="90"/>
      <c r="W666" s="90"/>
      <c r="X666" s="90"/>
      <c r="Y666" s="90"/>
      <c r="Z666" s="90"/>
      <c r="AA666" s="90"/>
      <c r="AB666" s="90"/>
      <c r="AC666" s="91"/>
      <c r="AD666" s="91"/>
      <c r="AE666" s="91"/>
    </row>
    <row r="667" spans="1:31">
      <c r="A667" s="7"/>
      <c r="B667" s="46"/>
      <c r="C667" s="46"/>
      <c r="L667" s="74"/>
      <c r="M667" s="74"/>
      <c r="N667" s="74"/>
      <c r="O667" s="74"/>
      <c r="P667" s="10"/>
      <c r="Q667" s="81"/>
      <c r="R667" s="81"/>
      <c r="S667" s="81"/>
      <c r="T667" s="81"/>
      <c r="U667" s="90"/>
      <c r="V667" s="90"/>
      <c r="W667" s="90"/>
      <c r="X667" s="90"/>
      <c r="Y667" s="90"/>
      <c r="Z667" s="90"/>
      <c r="AA667" s="90"/>
      <c r="AB667" s="90"/>
      <c r="AC667" s="91"/>
      <c r="AD667" s="91"/>
      <c r="AE667" s="91"/>
    </row>
    <row r="668" spans="1:31">
      <c r="A668" s="7"/>
      <c r="B668" s="46"/>
      <c r="C668" s="46"/>
      <c r="L668" s="74"/>
      <c r="M668" s="74"/>
      <c r="N668" s="74"/>
      <c r="O668" s="74"/>
      <c r="P668" s="10"/>
      <c r="Q668" s="81"/>
      <c r="R668" s="81"/>
      <c r="S668" s="81"/>
      <c r="T668" s="81"/>
      <c r="U668" s="90"/>
      <c r="V668" s="90"/>
      <c r="W668" s="90"/>
      <c r="X668" s="90"/>
      <c r="Y668" s="90"/>
      <c r="Z668" s="90"/>
      <c r="AA668" s="90"/>
      <c r="AB668" s="90"/>
      <c r="AC668" s="91"/>
      <c r="AD668" s="91"/>
      <c r="AE668" s="91"/>
    </row>
    <row r="669" spans="1:31">
      <c r="A669" s="7"/>
      <c r="B669" s="46"/>
      <c r="C669" s="46"/>
      <c r="L669" s="74"/>
      <c r="M669" s="74"/>
      <c r="N669" s="74"/>
      <c r="O669" s="74"/>
      <c r="P669" s="10"/>
      <c r="Q669" s="81"/>
      <c r="R669" s="81"/>
      <c r="S669" s="81"/>
      <c r="T669" s="81"/>
      <c r="U669" s="90"/>
      <c r="V669" s="90"/>
      <c r="W669" s="90"/>
      <c r="X669" s="90"/>
      <c r="Y669" s="90"/>
      <c r="Z669" s="90"/>
      <c r="AA669" s="90"/>
      <c r="AB669" s="90"/>
      <c r="AC669" s="91"/>
      <c r="AD669" s="91"/>
      <c r="AE669" s="91"/>
    </row>
    <row r="670" spans="1:31">
      <c r="A670" s="7"/>
      <c r="B670" s="46"/>
      <c r="C670" s="46"/>
      <c r="L670" s="74"/>
      <c r="M670" s="74"/>
      <c r="N670" s="74"/>
      <c r="O670" s="74"/>
      <c r="P670" s="10"/>
      <c r="Q670" s="81"/>
      <c r="R670" s="81"/>
      <c r="S670" s="81"/>
      <c r="T670" s="81"/>
      <c r="U670" s="90"/>
      <c r="V670" s="90"/>
      <c r="W670" s="90"/>
      <c r="X670" s="90"/>
      <c r="Y670" s="90"/>
      <c r="Z670" s="90"/>
      <c r="AA670" s="90"/>
      <c r="AB670" s="90"/>
      <c r="AC670" s="91"/>
      <c r="AD670" s="91"/>
      <c r="AE670" s="91"/>
    </row>
    <row r="671" spans="1:31">
      <c r="A671" s="7"/>
      <c r="B671" s="46"/>
      <c r="C671" s="46"/>
      <c r="L671" s="74"/>
      <c r="M671" s="74"/>
      <c r="N671" s="74"/>
      <c r="O671" s="74"/>
      <c r="P671" s="10"/>
      <c r="Q671" s="81"/>
      <c r="R671" s="81"/>
      <c r="S671" s="81"/>
      <c r="T671" s="81"/>
      <c r="U671" s="90"/>
      <c r="V671" s="90"/>
      <c r="W671" s="90"/>
      <c r="X671" s="90"/>
      <c r="Y671" s="90"/>
      <c r="Z671" s="90"/>
      <c r="AA671" s="90"/>
      <c r="AB671" s="90"/>
      <c r="AC671" s="91"/>
      <c r="AD671" s="91"/>
      <c r="AE671" s="91"/>
    </row>
    <row r="672" spans="1:31">
      <c r="A672" s="7"/>
      <c r="B672" s="46"/>
      <c r="C672" s="46"/>
      <c r="L672" s="74"/>
      <c r="M672" s="74"/>
      <c r="N672" s="74"/>
      <c r="O672" s="74"/>
      <c r="P672" s="10"/>
      <c r="Q672" s="81"/>
      <c r="R672" s="81"/>
      <c r="S672" s="81"/>
      <c r="T672" s="81"/>
      <c r="U672" s="90"/>
      <c r="V672" s="90"/>
      <c r="W672" s="90"/>
      <c r="X672" s="90"/>
      <c r="Y672" s="90"/>
      <c r="Z672" s="90"/>
      <c r="AA672" s="90"/>
      <c r="AB672" s="90"/>
      <c r="AC672" s="91"/>
      <c r="AD672" s="91"/>
      <c r="AE672" s="91"/>
    </row>
    <row r="673" spans="1:31">
      <c r="A673" s="7"/>
      <c r="B673" s="46"/>
      <c r="C673" s="46"/>
      <c r="L673" s="74"/>
      <c r="M673" s="74"/>
      <c r="N673" s="74"/>
      <c r="O673" s="74"/>
      <c r="P673" s="10"/>
      <c r="Q673" s="81"/>
      <c r="R673" s="81"/>
      <c r="S673" s="81"/>
      <c r="T673" s="81"/>
      <c r="U673" s="90"/>
      <c r="V673" s="90"/>
      <c r="W673" s="90"/>
      <c r="X673" s="90"/>
      <c r="Y673" s="90"/>
      <c r="Z673" s="90"/>
      <c r="AA673" s="90"/>
      <c r="AB673" s="90"/>
      <c r="AC673" s="91"/>
      <c r="AD673" s="91"/>
      <c r="AE673" s="91"/>
    </row>
    <row r="674" spans="1:31">
      <c r="A674" s="7"/>
      <c r="B674" s="46"/>
      <c r="C674" s="46"/>
      <c r="L674" s="74"/>
      <c r="M674" s="74"/>
      <c r="N674" s="74"/>
      <c r="O674" s="74"/>
      <c r="P674" s="10"/>
      <c r="Q674" s="81"/>
      <c r="R674" s="81"/>
      <c r="S674" s="81"/>
      <c r="T674" s="81"/>
      <c r="U674" s="90"/>
      <c r="V674" s="90"/>
      <c r="W674" s="90"/>
      <c r="X674" s="90"/>
      <c r="Y674" s="90"/>
      <c r="Z674" s="90"/>
      <c r="AA674" s="90"/>
      <c r="AB674" s="90"/>
      <c r="AC674" s="91"/>
      <c r="AD674" s="91"/>
      <c r="AE674" s="91"/>
    </row>
    <row r="675" spans="1:31">
      <c r="A675" s="7"/>
      <c r="B675" s="46"/>
      <c r="C675" s="46"/>
      <c r="L675" s="74"/>
      <c r="M675" s="74"/>
      <c r="N675" s="74"/>
      <c r="O675" s="74"/>
      <c r="P675" s="10"/>
      <c r="Q675" s="81"/>
      <c r="R675" s="81"/>
      <c r="S675" s="81"/>
      <c r="T675" s="81"/>
      <c r="U675" s="90"/>
      <c r="V675" s="90"/>
      <c r="W675" s="90"/>
      <c r="X675" s="90"/>
      <c r="Y675" s="90"/>
      <c r="Z675" s="90"/>
      <c r="AA675" s="90"/>
      <c r="AB675" s="90"/>
      <c r="AC675" s="91"/>
      <c r="AD675" s="91"/>
      <c r="AE675" s="91"/>
    </row>
    <row r="676" spans="1:31">
      <c r="A676" s="7"/>
      <c r="B676" s="46"/>
      <c r="C676" s="46"/>
      <c r="L676" s="74"/>
      <c r="M676" s="74"/>
      <c r="N676" s="74"/>
      <c r="O676" s="74"/>
      <c r="P676" s="10"/>
      <c r="Q676" s="81"/>
      <c r="R676" s="81"/>
      <c r="S676" s="81"/>
      <c r="T676" s="81"/>
      <c r="U676" s="90"/>
      <c r="V676" s="90"/>
      <c r="W676" s="90"/>
      <c r="X676" s="90"/>
      <c r="Y676" s="90"/>
      <c r="Z676" s="90"/>
      <c r="AA676" s="90"/>
      <c r="AB676" s="90"/>
      <c r="AC676" s="91"/>
      <c r="AD676" s="91"/>
      <c r="AE676" s="91"/>
    </row>
    <row r="677" spans="1:31">
      <c r="A677" s="7"/>
      <c r="B677" s="46"/>
      <c r="C677" s="46"/>
      <c r="L677" s="74"/>
      <c r="M677" s="74"/>
      <c r="N677" s="74"/>
      <c r="O677" s="74"/>
      <c r="P677" s="10"/>
      <c r="Q677" s="81"/>
      <c r="R677" s="80"/>
      <c r="S677" s="80"/>
      <c r="T677" s="80"/>
      <c r="U677" s="88"/>
      <c r="V677" s="88"/>
      <c r="W677" s="88"/>
      <c r="X677" s="90"/>
      <c r="Y677" s="90"/>
      <c r="Z677" s="90"/>
      <c r="AA677" s="90"/>
      <c r="AB677" s="90"/>
      <c r="AC677" s="91"/>
      <c r="AD677" s="91"/>
      <c r="AE677" s="91"/>
    </row>
    <row r="678" spans="1:31">
      <c r="A678" s="7"/>
      <c r="B678" s="46"/>
      <c r="C678" s="46"/>
      <c r="L678" s="74"/>
      <c r="M678" s="74"/>
      <c r="N678" s="74"/>
      <c r="O678" s="74"/>
      <c r="P678" s="10"/>
      <c r="Q678" s="81"/>
      <c r="R678" s="80"/>
      <c r="S678" s="80"/>
      <c r="T678" s="80"/>
      <c r="U678" s="88"/>
      <c r="V678" s="88"/>
      <c r="W678" s="88"/>
      <c r="X678" s="90"/>
      <c r="Y678" s="90"/>
      <c r="Z678" s="90"/>
      <c r="AA678" s="90"/>
      <c r="AB678" s="90"/>
      <c r="AC678" s="91"/>
      <c r="AD678" s="91"/>
      <c r="AE678" s="91"/>
    </row>
    <row r="679" spans="1:31">
      <c r="A679" s="7"/>
      <c r="B679" s="46"/>
      <c r="C679" s="46"/>
      <c r="L679" s="74"/>
      <c r="M679" s="74"/>
      <c r="N679" s="74"/>
      <c r="O679" s="74"/>
      <c r="P679" s="10"/>
      <c r="Q679" s="81"/>
      <c r="R679" s="80"/>
      <c r="S679" s="80"/>
      <c r="T679" s="80"/>
      <c r="U679" s="88"/>
      <c r="V679" s="88"/>
      <c r="W679" s="88"/>
      <c r="X679" s="90"/>
      <c r="Y679" s="90"/>
      <c r="Z679" s="90"/>
      <c r="AA679" s="90"/>
      <c r="AB679" s="90"/>
      <c r="AC679" s="91"/>
      <c r="AD679" s="91"/>
      <c r="AE679" s="91"/>
    </row>
    <row r="680" spans="1:31">
      <c r="A680" s="7"/>
      <c r="B680" s="46"/>
      <c r="C680" s="46"/>
      <c r="L680" s="74"/>
      <c r="M680" s="74"/>
      <c r="N680" s="74"/>
      <c r="O680" s="74"/>
      <c r="P680" s="10"/>
      <c r="Q680" s="81"/>
      <c r="R680" s="80"/>
      <c r="S680" s="80"/>
      <c r="T680" s="80"/>
      <c r="U680" s="88"/>
      <c r="V680" s="88"/>
      <c r="W680" s="88"/>
      <c r="X680" s="90"/>
      <c r="Y680" s="90"/>
      <c r="Z680" s="90"/>
      <c r="AA680" s="90"/>
      <c r="AB680" s="90"/>
      <c r="AC680" s="91"/>
      <c r="AD680" s="91"/>
      <c r="AE680" s="91"/>
    </row>
    <row r="681" spans="1:31">
      <c r="A681" s="7"/>
      <c r="B681" s="46"/>
      <c r="C681" s="46"/>
      <c r="L681" s="74"/>
      <c r="M681" s="74"/>
      <c r="N681" s="74"/>
      <c r="O681" s="74"/>
      <c r="P681" s="10"/>
      <c r="Q681" s="81"/>
      <c r="R681" s="80"/>
      <c r="S681" s="80"/>
      <c r="T681" s="80"/>
      <c r="U681" s="88"/>
      <c r="V681" s="88"/>
      <c r="W681" s="88"/>
      <c r="X681" s="90"/>
      <c r="Y681" s="90"/>
      <c r="Z681" s="90"/>
      <c r="AA681" s="90"/>
      <c r="AB681" s="90"/>
      <c r="AC681" s="91"/>
      <c r="AD681" s="91"/>
      <c r="AE681" s="91"/>
    </row>
    <row r="682" spans="1:31">
      <c r="A682" s="7"/>
      <c r="B682" s="46"/>
      <c r="C682" s="46"/>
      <c r="L682" s="74"/>
      <c r="M682" s="74"/>
      <c r="N682" s="74"/>
      <c r="O682" s="74"/>
      <c r="P682" s="10"/>
      <c r="Q682" s="81"/>
      <c r="R682" s="80"/>
      <c r="S682" s="80"/>
      <c r="T682" s="80"/>
      <c r="U682" s="88"/>
      <c r="V682" s="88"/>
      <c r="W682" s="88"/>
      <c r="X682" s="90"/>
      <c r="Y682" s="90"/>
      <c r="Z682" s="90"/>
      <c r="AA682" s="90"/>
      <c r="AB682" s="90"/>
      <c r="AC682" s="91"/>
      <c r="AD682" s="91"/>
      <c r="AE682" s="91"/>
    </row>
    <row r="683" spans="1:31">
      <c r="A683" s="7"/>
      <c r="B683" s="46"/>
      <c r="C683" s="46"/>
      <c r="L683" s="74"/>
      <c r="M683" s="74"/>
      <c r="N683" s="74"/>
      <c r="O683" s="74"/>
      <c r="P683" s="10"/>
      <c r="Q683" s="81"/>
      <c r="R683" s="80"/>
      <c r="S683" s="80"/>
      <c r="T683" s="80"/>
      <c r="U683" s="88"/>
      <c r="V683" s="88"/>
      <c r="W683" s="88"/>
      <c r="X683" s="90"/>
      <c r="Y683" s="90"/>
      <c r="Z683" s="90"/>
      <c r="AA683" s="90"/>
      <c r="AB683" s="90"/>
      <c r="AC683" s="91"/>
      <c r="AD683" s="91"/>
      <c r="AE683" s="91"/>
    </row>
    <row r="684" spans="1:31">
      <c r="A684" s="7"/>
      <c r="B684" s="46"/>
      <c r="C684" s="46"/>
      <c r="L684" s="74"/>
      <c r="M684" s="74"/>
      <c r="N684" s="74"/>
      <c r="O684" s="74"/>
      <c r="P684" s="10"/>
      <c r="Q684" s="81"/>
      <c r="R684" s="80"/>
      <c r="S684" s="80"/>
      <c r="T684" s="80"/>
      <c r="U684" s="88"/>
      <c r="V684" s="88"/>
      <c r="W684" s="88"/>
      <c r="X684" s="88"/>
      <c r="Y684" s="88"/>
      <c r="Z684" s="88"/>
      <c r="AA684" s="88"/>
      <c r="AB684" s="88"/>
      <c r="AC684" s="89"/>
      <c r="AD684" s="89"/>
      <c r="AE684" s="89"/>
    </row>
    <row r="685" spans="1:31">
      <c r="A685" s="7"/>
      <c r="B685" s="46"/>
      <c r="C685" s="46"/>
      <c r="L685" s="74"/>
      <c r="M685" s="74"/>
      <c r="N685" s="74"/>
      <c r="O685" s="74"/>
      <c r="P685" s="10"/>
      <c r="Q685" s="81"/>
      <c r="R685" s="80"/>
      <c r="S685" s="80"/>
      <c r="T685" s="80"/>
      <c r="U685" s="88"/>
      <c r="V685" s="88"/>
      <c r="W685" s="88"/>
      <c r="X685" s="88"/>
      <c r="Y685" s="88"/>
      <c r="Z685" s="88"/>
      <c r="AA685" s="88"/>
      <c r="AB685" s="88"/>
      <c r="AC685" s="89"/>
      <c r="AD685" s="89"/>
      <c r="AE685" s="89"/>
    </row>
    <row r="686" spans="1:31">
      <c r="A686" s="7"/>
      <c r="B686" s="46"/>
      <c r="C686" s="46"/>
      <c r="L686" s="74"/>
      <c r="M686" s="74"/>
      <c r="N686" s="74"/>
      <c r="O686" s="74"/>
      <c r="P686" s="10"/>
      <c r="Q686" s="81"/>
      <c r="R686" s="80"/>
      <c r="S686" s="80"/>
      <c r="T686" s="80"/>
      <c r="U686" s="88"/>
      <c r="V686" s="88"/>
      <c r="W686" s="88"/>
      <c r="X686" s="88"/>
      <c r="Y686" s="88"/>
      <c r="Z686" s="88"/>
      <c r="AA686" s="88"/>
      <c r="AB686" s="88"/>
      <c r="AC686" s="89"/>
      <c r="AD686" s="89"/>
      <c r="AE686" s="89"/>
    </row>
    <row r="687" spans="1:31">
      <c r="A687" s="7"/>
      <c r="B687" s="46"/>
      <c r="C687" s="46"/>
      <c r="L687" s="74"/>
      <c r="M687" s="74"/>
      <c r="N687" s="74"/>
      <c r="O687" s="74"/>
      <c r="P687" s="10"/>
      <c r="Q687" s="81"/>
      <c r="R687" s="80"/>
      <c r="S687" s="80"/>
      <c r="T687" s="80"/>
      <c r="U687" s="88"/>
      <c r="V687" s="88"/>
      <c r="W687" s="88"/>
      <c r="X687" s="88"/>
      <c r="Y687" s="88"/>
      <c r="Z687" s="88"/>
      <c r="AA687" s="88"/>
      <c r="AB687" s="88"/>
      <c r="AC687" s="89"/>
      <c r="AD687" s="89"/>
      <c r="AE687" s="89"/>
    </row>
    <row r="688" spans="1:31">
      <c r="A688" s="7"/>
      <c r="B688" s="46"/>
      <c r="C688" s="46"/>
      <c r="L688" s="74"/>
      <c r="M688" s="74"/>
      <c r="N688" s="74"/>
      <c r="O688" s="74"/>
      <c r="P688" s="10"/>
      <c r="Q688" s="81"/>
      <c r="R688" s="80"/>
      <c r="S688" s="80"/>
      <c r="T688" s="80"/>
      <c r="U688" s="88"/>
      <c r="V688" s="88"/>
      <c r="W688" s="88"/>
      <c r="X688" s="88"/>
      <c r="Y688" s="88"/>
      <c r="Z688" s="88"/>
      <c r="AA688" s="88"/>
      <c r="AB688" s="88"/>
      <c r="AC688" s="89"/>
      <c r="AD688" s="89"/>
      <c r="AE688" s="89"/>
    </row>
    <row r="689" spans="1:31">
      <c r="A689" s="7"/>
      <c r="B689" s="46"/>
      <c r="C689" s="46"/>
      <c r="D689" s="63"/>
      <c r="E689" s="63"/>
      <c r="F689" s="63"/>
      <c r="G689" s="63"/>
      <c r="H689" s="73"/>
      <c r="I689" s="73"/>
      <c r="L689" s="74"/>
      <c r="M689" s="74"/>
      <c r="N689" s="74"/>
      <c r="O689" s="74"/>
      <c r="P689" s="10"/>
      <c r="Q689" s="81"/>
      <c r="R689" s="80"/>
      <c r="S689" s="80"/>
      <c r="T689" s="80"/>
      <c r="U689" s="88"/>
      <c r="V689" s="88"/>
      <c r="W689" s="88"/>
      <c r="X689" s="88"/>
      <c r="Y689" s="88"/>
      <c r="Z689" s="88"/>
      <c r="AA689" s="88"/>
      <c r="AB689" s="88"/>
      <c r="AC689" s="89"/>
      <c r="AD689" s="89"/>
      <c r="AE689" s="89"/>
    </row>
    <row r="690" spans="1:31">
      <c r="A690" s="7"/>
      <c r="B690" s="46"/>
      <c r="C690" s="46"/>
      <c r="D690" s="63"/>
      <c r="E690" s="63"/>
      <c r="F690" s="63"/>
      <c r="G690" s="63"/>
      <c r="H690" s="73"/>
      <c r="I690" s="73"/>
      <c r="L690" s="74"/>
      <c r="M690" s="74"/>
      <c r="N690" s="74"/>
      <c r="O690" s="74"/>
      <c r="P690" s="10"/>
      <c r="Q690" s="81"/>
      <c r="R690" s="80"/>
      <c r="S690" s="80"/>
      <c r="T690" s="80"/>
      <c r="U690" s="88"/>
      <c r="V690" s="88"/>
      <c r="W690" s="88"/>
      <c r="X690" s="88"/>
      <c r="Y690" s="88"/>
      <c r="Z690" s="88"/>
      <c r="AA690" s="88"/>
      <c r="AB690" s="88"/>
      <c r="AC690" s="89"/>
      <c r="AD690" s="89"/>
      <c r="AE690" s="89"/>
    </row>
    <row r="691" spans="1:31">
      <c r="A691" s="7"/>
      <c r="B691" s="46"/>
      <c r="C691" s="46"/>
      <c r="D691" s="63"/>
      <c r="E691" s="63"/>
      <c r="F691" s="63"/>
      <c r="G691" s="63"/>
      <c r="H691" s="73"/>
      <c r="I691" s="73"/>
      <c r="L691" s="74"/>
      <c r="M691" s="74"/>
      <c r="N691" s="74"/>
      <c r="O691" s="74"/>
      <c r="P691" s="10"/>
      <c r="Q691" s="81"/>
      <c r="R691" s="80"/>
      <c r="S691" s="80"/>
      <c r="T691" s="80"/>
      <c r="U691" s="88"/>
      <c r="V691" s="88"/>
      <c r="W691" s="88"/>
      <c r="X691" s="88"/>
      <c r="Y691" s="88"/>
      <c r="Z691" s="88"/>
      <c r="AA691" s="88"/>
      <c r="AB691" s="88"/>
      <c r="AC691" s="89"/>
      <c r="AD691" s="89"/>
      <c r="AE691" s="89"/>
    </row>
    <row r="692" spans="1:31">
      <c r="A692" s="7"/>
      <c r="B692" s="46"/>
      <c r="C692" s="46"/>
      <c r="D692" s="63"/>
      <c r="E692" s="63"/>
      <c r="F692" s="63"/>
      <c r="G692" s="63"/>
      <c r="H692" s="73"/>
      <c r="I692" s="73"/>
      <c r="L692" s="75"/>
      <c r="M692" s="75"/>
      <c r="N692" s="75"/>
      <c r="O692" s="75"/>
      <c r="P692" s="10"/>
      <c r="Q692" s="81"/>
      <c r="R692" s="80"/>
      <c r="S692" s="80"/>
      <c r="T692" s="80"/>
      <c r="U692" s="88"/>
      <c r="V692" s="88"/>
      <c r="W692" s="88"/>
      <c r="X692" s="88"/>
      <c r="Y692" s="88"/>
      <c r="Z692" s="88"/>
      <c r="AA692" s="88"/>
      <c r="AB692" s="88"/>
      <c r="AC692" s="89"/>
      <c r="AD692" s="89"/>
      <c r="AE692" s="89"/>
    </row>
    <row r="693" spans="1:31">
      <c r="A693" s="7"/>
      <c r="B693" s="46"/>
      <c r="C693" s="46"/>
      <c r="D693" s="63"/>
      <c r="E693" s="63"/>
      <c r="F693" s="63"/>
      <c r="G693" s="63"/>
      <c r="H693" s="73"/>
      <c r="I693" s="73"/>
      <c r="L693" s="75"/>
      <c r="M693" s="75"/>
      <c r="N693" s="75"/>
      <c r="O693" s="75"/>
      <c r="P693" s="10"/>
      <c r="Q693" s="81"/>
      <c r="R693" s="80"/>
      <c r="S693" s="80"/>
      <c r="T693" s="80"/>
      <c r="U693" s="88"/>
      <c r="V693" s="88"/>
      <c r="W693" s="88"/>
      <c r="X693" s="88"/>
      <c r="Y693" s="88"/>
      <c r="Z693" s="88"/>
      <c r="AA693" s="88"/>
      <c r="AB693" s="88"/>
      <c r="AC693" s="89"/>
      <c r="AD693" s="89"/>
      <c r="AE693" s="89"/>
    </row>
    <row r="694" spans="1:31">
      <c r="A694" s="7"/>
      <c r="B694" s="46"/>
      <c r="C694" s="46"/>
      <c r="D694" s="63"/>
      <c r="E694" s="63"/>
      <c r="F694" s="63"/>
      <c r="G694" s="63"/>
      <c r="H694" s="73"/>
      <c r="I694" s="73"/>
      <c r="L694" s="75"/>
      <c r="M694" s="75"/>
      <c r="N694" s="75"/>
      <c r="O694" s="75"/>
      <c r="P694" s="10"/>
      <c r="Q694" s="81"/>
      <c r="R694" s="80"/>
      <c r="S694" s="80"/>
      <c r="T694" s="80"/>
      <c r="U694" s="88"/>
      <c r="V694" s="88"/>
      <c r="W694" s="88"/>
      <c r="X694" s="88"/>
      <c r="Y694" s="88"/>
      <c r="Z694" s="88"/>
      <c r="AA694" s="88"/>
      <c r="AB694" s="88"/>
      <c r="AC694" s="89"/>
      <c r="AD694" s="89"/>
      <c r="AE694" s="89"/>
    </row>
    <row r="695" spans="1:31">
      <c r="A695" s="7"/>
      <c r="B695" s="46"/>
      <c r="C695" s="46"/>
      <c r="D695" s="63"/>
      <c r="E695" s="63"/>
      <c r="F695" s="63"/>
      <c r="G695" s="63"/>
      <c r="H695" s="73"/>
      <c r="I695" s="73"/>
      <c r="L695" s="75"/>
      <c r="M695" s="75"/>
      <c r="N695" s="75"/>
      <c r="O695" s="75"/>
      <c r="P695" s="10"/>
      <c r="Q695" s="81"/>
      <c r="R695" s="80"/>
      <c r="S695" s="80"/>
      <c r="T695" s="80"/>
      <c r="U695" s="88"/>
      <c r="V695" s="88"/>
      <c r="W695" s="88"/>
      <c r="X695" s="88"/>
      <c r="Y695" s="88"/>
      <c r="Z695" s="88"/>
      <c r="AA695" s="88"/>
      <c r="AB695" s="88"/>
      <c r="AC695" s="89"/>
      <c r="AD695" s="89"/>
      <c r="AE695" s="89"/>
    </row>
    <row r="696" spans="1:31">
      <c r="A696" s="7"/>
      <c r="B696" s="46"/>
      <c r="C696" s="46"/>
      <c r="D696" s="63"/>
      <c r="E696" s="63"/>
      <c r="F696" s="63"/>
      <c r="G696" s="63"/>
      <c r="H696" s="73"/>
      <c r="I696" s="73"/>
      <c r="L696" s="75"/>
      <c r="M696" s="75"/>
      <c r="N696" s="75"/>
      <c r="O696" s="75"/>
      <c r="P696" s="10"/>
      <c r="Q696" s="81"/>
      <c r="R696" s="80"/>
      <c r="S696" s="80"/>
      <c r="T696" s="80"/>
      <c r="U696" s="88"/>
      <c r="V696" s="88"/>
      <c r="W696" s="88"/>
      <c r="X696" s="88"/>
      <c r="Y696" s="88"/>
      <c r="Z696" s="88"/>
      <c r="AA696" s="88"/>
      <c r="AB696" s="88"/>
      <c r="AC696" s="89"/>
      <c r="AD696" s="89"/>
      <c r="AE696" s="89"/>
    </row>
    <row r="697" spans="1:31">
      <c r="A697" s="7"/>
      <c r="B697" s="46"/>
      <c r="C697" s="46"/>
      <c r="D697" s="63"/>
      <c r="E697" s="63"/>
      <c r="F697" s="63"/>
      <c r="G697" s="63"/>
      <c r="H697" s="73"/>
      <c r="I697" s="73"/>
      <c r="L697" s="75"/>
      <c r="M697" s="75"/>
      <c r="N697" s="75"/>
      <c r="O697" s="75"/>
      <c r="P697" s="10"/>
      <c r="Q697" s="81"/>
      <c r="R697" s="80"/>
      <c r="S697" s="80"/>
      <c r="T697" s="80"/>
      <c r="U697" s="88"/>
      <c r="V697" s="88"/>
      <c r="W697" s="88"/>
      <c r="X697" s="88"/>
      <c r="Y697" s="88"/>
      <c r="Z697" s="88"/>
      <c r="AA697" s="88"/>
      <c r="AB697" s="88"/>
      <c r="AC697" s="89"/>
      <c r="AD697" s="89"/>
      <c r="AE697" s="89"/>
    </row>
    <row r="698" spans="1:31">
      <c r="A698" s="7"/>
      <c r="B698" s="46"/>
      <c r="C698" s="46"/>
      <c r="D698" s="63"/>
      <c r="E698" s="63"/>
      <c r="F698" s="63"/>
      <c r="G698" s="63"/>
      <c r="H698" s="73"/>
      <c r="I698" s="73"/>
      <c r="L698" s="75"/>
      <c r="M698" s="75"/>
      <c r="N698" s="75"/>
      <c r="O698" s="75"/>
      <c r="P698" s="10"/>
      <c r="Q698" s="81"/>
      <c r="R698" s="80"/>
      <c r="S698" s="80"/>
      <c r="T698" s="80"/>
      <c r="U698" s="88"/>
      <c r="V698" s="88"/>
      <c r="W698" s="88"/>
      <c r="X698" s="88"/>
      <c r="Y698" s="88"/>
      <c r="Z698" s="88"/>
      <c r="AA698" s="88"/>
      <c r="AB698" s="88"/>
      <c r="AC698" s="89"/>
      <c r="AD698" s="89"/>
      <c r="AE698" s="89"/>
    </row>
    <row r="699" spans="1:31">
      <c r="A699" s="7"/>
      <c r="B699" s="46"/>
      <c r="C699" s="46"/>
      <c r="D699" s="63"/>
      <c r="E699" s="63"/>
      <c r="F699" s="63"/>
      <c r="G699" s="63"/>
      <c r="H699" s="73"/>
      <c r="I699" s="73"/>
      <c r="L699" s="75"/>
      <c r="M699" s="75"/>
      <c r="N699" s="75"/>
      <c r="O699" s="75"/>
      <c r="P699" s="10"/>
      <c r="Q699" s="81"/>
      <c r="R699" s="80"/>
      <c r="S699" s="80"/>
      <c r="T699" s="80"/>
      <c r="U699" s="88"/>
      <c r="V699" s="88"/>
      <c r="W699" s="88"/>
      <c r="X699" s="88"/>
      <c r="Y699" s="88"/>
      <c r="Z699" s="88"/>
      <c r="AA699" s="88"/>
      <c r="AB699" s="88"/>
      <c r="AC699" s="89"/>
      <c r="AD699" s="89"/>
      <c r="AE699" s="89"/>
    </row>
    <row r="700" spans="1:31">
      <c r="A700" s="7"/>
      <c r="B700" s="46"/>
      <c r="C700" s="46"/>
      <c r="D700" s="63"/>
      <c r="E700" s="63"/>
      <c r="F700" s="63"/>
      <c r="G700" s="63"/>
      <c r="H700" s="73"/>
      <c r="I700" s="73"/>
      <c r="L700" s="75"/>
      <c r="M700" s="75"/>
      <c r="N700" s="75"/>
      <c r="O700" s="75"/>
      <c r="P700" s="10"/>
      <c r="Q700" s="81"/>
      <c r="R700" s="80"/>
      <c r="S700" s="80"/>
      <c r="T700" s="80"/>
      <c r="U700" s="88"/>
      <c r="V700" s="88"/>
      <c r="W700" s="88"/>
      <c r="X700" s="88"/>
      <c r="Y700" s="88"/>
      <c r="Z700" s="88"/>
      <c r="AA700" s="88"/>
      <c r="AB700" s="88"/>
      <c r="AC700" s="89"/>
      <c r="AD700" s="89"/>
      <c r="AE700" s="89"/>
    </row>
    <row r="701" spans="1:31">
      <c r="A701" s="7"/>
      <c r="B701" s="46"/>
      <c r="C701" s="46"/>
      <c r="D701" s="63"/>
      <c r="E701" s="63"/>
      <c r="F701" s="63"/>
      <c r="G701" s="63"/>
      <c r="H701" s="73"/>
      <c r="I701" s="73"/>
      <c r="L701" s="75"/>
      <c r="M701" s="75"/>
      <c r="N701" s="75"/>
      <c r="O701" s="75"/>
      <c r="P701" s="10"/>
      <c r="Q701" s="81"/>
      <c r="R701" s="80"/>
      <c r="S701" s="80"/>
      <c r="T701" s="80"/>
      <c r="U701" s="88"/>
      <c r="V701" s="88"/>
      <c r="W701" s="88"/>
      <c r="X701" s="88"/>
      <c r="Y701" s="88"/>
      <c r="Z701" s="88"/>
      <c r="AA701" s="88"/>
      <c r="AB701" s="88"/>
      <c r="AC701" s="89"/>
      <c r="AD701" s="89"/>
      <c r="AE701" s="89"/>
    </row>
    <row r="702" spans="1:31">
      <c r="A702" s="7"/>
      <c r="B702" s="46"/>
      <c r="C702" s="46"/>
      <c r="D702" s="63"/>
      <c r="E702" s="63"/>
      <c r="F702" s="63"/>
      <c r="G702" s="63"/>
      <c r="H702" s="73"/>
      <c r="I702" s="73"/>
      <c r="L702" s="75"/>
      <c r="M702" s="75"/>
      <c r="N702" s="75"/>
      <c r="O702" s="75"/>
      <c r="P702" s="10"/>
      <c r="Q702" s="81"/>
      <c r="R702" s="80"/>
      <c r="S702" s="80"/>
      <c r="T702" s="80"/>
      <c r="U702" s="88"/>
      <c r="V702" s="88"/>
      <c r="W702" s="88"/>
      <c r="X702" s="88"/>
      <c r="Y702" s="88"/>
      <c r="Z702" s="88"/>
      <c r="AA702" s="88"/>
      <c r="AB702" s="88"/>
      <c r="AC702" s="89"/>
      <c r="AD702" s="89"/>
      <c r="AE702" s="89"/>
    </row>
    <row r="703" spans="1:31">
      <c r="A703" s="7"/>
      <c r="B703" s="46"/>
      <c r="C703" s="46"/>
      <c r="D703" s="63"/>
      <c r="E703" s="63"/>
      <c r="F703" s="63"/>
      <c r="G703" s="63"/>
      <c r="H703" s="73"/>
      <c r="I703" s="73"/>
      <c r="L703" s="75"/>
      <c r="M703" s="75"/>
      <c r="N703" s="75"/>
      <c r="O703" s="75"/>
      <c r="P703" s="10"/>
      <c r="Q703" s="81"/>
      <c r="R703" s="80"/>
      <c r="S703" s="80"/>
      <c r="T703" s="80"/>
      <c r="U703" s="88"/>
      <c r="V703" s="88"/>
      <c r="W703" s="88"/>
      <c r="X703" s="88"/>
      <c r="Y703" s="88"/>
      <c r="Z703" s="88"/>
      <c r="AA703" s="88"/>
      <c r="AB703" s="88"/>
      <c r="AC703" s="89"/>
      <c r="AD703" s="89"/>
      <c r="AE703" s="89"/>
    </row>
    <row r="704" spans="1:31">
      <c r="A704" s="7"/>
      <c r="B704" s="46"/>
      <c r="C704" s="46"/>
      <c r="D704" s="63"/>
      <c r="E704" s="63"/>
      <c r="F704" s="63"/>
      <c r="G704" s="63"/>
      <c r="H704" s="73"/>
      <c r="I704" s="73"/>
      <c r="L704" s="75"/>
      <c r="M704" s="75"/>
      <c r="N704" s="75"/>
      <c r="O704" s="75"/>
      <c r="P704" s="10"/>
      <c r="Q704" s="81"/>
      <c r="R704" s="80"/>
      <c r="S704" s="80"/>
      <c r="T704" s="80"/>
      <c r="U704" s="88"/>
      <c r="V704" s="88"/>
      <c r="W704" s="88"/>
      <c r="X704" s="88"/>
      <c r="Y704" s="88"/>
      <c r="Z704" s="88"/>
      <c r="AA704" s="88"/>
      <c r="AB704" s="88"/>
      <c r="AC704" s="89"/>
      <c r="AD704" s="89"/>
      <c r="AE704" s="89"/>
    </row>
    <row r="705" spans="1:31">
      <c r="A705" s="7"/>
      <c r="B705" s="46"/>
      <c r="C705" s="46"/>
      <c r="D705" s="63"/>
      <c r="E705" s="63"/>
      <c r="F705" s="63"/>
      <c r="G705" s="63"/>
      <c r="H705" s="73"/>
      <c r="I705" s="73"/>
      <c r="L705" s="75"/>
      <c r="M705" s="75"/>
      <c r="N705" s="75"/>
      <c r="O705" s="75"/>
      <c r="P705" s="8"/>
      <c r="Q705" s="80"/>
      <c r="R705" s="80"/>
      <c r="S705" s="80"/>
      <c r="T705" s="80"/>
      <c r="U705" s="88"/>
      <c r="V705" s="88"/>
      <c r="W705" s="88"/>
      <c r="X705" s="88"/>
      <c r="Y705" s="88"/>
      <c r="Z705" s="88"/>
      <c r="AA705" s="88"/>
      <c r="AB705" s="88"/>
      <c r="AC705" s="89"/>
      <c r="AD705" s="89"/>
      <c r="AE705" s="89"/>
    </row>
    <row r="706" spans="1:31">
      <c r="A706" s="7"/>
      <c r="B706" s="46"/>
      <c r="C706" s="46"/>
      <c r="D706" s="63"/>
      <c r="E706" s="63"/>
      <c r="F706" s="63"/>
      <c r="G706" s="63"/>
      <c r="H706" s="73"/>
      <c r="I706" s="73"/>
      <c r="L706" s="75"/>
      <c r="M706" s="75"/>
      <c r="N706" s="75"/>
      <c r="O706" s="75"/>
      <c r="P706" s="8"/>
      <c r="Q706" s="80"/>
      <c r="R706" s="80"/>
      <c r="S706" s="80"/>
      <c r="T706" s="80"/>
      <c r="U706" s="88"/>
      <c r="V706" s="88"/>
      <c r="W706" s="88"/>
      <c r="X706" s="88"/>
      <c r="Y706" s="88"/>
      <c r="Z706" s="88"/>
      <c r="AA706" s="88"/>
      <c r="AB706" s="88"/>
      <c r="AC706" s="89"/>
      <c r="AD706" s="89"/>
      <c r="AE706" s="89"/>
    </row>
    <row r="707" spans="1:31">
      <c r="A707" s="7"/>
      <c r="B707" s="46"/>
      <c r="C707" s="46"/>
      <c r="D707" s="63"/>
      <c r="E707" s="63"/>
      <c r="F707" s="63"/>
      <c r="G707" s="63"/>
      <c r="H707" s="73"/>
      <c r="I707" s="73"/>
      <c r="L707" s="75"/>
      <c r="M707" s="75"/>
      <c r="N707" s="75"/>
      <c r="O707" s="75"/>
      <c r="P707" s="8"/>
      <c r="Q707" s="80"/>
      <c r="R707" s="80"/>
      <c r="S707" s="80"/>
      <c r="T707" s="80"/>
      <c r="U707" s="88"/>
      <c r="V707" s="88"/>
      <c r="W707" s="88"/>
      <c r="X707" s="88"/>
      <c r="Y707" s="88"/>
      <c r="Z707" s="88"/>
      <c r="AA707" s="88"/>
      <c r="AB707" s="88"/>
      <c r="AC707" s="89"/>
      <c r="AD707" s="89"/>
      <c r="AE707" s="89"/>
    </row>
    <row r="708" spans="1:31">
      <c r="A708" s="7"/>
      <c r="B708" s="46"/>
      <c r="C708" s="46"/>
      <c r="D708" s="63"/>
      <c r="E708" s="63"/>
      <c r="F708" s="63"/>
      <c r="G708" s="63"/>
      <c r="H708" s="73"/>
      <c r="I708" s="73"/>
      <c r="L708" s="75"/>
      <c r="M708" s="75"/>
      <c r="N708" s="75"/>
      <c r="O708" s="75"/>
      <c r="P708" s="8"/>
      <c r="Q708" s="80"/>
      <c r="R708" s="80"/>
      <c r="S708" s="80"/>
      <c r="T708" s="80"/>
      <c r="U708" s="88"/>
      <c r="V708" s="88"/>
      <c r="W708" s="88"/>
      <c r="X708" s="88"/>
      <c r="Y708" s="88"/>
      <c r="Z708" s="88"/>
      <c r="AA708" s="88"/>
      <c r="AB708" s="88"/>
      <c r="AC708" s="89"/>
      <c r="AD708" s="89"/>
      <c r="AE708" s="89"/>
    </row>
    <row r="709" spans="1:31">
      <c r="A709" s="7"/>
      <c r="B709" s="46"/>
      <c r="C709" s="46"/>
      <c r="D709" s="63"/>
      <c r="E709" s="63"/>
      <c r="F709" s="63"/>
      <c r="G709" s="63"/>
      <c r="H709" s="73"/>
      <c r="I709" s="73"/>
      <c r="L709" s="75"/>
      <c r="M709" s="75"/>
      <c r="N709" s="75"/>
      <c r="O709" s="75"/>
      <c r="P709" s="8"/>
      <c r="Q709" s="80"/>
      <c r="R709" s="80"/>
      <c r="S709" s="80"/>
      <c r="T709" s="80"/>
      <c r="U709" s="88"/>
      <c r="V709" s="88"/>
      <c r="W709" s="88"/>
      <c r="X709" s="88"/>
      <c r="Y709" s="88"/>
      <c r="Z709" s="88"/>
      <c r="AA709" s="88"/>
      <c r="AB709" s="88"/>
      <c r="AC709" s="89"/>
      <c r="AD709" s="89"/>
      <c r="AE709" s="89"/>
    </row>
    <row r="710" spans="1:31">
      <c r="A710" s="7"/>
      <c r="B710" s="46"/>
      <c r="C710" s="46"/>
      <c r="D710" s="63"/>
      <c r="E710" s="63"/>
      <c r="F710" s="63"/>
      <c r="G710" s="63"/>
      <c r="H710" s="73"/>
      <c r="I710" s="73"/>
      <c r="L710" s="75"/>
      <c r="M710" s="75"/>
      <c r="N710" s="75"/>
      <c r="O710" s="75"/>
      <c r="P710" s="8"/>
      <c r="Q710" s="80"/>
      <c r="R710" s="80"/>
      <c r="S710" s="80"/>
      <c r="T710" s="80"/>
      <c r="U710" s="88"/>
      <c r="V710" s="88"/>
      <c r="W710" s="88"/>
      <c r="X710" s="88"/>
      <c r="Y710" s="88"/>
      <c r="Z710" s="88"/>
      <c r="AA710" s="88"/>
      <c r="AB710" s="88"/>
      <c r="AC710" s="89"/>
      <c r="AD710" s="89"/>
      <c r="AE710" s="89"/>
    </row>
    <row r="711" spans="1:31">
      <c r="A711" s="7"/>
      <c r="B711" s="46"/>
      <c r="C711" s="46"/>
      <c r="D711" s="63"/>
      <c r="E711" s="63"/>
      <c r="F711" s="63"/>
      <c r="G711" s="63"/>
      <c r="H711" s="73"/>
      <c r="I711" s="73"/>
      <c r="L711" s="75"/>
      <c r="M711" s="75"/>
      <c r="N711" s="75"/>
      <c r="O711" s="75"/>
      <c r="P711" s="8"/>
      <c r="Q711" s="80"/>
      <c r="R711" s="80"/>
      <c r="S711" s="80"/>
      <c r="T711" s="80"/>
      <c r="U711" s="88"/>
      <c r="V711" s="88"/>
      <c r="W711" s="88"/>
      <c r="X711" s="88"/>
      <c r="Y711" s="88"/>
      <c r="Z711" s="88"/>
      <c r="AA711" s="88"/>
      <c r="AB711" s="88"/>
      <c r="AC711" s="89"/>
      <c r="AD711" s="89"/>
      <c r="AE711" s="89"/>
    </row>
    <row r="712" spans="1:31">
      <c r="A712" s="7"/>
      <c r="B712" s="46"/>
      <c r="C712" s="46"/>
      <c r="D712" s="63"/>
      <c r="E712" s="63"/>
      <c r="F712" s="63"/>
      <c r="G712" s="63"/>
      <c r="H712" s="73"/>
      <c r="I712" s="73"/>
      <c r="L712" s="75"/>
      <c r="M712" s="75"/>
      <c r="N712" s="75"/>
      <c r="O712" s="75"/>
      <c r="P712" s="8"/>
      <c r="Q712" s="80"/>
      <c r="R712" s="80"/>
      <c r="S712" s="80"/>
      <c r="T712" s="80"/>
      <c r="U712" s="88"/>
      <c r="V712" s="88"/>
      <c r="W712" s="88"/>
      <c r="X712" s="88"/>
      <c r="Y712" s="88"/>
      <c r="Z712" s="88"/>
      <c r="AA712" s="88"/>
      <c r="AB712" s="88"/>
      <c r="AC712" s="89"/>
      <c r="AD712" s="89"/>
      <c r="AE712" s="89"/>
    </row>
    <row r="713" spans="1:31">
      <c r="A713" s="7"/>
      <c r="B713" s="46"/>
      <c r="C713" s="46"/>
      <c r="D713" s="63"/>
      <c r="E713" s="63"/>
      <c r="F713" s="63"/>
      <c r="G713" s="63"/>
      <c r="H713" s="73"/>
      <c r="I713" s="73"/>
      <c r="L713" s="75"/>
      <c r="M713" s="75"/>
      <c r="N713" s="75"/>
      <c r="O713" s="75"/>
      <c r="P713" s="8"/>
      <c r="Q713" s="80"/>
      <c r="R713" s="80"/>
      <c r="S713" s="80"/>
      <c r="T713" s="80"/>
      <c r="U713" s="88"/>
      <c r="V713" s="88"/>
      <c r="W713" s="88"/>
      <c r="X713" s="88"/>
      <c r="Y713" s="88"/>
      <c r="Z713" s="88"/>
      <c r="AA713" s="88"/>
      <c r="AB713" s="88"/>
      <c r="AC713" s="89"/>
      <c r="AD713" s="89"/>
      <c r="AE713" s="89"/>
    </row>
    <row r="714" spans="1:31">
      <c r="A714" s="7"/>
      <c r="B714" s="46"/>
      <c r="C714" s="46"/>
      <c r="D714" s="63"/>
      <c r="E714" s="63"/>
      <c r="F714" s="63"/>
      <c r="G714" s="63"/>
      <c r="H714" s="73"/>
      <c r="I714" s="73"/>
      <c r="L714" s="75"/>
      <c r="M714" s="75"/>
      <c r="N714" s="75"/>
      <c r="O714" s="75"/>
      <c r="P714" s="8"/>
      <c r="Q714" s="80"/>
      <c r="R714" s="80"/>
      <c r="S714" s="80"/>
      <c r="T714" s="80"/>
      <c r="U714" s="88"/>
      <c r="V714" s="88"/>
      <c r="W714" s="88"/>
      <c r="X714" s="88"/>
      <c r="Y714" s="88"/>
      <c r="Z714" s="88"/>
      <c r="AA714" s="88"/>
      <c r="AB714" s="88"/>
      <c r="AC714" s="89"/>
      <c r="AD714" s="89"/>
      <c r="AE714" s="89"/>
    </row>
    <row r="715" spans="1:31">
      <c r="A715" s="7"/>
      <c r="B715" s="46"/>
      <c r="C715" s="46"/>
      <c r="D715" s="63"/>
      <c r="E715" s="63"/>
      <c r="F715" s="63"/>
      <c r="G715" s="63"/>
      <c r="H715" s="73"/>
      <c r="I715" s="73"/>
      <c r="L715" s="75"/>
      <c r="M715" s="75"/>
      <c r="N715" s="75"/>
      <c r="O715" s="75"/>
      <c r="P715" s="8"/>
      <c r="Q715" s="80"/>
      <c r="R715" s="80"/>
      <c r="S715" s="80"/>
      <c r="T715" s="80"/>
      <c r="U715" s="88"/>
      <c r="V715" s="88"/>
      <c r="W715" s="88"/>
      <c r="X715" s="88"/>
      <c r="Y715" s="88"/>
      <c r="Z715" s="88"/>
      <c r="AA715" s="88"/>
      <c r="AB715" s="88"/>
      <c r="AC715" s="89"/>
      <c r="AD715" s="89"/>
      <c r="AE715" s="89"/>
    </row>
    <row r="716" spans="1:31">
      <c r="A716" s="7"/>
      <c r="B716" s="46"/>
      <c r="C716" s="46"/>
      <c r="D716" s="63"/>
      <c r="E716" s="63"/>
      <c r="F716" s="63"/>
      <c r="G716" s="63"/>
      <c r="H716" s="73"/>
      <c r="I716" s="73"/>
      <c r="L716" s="75"/>
      <c r="M716" s="75"/>
      <c r="N716" s="75"/>
      <c r="O716" s="75"/>
      <c r="P716" s="8"/>
      <c r="Q716" s="80"/>
      <c r="R716" s="80"/>
      <c r="S716" s="80"/>
      <c r="T716" s="80"/>
      <c r="U716" s="88"/>
      <c r="V716" s="88"/>
      <c r="W716" s="88"/>
      <c r="X716" s="88"/>
      <c r="Y716" s="88"/>
      <c r="Z716" s="88"/>
      <c r="AA716" s="88"/>
      <c r="AB716" s="88"/>
      <c r="AC716" s="89"/>
      <c r="AD716" s="89"/>
      <c r="AE716" s="89"/>
    </row>
    <row r="717" spans="1:31">
      <c r="A717" s="7"/>
      <c r="B717" s="46"/>
      <c r="C717" s="46"/>
      <c r="D717" s="63"/>
      <c r="E717" s="63"/>
      <c r="F717" s="63"/>
      <c r="G717" s="63"/>
      <c r="H717" s="73"/>
      <c r="I717" s="73"/>
      <c r="L717" s="75"/>
      <c r="M717" s="75"/>
      <c r="N717" s="75"/>
      <c r="O717" s="75"/>
      <c r="P717" s="8"/>
      <c r="Q717" s="80"/>
      <c r="R717" s="80"/>
      <c r="S717" s="80"/>
      <c r="T717" s="80"/>
      <c r="U717" s="88"/>
      <c r="V717" s="88"/>
      <c r="W717" s="88"/>
      <c r="X717" s="88"/>
      <c r="Y717" s="88"/>
      <c r="Z717" s="88"/>
      <c r="AA717" s="88"/>
      <c r="AB717" s="88"/>
      <c r="AC717" s="89"/>
      <c r="AD717" s="89"/>
      <c r="AE717" s="89"/>
    </row>
    <row r="718" spans="1:31">
      <c r="A718" s="7"/>
      <c r="B718" s="46"/>
      <c r="C718" s="46"/>
      <c r="D718" s="63"/>
      <c r="E718" s="63"/>
      <c r="F718" s="63"/>
      <c r="G718" s="63"/>
      <c r="H718" s="73"/>
      <c r="I718" s="73"/>
      <c r="L718" s="75"/>
      <c r="M718" s="75"/>
      <c r="N718" s="75"/>
      <c r="O718" s="75"/>
      <c r="P718" s="8"/>
      <c r="Q718" s="80"/>
      <c r="R718" s="80"/>
      <c r="S718" s="80"/>
      <c r="T718" s="80"/>
      <c r="U718" s="88"/>
      <c r="V718" s="88"/>
      <c r="W718" s="88"/>
      <c r="X718" s="88"/>
      <c r="Y718" s="88"/>
      <c r="Z718" s="88"/>
      <c r="AA718" s="88"/>
      <c r="AB718" s="88"/>
      <c r="AC718" s="89"/>
      <c r="AD718" s="89"/>
      <c r="AE718" s="89"/>
    </row>
    <row r="719" spans="1:31">
      <c r="A719" s="7"/>
      <c r="B719" s="46"/>
      <c r="C719" s="46"/>
      <c r="D719" s="63"/>
      <c r="E719" s="63"/>
      <c r="F719" s="63"/>
      <c r="G719" s="63"/>
      <c r="H719" s="73"/>
      <c r="I719" s="73"/>
      <c r="L719" s="75"/>
      <c r="M719" s="75"/>
      <c r="N719" s="75"/>
      <c r="O719" s="75"/>
      <c r="P719" s="8"/>
      <c r="Q719" s="80"/>
      <c r="R719" s="80"/>
      <c r="S719" s="80"/>
      <c r="T719" s="80"/>
      <c r="U719" s="88"/>
      <c r="V719" s="88"/>
      <c r="W719" s="88"/>
      <c r="X719" s="88"/>
      <c r="Y719" s="88"/>
      <c r="Z719" s="88"/>
      <c r="AA719" s="88"/>
      <c r="AB719" s="88"/>
      <c r="AC719" s="89"/>
      <c r="AD719" s="89"/>
      <c r="AE719" s="89"/>
    </row>
    <row r="720" spans="1:31">
      <c r="A720" s="7"/>
      <c r="B720" s="46"/>
      <c r="C720" s="46"/>
      <c r="D720" s="63"/>
      <c r="E720" s="63"/>
      <c r="F720" s="63"/>
      <c r="G720" s="63"/>
      <c r="H720" s="73"/>
      <c r="I720" s="73"/>
      <c r="L720" s="75"/>
      <c r="M720" s="75"/>
      <c r="N720" s="75"/>
      <c r="O720" s="75"/>
      <c r="P720" s="8"/>
      <c r="Q720" s="80"/>
      <c r="R720" s="80"/>
      <c r="S720" s="80"/>
      <c r="T720" s="80"/>
      <c r="U720" s="88"/>
      <c r="V720" s="88"/>
      <c r="W720" s="88"/>
      <c r="X720" s="88"/>
      <c r="Y720" s="88"/>
      <c r="Z720" s="88"/>
      <c r="AA720" s="88"/>
      <c r="AB720" s="88"/>
      <c r="AC720" s="89"/>
      <c r="AD720" s="89"/>
      <c r="AE720" s="89"/>
    </row>
    <row r="721" spans="1:31">
      <c r="A721" s="7"/>
      <c r="B721" s="46"/>
      <c r="C721" s="46"/>
      <c r="D721" s="63"/>
      <c r="E721" s="63"/>
      <c r="F721" s="63"/>
      <c r="G721" s="63"/>
      <c r="H721" s="73"/>
      <c r="I721" s="73"/>
      <c r="L721" s="75"/>
      <c r="M721" s="75"/>
      <c r="N721" s="75"/>
      <c r="O721" s="75"/>
      <c r="P721" s="8"/>
      <c r="Q721" s="80"/>
      <c r="R721" s="80"/>
      <c r="S721" s="80"/>
      <c r="T721" s="80"/>
      <c r="U721" s="88"/>
      <c r="V721" s="88"/>
      <c r="W721" s="88"/>
      <c r="X721" s="88"/>
      <c r="Y721" s="88"/>
      <c r="Z721" s="88"/>
      <c r="AA721" s="88"/>
      <c r="AB721" s="88"/>
      <c r="AC721" s="89"/>
      <c r="AD721" s="89"/>
      <c r="AE721" s="89"/>
    </row>
    <row r="722" spans="1:31">
      <c r="D722" s="63"/>
      <c r="E722" s="63"/>
      <c r="F722" s="63"/>
      <c r="G722" s="63"/>
      <c r="H722" s="73"/>
      <c r="I722" s="73"/>
      <c r="L722" s="75"/>
      <c r="M722" s="75"/>
      <c r="N722" s="75"/>
      <c r="O722" s="75"/>
      <c r="P722" s="8"/>
      <c r="Q722" s="80"/>
      <c r="R722" s="80"/>
      <c r="S722" s="80"/>
      <c r="T722" s="80"/>
      <c r="U722" s="88"/>
      <c r="V722" s="88"/>
      <c r="W722" s="88"/>
      <c r="X722" s="88"/>
      <c r="Y722" s="88"/>
      <c r="Z722" s="88"/>
      <c r="AA722" s="88"/>
      <c r="AB722" s="88"/>
      <c r="AC722" s="89"/>
      <c r="AD722" s="89"/>
      <c r="AE722" s="89"/>
    </row>
    <row r="723" spans="1:31">
      <c r="B723" s="47"/>
      <c r="C723" s="47"/>
      <c r="D723" s="63"/>
      <c r="E723" s="63"/>
      <c r="F723" s="63"/>
      <c r="G723" s="63"/>
      <c r="H723" s="73"/>
      <c r="I723" s="73"/>
      <c r="L723" s="75"/>
      <c r="M723" s="75"/>
      <c r="N723" s="75"/>
      <c r="O723" s="75"/>
      <c r="P723" s="8"/>
      <c r="Q723" s="80"/>
      <c r="R723" s="80"/>
      <c r="S723" s="80"/>
      <c r="T723" s="80"/>
      <c r="U723" s="88"/>
      <c r="V723" s="88"/>
      <c r="W723" s="88"/>
      <c r="X723" s="88"/>
      <c r="Y723" s="88"/>
      <c r="Z723" s="88"/>
      <c r="AA723" s="88"/>
      <c r="AB723" s="88"/>
      <c r="AC723" s="89"/>
      <c r="AD723" s="89"/>
      <c r="AE723" s="89"/>
    </row>
    <row r="724" spans="1:31">
      <c r="B724" s="47"/>
      <c r="C724" s="47"/>
      <c r="D724" s="63"/>
      <c r="E724" s="63"/>
      <c r="F724" s="63"/>
      <c r="G724" s="63"/>
      <c r="H724" s="73"/>
      <c r="I724" s="73"/>
      <c r="L724" s="75"/>
      <c r="M724" s="75"/>
      <c r="N724" s="75"/>
      <c r="O724" s="75"/>
      <c r="P724" s="8"/>
      <c r="Q724" s="80"/>
      <c r="R724" s="80"/>
      <c r="S724" s="80"/>
      <c r="T724" s="80"/>
      <c r="U724" s="88"/>
      <c r="V724" s="88"/>
      <c r="W724" s="88"/>
      <c r="X724" s="88"/>
      <c r="Y724" s="88"/>
      <c r="Z724" s="88"/>
      <c r="AA724" s="88"/>
      <c r="AB724" s="88"/>
      <c r="AC724" s="89"/>
      <c r="AD724" s="89"/>
      <c r="AE724" s="89"/>
    </row>
    <row r="725" spans="1:31">
      <c r="B725" s="47"/>
      <c r="C725" s="47"/>
      <c r="D725" s="63"/>
      <c r="E725" s="63"/>
      <c r="F725" s="63"/>
      <c r="G725" s="63"/>
      <c r="H725" s="73"/>
      <c r="I725" s="73"/>
      <c r="L725" s="75"/>
      <c r="M725" s="75"/>
      <c r="N725" s="75"/>
      <c r="O725" s="75"/>
      <c r="P725" s="8"/>
      <c r="Q725" s="80"/>
      <c r="R725" s="80"/>
      <c r="S725" s="80"/>
      <c r="T725" s="80"/>
      <c r="U725" s="88"/>
      <c r="V725" s="88"/>
      <c r="W725" s="88"/>
      <c r="X725" s="88"/>
      <c r="Y725" s="88"/>
      <c r="Z725" s="88"/>
      <c r="AA725" s="88"/>
      <c r="AB725" s="88"/>
      <c r="AC725" s="89"/>
      <c r="AD725" s="89"/>
      <c r="AE725" s="89"/>
    </row>
    <row r="726" spans="1:31">
      <c r="B726" s="47"/>
      <c r="C726" s="47"/>
      <c r="D726" s="63"/>
      <c r="E726" s="63"/>
      <c r="F726" s="63"/>
      <c r="G726" s="63"/>
      <c r="H726" s="73"/>
      <c r="I726" s="73"/>
      <c r="L726" s="75"/>
      <c r="M726" s="75"/>
      <c r="N726" s="75"/>
      <c r="O726" s="75"/>
      <c r="P726" s="8"/>
      <c r="Q726" s="80"/>
      <c r="R726" s="80"/>
      <c r="S726" s="80"/>
      <c r="T726" s="80"/>
      <c r="U726" s="88"/>
      <c r="V726" s="88"/>
      <c r="W726" s="88"/>
      <c r="X726" s="88"/>
      <c r="Y726" s="88"/>
      <c r="Z726" s="88"/>
      <c r="AA726" s="88"/>
      <c r="AB726" s="88"/>
      <c r="AC726" s="89"/>
      <c r="AD726" s="89"/>
      <c r="AE726" s="89"/>
    </row>
    <row r="727" spans="1:31">
      <c r="B727" s="47"/>
      <c r="C727" s="47"/>
      <c r="D727" s="63"/>
      <c r="E727" s="63"/>
      <c r="F727" s="63"/>
      <c r="G727" s="63"/>
      <c r="H727" s="73"/>
      <c r="I727" s="73"/>
      <c r="L727" s="75"/>
      <c r="M727" s="75"/>
      <c r="N727" s="75"/>
      <c r="O727" s="75"/>
      <c r="P727" s="8"/>
      <c r="Q727" s="80"/>
      <c r="R727" s="80"/>
      <c r="S727" s="80"/>
      <c r="T727" s="80"/>
      <c r="U727" s="88"/>
      <c r="V727" s="88"/>
      <c r="W727" s="88"/>
      <c r="X727" s="88"/>
      <c r="Y727" s="88"/>
      <c r="Z727" s="88"/>
      <c r="AA727" s="88"/>
      <c r="AB727" s="88"/>
      <c r="AC727" s="89"/>
      <c r="AD727" s="89"/>
      <c r="AE727" s="89"/>
    </row>
    <row r="728" spans="1:31">
      <c r="B728" s="47"/>
      <c r="C728" s="47"/>
      <c r="D728" s="63"/>
      <c r="E728" s="63"/>
      <c r="F728" s="63"/>
      <c r="G728" s="63"/>
      <c r="H728" s="73"/>
      <c r="I728" s="73"/>
      <c r="L728" s="75"/>
      <c r="M728" s="75"/>
      <c r="N728" s="75"/>
      <c r="O728" s="75"/>
      <c r="P728" s="8"/>
      <c r="Q728" s="80"/>
      <c r="R728" s="80"/>
      <c r="S728" s="80"/>
      <c r="T728" s="80"/>
      <c r="U728" s="88"/>
      <c r="V728" s="88"/>
      <c r="W728" s="88"/>
      <c r="X728" s="88"/>
      <c r="Y728" s="88"/>
      <c r="Z728" s="88"/>
      <c r="AA728" s="88"/>
      <c r="AB728" s="88"/>
      <c r="AC728" s="89"/>
      <c r="AD728" s="89"/>
      <c r="AE728" s="89"/>
    </row>
    <row r="729" spans="1:31">
      <c r="B729" s="47"/>
      <c r="C729" s="47"/>
      <c r="D729" s="63"/>
      <c r="E729" s="63"/>
      <c r="F729" s="63"/>
      <c r="G729" s="63"/>
      <c r="H729" s="73"/>
      <c r="I729" s="73"/>
      <c r="L729" s="75"/>
      <c r="M729" s="75"/>
      <c r="N729" s="75"/>
      <c r="O729" s="75"/>
      <c r="P729" s="8"/>
      <c r="Q729" s="80"/>
      <c r="R729" s="80"/>
      <c r="S729" s="80"/>
      <c r="T729" s="80"/>
      <c r="U729" s="88"/>
      <c r="V729" s="88"/>
      <c r="W729" s="88"/>
      <c r="X729" s="88"/>
      <c r="Y729" s="88"/>
      <c r="Z729" s="88"/>
      <c r="AA729" s="88"/>
      <c r="AB729" s="88"/>
      <c r="AC729" s="89"/>
      <c r="AD729" s="89"/>
      <c r="AE729" s="89"/>
    </row>
    <row r="730" spans="1:31">
      <c r="B730" s="47"/>
      <c r="C730" s="47"/>
      <c r="D730" s="63"/>
      <c r="E730" s="63"/>
      <c r="F730" s="63"/>
      <c r="G730" s="63"/>
      <c r="H730" s="73"/>
      <c r="I730" s="73"/>
      <c r="L730" s="75"/>
      <c r="M730" s="75"/>
      <c r="N730" s="75"/>
      <c r="O730" s="75"/>
      <c r="P730" s="8"/>
      <c r="Q730" s="80"/>
      <c r="R730" s="80"/>
      <c r="S730" s="80"/>
      <c r="T730" s="80"/>
      <c r="U730" s="88"/>
      <c r="V730" s="88"/>
      <c r="W730" s="88"/>
      <c r="X730" s="88"/>
      <c r="Y730" s="88"/>
      <c r="Z730" s="88"/>
      <c r="AA730" s="88"/>
      <c r="AB730" s="88"/>
      <c r="AC730" s="89"/>
      <c r="AD730" s="89"/>
      <c r="AE730" s="89"/>
    </row>
    <row r="731" spans="1:31">
      <c r="B731" s="47"/>
      <c r="C731" s="47"/>
      <c r="D731" s="63"/>
      <c r="E731" s="63"/>
      <c r="F731" s="63"/>
      <c r="G731" s="63"/>
      <c r="H731" s="73"/>
      <c r="I731" s="73"/>
      <c r="L731" s="75"/>
      <c r="M731" s="75"/>
      <c r="N731" s="75"/>
      <c r="O731" s="75"/>
      <c r="P731" s="8"/>
      <c r="Q731" s="80"/>
      <c r="R731" s="80"/>
      <c r="S731" s="80"/>
      <c r="T731" s="80"/>
      <c r="U731" s="88"/>
      <c r="V731" s="88"/>
      <c r="W731" s="88"/>
      <c r="X731" s="88"/>
      <c r="Y731" s="88"/>
      <c r="Z731" s="88"/>
      <c r="AA731" s="88"/>
      <c r="AB731" s="88"/>
      <c r="AC731" s="89"/>
      <c r="AD731" s="89"/>
      <c r="AE731" s="89"/>
    </row>
    <row r="732" spans="1:31">
      <c r="B732" s="47"/>
      <c r="C732" s="47"/>
      <c r="D732" s="63"/>
      <c r="E732" s="63"/>
      <c r="F732" s="63"/>
      <c r="G732" s="63"/>
      <c r="H732" s="73"/>
      <c r="I732" s="73"/>
      <c r="L732" s="75"/>
      <c r="M732" s="75"/>
      <c r="N732" s="75"/>
      <c r="O732" s="75"/>
      <c r="P732" s="8"/>
      <c r="Q732" s="80"/>
      <c r="R732" s="80"/>
      <c r="S732" s="80"/>
      <c r="T732" s="80"/>
      <c r="U732" s="88"/>
      <c r="V732" s="88"/>
      <c r="W732" s="88"/>
      <c r="X732" s="88"/>
      <c r="Y732" s="88"/>
      <c r="Z732" s="88"/>
      <c r="AA732" s="88"/>
      <c r="AB732" s="88"/>
      <c r="AC732" s="89"/>
      <c r="AD732" s="89"/>
      <c r="AE732" s="89"/>
    </row>
    <row r="733" spans="1:31">
      <c r="B733" s="47"/>
      <c r="C733" s="47"/>
      <c r="D733" s="63"/>
      <c r="E733" s="63"/>
      <c r="F733" s="63"/>
      <c r="G733" s="63"/>
      <c r="H733" s="73"/>
      <c r="I733" s="73"/>
      <c r="L733" s="75"/>
      <c r="M733" s="75"/>
      <c r="N733" s="75"/>
      <c r="O733" s="75"/>
      <c r="P733" s="8"/>
      <c r="Q733" s="80"/>
      <c r="R733" s="80"/>
      <c r="S733" s="80"/>
      <c r="T733" s="80"/>
      <c r="U733" s="88"/>
      <c r="V733" s="88"/>
      <c r="W733" s="88"/>
      <c r="X733" s="88"/>
      <c r="Y733" s="88"/>
      <c r="Z733" s="88"/>
      <c r="AA733" s="88"/>
      <c r="AB733" s="88"/>
      <c r="AC733" s="89"/>
      <c r="AD733" s="89"/>
      <c r="AE733" s="89"/>
    </row>
    <row r="734" spans="1:31">
      <c r="B734" s="47"/>
      <c r="C734" s="47"/>
      <c r="D734" s="63"/>
      <c r="E734" s="63"/>
      <c r="F734" s="63"/>
      <c r="G734" s="63"/>
      <c r="H734" s="73"/>
      <c r="I734" s="73"/>
      <c r="L734" s="75"/>
      <c r="M734" s="75"/>
      <c r="N734" s="75"/>
      <c r="O734" s="75"/>
      <c r="P734" s="8"/>
      <c r="Q734" s="80"/>
      <c r="R734" s="80"/>
      <c r="S734" s="80"/>
      <c r="T734" s="80"/>
      <c r="U734" s="88"/>
      <c r="V734" s="88"/>
      <c r="W734" s="88"/>
      <c r="X734" s="88"/>
      <c r="Y734" s="88"/>
      <c r="Z734" s="88"/>
      <c r="AA734" s="88"/>
      <c r="AB734" s="88"/>
      <c r="AC734" s="89"/>
      <c r="AD734" s="89"/>
      <c r="AE734" s="89"/>
    </row>
    <row r="735" spans="1:31">
      <c r="B735" s="47"/>
      <c r="C735" s="47"/>
      <c r="D735" s="63"/>
      <c r="E735" s="63"/>
      <c r="F735" s="63"/>
      <c r="G735" s="63"/>
      <c r="H735" s="73"/>
      <c r="I735" s="73"/>
      <c r="L735" s="75"/>
      <c r="M735" s="75"/>
      <c r="N735" s="75"/>
      <c r="O735" s="75"/>
      <c r="P735" s="8"/>
      <c r="Q735" s="80"/>
      <c r="R735" s="80"/>
      <c r="S735" s="80"/>
      <c r="T735" s="80"/>
      <c r="U735" s="88"/>
      <c r="V735" s="88"/>
      <c r="W735" s="88"/>
      <c r="X735" s="88"/>
      <c r="Y735" s="88"/>
      <c r="Z735" s="88"/>
      <c r="AA735" s="88"/>
      <c r="AB735" s="88"/>
      <c r="AC735" s="89"/>
      <c r="AD735" s="89"/>
      <c r="AE735" s="89"/>
    </row>
    <row r="736" spans="1:31">
      <c r="B736" s="47"/>
      <c r="C736" s="47"/>
      <c r="D736" s="63"/>
      <c r="E736" s="63"/>
      <c r="F736" s="63"/>
      <c r="G736" s="63"/>
      <c r="H736" s="73"/>
      <c r="I736" s="73"/>
      <c r="L736" s="75"/>
      <c r="M736" s="75"/>
      <c r="N736" s="75"/>
      <c r="O736" s="75"/>
      <c r="P736" s="8"/>
      <c r="Q736" s="80"/>
      <c r="R736" s="80"/>
      <c r="S736" s="80"/>
      <c r="T736" s="80"/>
      <c r="U736" s="88"/>
      <c r="V736" s="88"/>
      <c r="W736" s="88"/>
      <c r="X736" s="88"/>
      <c r="Y736" s="88"/>
      <c r="Z736" s="88"/>
      <c r="AA736" s="88"/>
      <c r="AB736" s="88"/>
      <c r="AC736" s="89"/>
      <c r="AD736" s="89"/>
      <c r="AE736" s="89"/>
    </row>
    <row r="737" spans="2:31">
      <c r="B737" s="47"/>
      <c r="C737" s="47"/>
      <c r="D737" s="63"/>
      <c r="E737" s="63"/>
      <c r="F737" s="63"/>
      <c r="G737" s="63"/>
      <c r="H737" s="73"/>
      <c r="I737" s="73"/>
      <c r="L737" s="75"/>
      <c r="M737" s="75"/>
      <c r="N737" s="75"/>
      <c r="O737" s="75"/>
      <c r="P737" s="8"/>
      <c r="Q737" s="80"/>
      <c r="R737" s="80"/>
      <c r="S737" s="80"/>
      <c r="T737" s="80"/>
      <c r="U737" s="88"/>
      <c r="V737" s="88"/>
      <c r="W737" s="88"/>
      <c r="X737" s="88"/>
      <c r="Y737" s="88"/>
      <c r="Z737" s="88"/>
      <c r="AA737" s="88"/>
      <c r="AB737" s="88"/>
      <c r="AC737" s="89"/>
      <c r="AD737" s="89"/>
      <c r="AE737" s="89"/>
    </row>
    <row r="738" spans="2:31">
      <c r="B738" s="47"/>
      <c r="C738" s="47"/>
      <c r="D738" s="63"/>
      <c r="E738" s="63"/>
      <c r="F738" s="63"/>
      <c r="G738" s="63"/>
      <c r="H738" s="73"/>
      <c r="I738" s="73"/>
      <c r="L738" s="75"/>
      <c r="M738" s="75"/>
      <c r="N738" s="75"/>
      <c r="O738" s="75"/>
      <c r="P738" s="8"/>
      <c r="Q738" s="80"/>
      <c r="R738" s="80"/>
      <c r="S738" s="80"/>
      <c r="T738" s="80"/>
      <c r="U738" s="88"/>
      <c r="V738" s="88"/>
      <c r="W738" s="88"/>
      <c r="X738" s="88"/>
      <c r="Y738" s="88"/>
      <c r="Z738" s="88"/>
      <c r="AA738" s="88"/>
      <c r="AB738" s="88"/>
      <c r="AC738" s="89"/>
      <c r="AD738" s="89"/>
      <c r="AE738" s="89"/>
    </row>
    <row r="739" spans="2:31">
      <c r="B739" s="47"/>
      <c r="C739" s="47"/>
      <c r="D739" s="63"/>
      <c r="E739" s="63"/>
      <c r="F739" s="63"/>
      <c r="G739" s="63"/>
      <c r="H739" s="73"/>
      <c r="I739" s="73"/>
      <c r="L739" s="75"/>
      <c r="M739" s="75"/>
      <c r="N739" s="75"/>
      <c r="O739" s="75"/>
      <c r="P739" s="8"/>
      <c r="Q739" s="80"/>
      <c r="R739" s="80"/>
      <c r="S739" s="80"/>
      <c r="T739" s="80"/>
      <c r="U739" s="88"/>
      <c r="V739" s="88"/>
      <c r="W739" s="88"/>
      <c r="X739" s="88"/>
      <c r="Y739" s="88"/>
      <c r="Z739" s="88"/>
      <c r="AA739" s="88"/>
      <c r="AB739" s="88"/>
      <c r="AC739" s="89"/>
      <c r="AD739" s="89"/>
      <c r="AE739" s="89"/>
    </row>
    <row r="740" spans="2:31">
      <c r="B740" s="47"/>
      <c r="C740" s="47"/>
      <c r="D740" s="63"/>
      <c r="E740" s="63"/>
      <c r="F740" s="63"/>
      <c r="G740" s="63"/>
      <c r="H740" s="73"/>
      <c r="I740" s="73"/>
      <c r="L740" s="74"/>
      <c r="M740" s="74"/>
      <c r="N740" s="74"/>
      <c r="O740" s="74"/>
      <c r="P740" s="8"/>
      <c r="Q740" s="80"/>
      <c r="R740" s="80"/>
      <c r="S740" s="80"/>
      <c r="T740" s="80"/>
      <c r="U740" s="88"/>
      <c r="V740" s="88"/>
      <c r="W740" s="88"/>
      <c r="X740" s="88"/>
      <c r="Y740" s="88"/>
      <c r="Z740" s="88"/>
      <c r="AA740" s="88"/>
      <c r="AB740" s="88"/>
      <c r="AC740" s="89"/>
      <c r="AD740" s="89"/>
      <c r="AE740" s="89"/>
    </row>
    <row r="741" spans="2:31">
      <c r="B741" s="47"/>
      <c r="C741" s="47"/>
      <c r="D741" s="63"/>
      <c r="E741" s="63"/>
      <c r="F741" s="63"/>
      <c r="G741" s="63"/>
      <c r="H741" s="73"/>
      <c r="I741" s="73"/>
      <c r="L741" s="74"/>
      <c r="M741" s="74"/>
      <c r="N741" s="74"/>
      <c r="O741" s="74"/>
      <c r="P741" s="8"/>
      <c r="Q741" s="80"/>
      <c r="R741" s="80"/>
      <c r="S741" s="80"/>
      <c r="T741" s="80"/>
      <c r="U741" s="88"/>
      <c r="V741" s="88"/>
      <c r="W741" s="88"/>
      <c r="X741" s="88"/>
      <c r="Y741" s="88"/>
      <c r="Z741" s="88"/>
      <c r="AA741" s="88"/>
      <c r="AB741" s="88"/>
      <c r="AC741" s="89"/>
      <c r="AD741" s="89"/>
      <c r="AE741" s="89"/>
    </row>
    <row r="742" spans="2:31">
      <c r="B742" s="47"/>
      <c r="C742" s="47"/>
      <c r="D742" s="63"/>
      <c r="E742" s="63"/>
      <c r="F742" s="63"/>
      <c r="G742" s="63"/>
      <c r="H742" s="73"/>
      <c r="I742" s="73"/>
      <c r="L742" s="74"/>
      <c r="M742" s="74"/>
      <c r="N742" s="74"/>
      <c r="O742" s="74"/>
      <c r="P742" s="8"/>
      <c r="Q742" s="80"/>
      <c r="R742" s="80"/>
      <c r="S742" s="80"/>
      <c r="T742" s="80"/>
      <c r="U742" s="88"/>
      <c r="V742" s="88"/>
      <c r="W742" s="88"/>
      <c r="X742" s="88"/>
      <c r="Y742" s="88"/>
      <c r="Z742" s="88"/>
      <c r="AA742" s="88"/>
      <c r="AB742" s="88"/>
      <c r="AC742" s="89"/>
      <c r="AD742" s="89"/>
      <c r="AE742" s="89"/>
    </row>
    <row r="743" spans="2:31">
      <c r="B743" s="47"/>
      <c r="C743" s="47"/>
      <c r="D743" s="63"/>
      <c r="E743" s="63"/>
      <c r="F743" s="63"/>
      <c r="G743" s="63"/>
      <c r="H743" s="73"/>
      <c r="I743" s="73"/>
      <c r="L743" s="74"/>
      <c r="M743" s="74"/>
      <c r="N743" s="74"/>
      <c r="O743" s="74"/>
      <c r="P743" s="8"/>
      <c r="Q743" s="80"/>
      <c r="R743" s="80"/>
      <c r="S743" s="80"/>
      <c r="T743" s="80"/>
      <c r="U743" s="88"/>
      <c r="V743" s="88"/>
      <c r="W743" s="88"/>
      <c r="X743" s="88"/>
      <c r="Y743" s="88"/>
      <c r="Z743" s="88"/>
      <c r="AA743" s="88"/>
      <c r="AB743" s="88"/>
      <c r="AC743" s="89"/>
      <c r="AD743" s="89"/>
      <c r="AE743" s="89"/>
    </row>
    <row r="744" spans="2:31">
      <c r="B744" s="47"/>
      <c r="C744" s="47"/>
      <c r="D744" s="63"/>
      <c r="E744" s="63"/>
      <c r="F744" s="63"/>
      <c r="G744" s="63"/>
      <c r="H744" s="73"/>
      <c r="I744" s="73"/>
      <c r="L744" s="74"/>
      <c r="M744" s="74"/>
      <c r="N744" s="74"/>
      <c r="O744" s="74"/>
      <c r="P744" s="8"/>
      <c r="Q744" s="80"/>
      <c r="R744" s="80"/>
      <c r="S744" s="80"/>
      <c r="T744" s="80"/>
      <c r="U744" s="88"/>
      <c r="V744" s="88"/>
      <c r="W744" s="88"/>
      <c r="X744" s="88"/>
      <c r="Y744" s="88"/>
      <c r="Z744" s="88"/>
      <c r="AA744" s="88"/>
      <c r="AB744" s="88"/>
      <c r="AC744" s="89"/>
      <c r="AD744" s="89"/>
      <c r="AE744" s="89"/>
    </row>
    <row r="745" spans="2:31">
      <c r="B745" s="47"/>
      <c r="C745" s="47"/>
      <c r="D745" s="63"/>
      <c r="E745" s="63"/>
      <c r="F745" s="63"/>
      <c r="G745" s="63"/>
      <c r="H745" s="73"/>
      <c r="I745" s="73"/>
      <c r="L745" s="74"/>
      <c r="M745" s="74"/>
      <c r="N745" s="74"/>
      <c r="O745" s="74"/>
      <c r="P745" s="8"/>
      <c r="Q745" s="80"/>
      <c r="R745" s="80"/>
      <c r="S745" s="80"/>
      <c r="T745" s="80"/>
      <c r="U745" s="88"/>
      <c r="V745" s="88"/>
      <c r="W745" s="88"/>
      <c r="X745" s="88"/>
      <c r="Y745" s="88"/>
      <c r="Z745" s="88"/>
      <c r="AA745" s="88"/>
      <c r="AB745" s="88"/>
      <c r="AC745" s="89"/>
      <c r="AD745" s="89"/>
      <c r="AE745" s="89"/>
    </row>
    <row r="746" spans="2:31">
      <c r="B746" s="47"/>
      <c r="C746" s="47"/>
      <c r="D746" s="63"/>
      <c r="E746" s="63"/>
      <c r="F746" s="63"/>
      <c r="G746" s="63"/>
      <c r="H746" s="73"/>
      <c r="I746" s="73"/>
      <c r="L746" s="74"/>
      <c r="M746" s="74"/>
      <c r="N746" s="74"/>
      <c r="O746" s="74"/>
      <c r="P746" s="8"/>
      <c r="Q746" s="80"/>
      <c r="R746" s="80"/>
      <c r="S746" s="80"/>
      <c r="T746" s="80"/>
      <c r="U746" s="88"/>
      <c r="V746" s="88"/>
      <c r="W746" s="88"/>
      <c r="X746" s="88"/>
      <c r="Y746" s="88"/>
      <c r="Z746" s="88"/>
      <c r="AA746" s="88"/>
      <c r="AB746" s="88"/>
      <c r="AC746" s="89"/>
      <c r="AD746" s="89"/>
      <c r="AE746" s="89"/>
    </row>
    <row r="747" spans="2:31">
      <c r="B747" s="47"/>
      <c r="C747" s="47"/>
      <c r="D747" s="63"/>
      <c r="E747" s="63"/>
      <c r="F747" s="63"/>
      <c r="G747" s="63"/>
      <c r="H747" s="73"/>
      <c r="I747" s="73"/>
      <c r="L747" s="74"/>
      <c r="M747" s="74"/>
      <c r="N747" s="74"/>
      <c r="O747" s="74"/>
      <c r="P747" s="8"/>
      <c r="Q747" s="80"/>
      <c r="R747" s="80"/>
      <c r="S747" s="80"/>
      <c r="T747" s="80"/>
      <c r="U747" s="88"/>
      <c r="V747" s="88"/>
      <c r="W747" s="88"/>
      <c r="X747" s="88"/>
      <c r="Y747" s="88"/>
      <c r="Z747" s="88"/>
      <c r="AA747" s="88"/>
      <c r="AB747" s="88"/>
      <c r="AC747" s="89"/>
      <c r="AD747" s="89"/>
      <c r="AE747" s="89"/>
    </row>
    <row r="748" spans="2:31">
      <c r="B748" s="47"/>
      <c r="C748" s="47"/>
      <c r="D748" s="63"/>
      <c r="E748" s="63"/>
      <c r="F748" s="63"/>
      <c r="G748" s="63"/>
      <c r="H748" s="73"/>
      <c r="I748" s="73"/>
      <c r="L748" s="74"/>
      <c r="M748" s="74"/>
      <c r="N748" s="74"/>
      <c r="O748" s="74"/>
      <c r="P748" s="8"/>
      <c r="Q748" s="80"/>
      <c r="R748" s="80"/>
      <c r="S748" s="80"/>
      <c r="T748" s="80"/>
      <c r="U748" s="88"/>
      <c r="V748" s="88"/>
      <c r="W748" s="88"/>
      <c r="X748" s="88"/>
      <c r="Y748" s="88"/>
      <c r="Z748" s="88"/>
      <c r="AA748" s="88"/>
      <c r="AB748" s="88"/>
      <c r="AC748" s="89"/>
      <c r="AD748" s="89"/>
      <c r="AE748" s="89"/>
    </row>
    <row r="749" spans="2:31">
      <c r="B749" s="47"/>
      <c r="C749" s="47"/>
      <c r="D749" s="63"/>
      <c r="E749" s="63"/>
      <c r="F749" s="63"/>
      <c r="G749" s="63"/>
      <c r="H749" s="73"/>
      <c r="I749" s="73"/>
      <c r="L749" s="74"/>
      <c r="M749" s="74"/>
      <c r="N749" s="74"/>
      <c r="O749" s="74"/>
      <c r="P749" s="8"/>
      <c r="Q749" s="80"/>
      <c r="R749" s="80"/>
      <c r="S749" s="80"/>
      <c r="T749" s="80"/>
      <c r="U749" s="88"/>
      <c r="V749" s="88"/>
      <c r="W749" s="88"/>
      <c r="X749" s="88"/>
      <c r="Y749" s="88"/>
      <c r="Z749" s="88"/>
      <c r="AA749" s="88"/>
      <c r="AB749" s="88"/>
      <c r="AC749" s="89"/>
      <c r="AD749" s="89"/>
      <c r="AE749" s="89"/>
    </row>
    <row r="750" spans="2:31">
      <c r="B750" s="47"/>
      <c r="C750" s="47"/>
      <c r="D750" s="63"/>
      <c r="E750" s="63"/>
      <c r="F750" s="63"/>
      <c r="G750" s="63"/>
      <c r="H750" s="73"/>
      <c r="I750" s="73"/>
      <c r="L750" s="74"/>
      <c r="M750" s="74"/>
      <c r="N750" s="74"/>
      <c r="O750" s="74"/>
      <c r="P750" s="8"/>
      <c r="Q750" s="80"/>
      <c r="R750" s="80"/>
      <c r="S750" s="80"/>
      <c r="T750" s="80"/>
      <c r="U750" s="88"/>
      <c r="V750" s="88"/>
      <c r="W750" s="88"/>
      <c r="X750" s="88"/>
      <c r="Y750" s="88"/>
      <c r="Z750" s="88"/>
      <c r="AA750" s="88"/>
      <c r="AB750" s="88"/>
      <c r="AC750" s="89"/>
      <c r="AD750" s="89"/>
      <c r="AE750" s="89"/>
    </row>
    <row r="751" spans="2:31">
      <c r="B751" s="47"/>
      <c r="C751" s="47"/>
      <c r="L751" s="74"/>
      <c r="M751" s="74"/>
      <c r="N751" s="74"/>
      <c r="O751" s="74"/>
      <c r="P751" s="8"/>
      <c r="Q751" s="80"/>
      <c r="R751" s="80"/>
      <c r="S751" s="80"/>
      <c r="T751" s="80"/>
      <c r="U751" s="88"/>
      <c r="V751" s="88"/>
      <c r="W751" s="88"/>
      <c r="X751" s="88"/>
      <c r="Y751" s="88"/>
      <c r="Z751" s="88"/>
      <c r="AA751" s="88"/>
      <c r="AB751" s="88"/>
      <c r="AC751" s="89"/>
      <c r="AD751" s="89"/>
      <c r="AE751" s="89"/>
    </row>
    <row r="752" spans="2:31">
      <c r="B752" s="47"/>
      <c r="C752" s="47"/>
      <c r="D752" s="64"/>
      <c r="E752" s="64"/>
      <c r="F752" s="64"/>
      <c r="G752" s="64"/>
      <c r="H752" s="74"/>
      <c r="I752" s="74"/>
      <c r="L752" s="74"/>
      <c r="M752" s="74"/>
      <c r="N752" s="74"/>
      <c r="O752" s="74"/>
      <c r="P752" s="8"/>
      <c r="Q752" s="80"/>
      <c r="R752" s="80"/>
      <c r="S752" s="80"/>
      <c r="T752" s="80"/>
      <c r="U752" s="88"/>
      <c r="V752" s="88"/>
      <c r="W752" s="88"/>
      <c r="X752" s="88"/>
      <c r="Y752" s="88"/>
      <c r="Z752" s="88"/>
      <c r="AA752" s="88"/>
      <c r="AB752" s="88"/>
      <c r="AC752" s="89"/>
      <c r="AD752" s="89"/>
      <c r="AE752" s="89"/>
    </row>
    <row r="753" spans="2:31">
      <c r="B753" s="47"/>
      <c r="C753" s="47"/>
      <c r="D753" s="64"/>
      <c r="E753" s="64"/>
      <c r="F753" s="64"/>
      <c r="G753" s="64"/>
      <c r="H753" s="74"/>
      <c r="I753" s="74"/>
      <c r="L753" s="74"/>
      <c r="M753" s="74"/>
      <c r="N753" s="74"/>
      <c r="O753" s="74"/>
      <c r="P753" s="8"/>
      <c r="Q753" s="80"/>
      <c r="R753" s="80"/>
      <c r="S753" s="80"/>
      <c r="T753" s="80"/>
      <c r="U753" s="88"/>
      <c r="V753" s="88"/>
      <c r="W753" s="88"/>
      <c r="X753" s="88"/>
      <c r="Y753" s="88"/>
      <c r="Z753" s="88"/>
      <c r="AA753" s="88"/>
      <c r="AB753" s="88"/>
      <c r="AC753" s="89"/>
      <c r="AD753" s="89"/>
      <c r="AE753" s="89"/>
    </row>
    <row r="754" spans="2:31">
      <c r="B754" s="47"/>
      <c r="C754" s="47"/>
      <c r="D754" s="64"/>
      <c r="E754" s="64"/>
      <c r="F754" s="64"/>
      <c r="G754" s="64"/>
      <c r="H754" s="74"/>
      <c r="I754" s="74"/>
      <c r="L754" s="74"/>
      <c r="M754" s="74"/>
      <c r="N754" s="74"/>
      <c r="O754" s="74"/>
      <c r="P754" s="8"/>
      <c r="Q754" s="80"/>
      <c r="R754" s="80"/>
      <c r="S754" s="80"/>
      <c r="T754" s="80"/>
      <c r="U754" s="88"/>
      <c r="V754" s="88"/>
      <c r="W754" s="88"/>
      <c r="X754" s="88"/>
      <c r="Y754" s="88"/>
      <c r="Z754" s="88"/>
      <c r="AA754" s="88"/>
      <c r="AB754" s="88"/>
      <c r="AC754" s="89"/>
      <c r="AD754" s="89"/>
      <c r="AE754" s="89"/>
    </row>
    <row r="755" spans="2:31">
      <c r="B755" s="47"/>
      <c r="C755" s="47"/>
      <c r="D755" s="64"/>
      <c r="E755" s="64"/>
      <c r="F755" s="64"/>
      <c r="G755" s="64"/>
      <c r="H755" s="74"/>
      <c r="I755" s="74"/>
      <c r="L755" s="74"/>
      <c r="M755" s="74"/>
      <c r="N755" s="74"/>
      <c r="O755" s="74"/>
      <c r="P755" s="8"/>
      <c r="Q755" s="80"/>
      <c r="R755" s="80"/>
      <c r="S755" s="80"/>
      <c r="T755" s="80"/>
      <c r="U755" s="88"/>
      <c r="V755" s="88"/>
      <c r="W755" s="88"/>
      <c r="X755" s="88"/>
      <c r="Y755" s="88"/>
      <c r="Z755" s="88"/>
      <c r="AA755" s="88"/>
      <c r="AB755" s="88"/>
      <c r="AC755" s="89"/>
      <c r="AD755" s="89"/>
      <c r="AE755" s="89"/>
    </row>
    <row r="756" spans="2:31">
      <c r="B756" s="47"/>
      <c r="C756" s="47"/>
      <c r="D756" s="64"/>
      <c r="E756" s="64"/>
      <c r="F756" s="64"/>
      <c r="G756" s="64"/>
      <c r="H756" s="74"/>
      <c r="I756" s="74"/>
      <c r="L756" s="74"/>
      <c r="M756" s="74"/>
      <c r="N756" s="74"/>
      <c r="O756" s="74"/>
      <c r="P756" s="8"/>
      <c r="Q756" s="80"/>
      <c r="R756" s="80"/>
      <c r="S756" s="80"/>
      <c r="T756" s="80"/>
      <c r="U756" s="88"/>
      <c r="V756" s="88"/>
      <c r="W756" s="88"/>
      <c r="X756" s="88"/>
      <c r="Y756" s="88"/>
      <c r="Z756" s="88"/>
      <c r="AA756" s="88"/>
      <c r="AB756" s="88"/>
      <c r="AC756" s="89"/>
      <c r="AD756" s="89"/>
      <c r="AE756" s="89"/>
    </row>
    <row r="757" spans="2:31">
      <c r="B757" s="47"/>
      <c r="C757" s="47"/>
      <c r="D757" s="64"/>
      <c r="E757" s="64"/>
      <c r="F757" s="64"/>
      <c r="G757" s="64"/>
      <c r="H757" s="74"/>
      <c r="I757" s="74"/>
      <c r="L757" s="74"/>
      <c r="M757" s="74"/>
      <c r="N757" s="74"/>
      <c r="O757" s="74"/>
      <c r="P757" s="8"/>
      <c r="Q757" s="80"/>
      <c r="R757" s="80"/>
      <c r="S757" s="80"/>
      <c r="T757" s="80"/>
      <c r="U757" s="88"/>
      <c r="V757" s="88"/>
      <c r="W757" s="88"/>
      <c r="X757" s="88"/>
      <c r="Y757" s="88"/>
      <c r="Z757" s="88"/>
      <c r="AA757" s="88"/>
      <c r="AB757" s="88"/>
      <c r="AC757" s="89"/>
      <c r="AD757" s="89"/>
      <c r="AE757" s="89"/>
    </row>
    <row r="758" spans="2:31">
      <c r="B758" s="47"/>
      <c r="C758" s="47"/>
      <c r="D758" s="64"/>
      <c r="E758" s="64"/>
      <c r="F758" s="64"/>
      <c r="G758" s="64"/>
      <c r="H758" s="74"/>
      <c r="I758" s="74"/>
      <c r="L758" s="74"/>
      <c r="M758" s="74"/>
      <c r="N758" s="74"/>
      <c r="O758" s="74"/>
      <c r="P758" s="8"/>
      <c r="Q758" s="80"/>
      <c r="R758" s="80"/>
      <c r="S758" s="80"/>
      <c r="T758" s="80"/>
      <c r="U758" s="88"/>
      <c r="V758" s="88"/>
      <c r="W758" s="88"/>
      <c r="X758" s="88"/>
      <c r="Y758" s="88"/>
      <c r="Z758" s="88"/>
      <c r="AA758" s="88"/>
      <c r="AB758" s="88"/>
      <c r="AC758" s="89"/>
      <c r="AD758" s="89"/>
      <c r="AE758" s="89"/>
    </row>
    <row r="759" spans="2:31">
      <c r="B759" s="47"/>
      <c r="C759" s="47"/>
      <c r="D759" s="64"/>
      <c r="E759" s="64"/>
      <c r="F759" s="64"/>
      <c r="G759" s="64"/>
      <c r="H759" s="74"/>
      <c r="I759" s="74"/>
      <c r="L759" s="74"/>
      <c r="M759" s="74"/>
      <c r="N759" s="74"/>
      <c r="O759" s="74"/>
      <c r="P759" s="8"/>
      <c r="Q759" s="80"/>
      <c r="R759" s="80"/>
      <c r="S759" s="80"/>
      <c r="T759" s="80"/>
      <c r="U759" s="88"/>
      <c r="V759" s="88"/>
      <c r="W759" s="88"/>
      <c r="X759" s="88"/>
      <c r="Y759" s="88"/>
      <c r="Z759" s="88"/>
      <c r="AA759" s="88"/>
      <c r="AB759" s="88"/>
      <c r="AC759" s="89"/>
      <c r="AD759" s="89"/>
      <c r="AE759" s="89"/>
    </row>
    <row r="760" spans="2:31">
      <c r="B760" s="47"/>
      <c r="C760" s="47"/>
      <c r="D760" s="64"/>
      <c r="E760" s="64"/>
      <c r="F760" s="64"/>
      <c r="G760" s="64"/>
      <c r="H760" s="74"/>
      <c r="I760" s="74"/>
      <c r="L760" s="74"/>
      <c r="M760" s="74"/>
      <c r="N760" s="74"/>
      <c r="O760" s="74"/>
      <c r="P760" s="8"/>
      <c r="Q760" s="80"/>
      <c r="R760" s="80"/>
      <c r="S760" s="80"/>
      <c r="T760" s="80"/>
      <c r="U760" s="88"/>
      <c r="V760" s="88"/>
      <c r="W760" s="88"/>
      <c r="X760" s="88"/>
      <c r="Y760" s="88"/>
      <c r="Z760" s="88"/>
      <c r="AA760" s="88"/>
      <c r="AB760" s="88"/>
      <c r="AC760" s="89"/>
      <c r="AD760" s="89"/>
      <c r="AE760" s="89"/>
    </row>
    <row r="761" spans="2:31">
      <c r="B761" s="47"/>
      <c r="C761" s="47"/>
      <c r="D761" s="64"/>
      <c r="E761" s="64"/>
      <c r="F761" s="64"/>
      <c r="G761" s="64"/>
      <c r="H761" s="74"/>
      <c r="I761" s="74"/>
      <c r="L761" s="74"/>
      <c r="M761" s="74"/>
      <c r="N761" s="74"/>
      <c r="O761" s="74"/>
      <c r="P761" s="8"/>
      <c r="Q761" s="80"/>
      <c r="R761" s="80"/>
      <c r="S761" s="80"/>
      <c r="T761" s="80"/>
      <c r="U761" s="88"/>
      <c r="V761" s="88"/>
      <c r="W761" s="88"/>
      <c r="X761" s="88"/>
      <c r="Y761" s="88"/>
      <c r="Z761" s="88"/>
      <c r="AA761" s="88"/>
      <c r="AB761" s="88"/>
      <c r="AC761" s="89"/>
      <c r="AD761" s="89"/>
      <c r="AE761" s="89"/>
    </row>
    <row r="762" spans="2:31">
      <c r="B762" s="47"/>
      <c r="C762" s="47"/>
      <c r="D762" s="64"/>
      <c r="E762" s="64"/>
      <c r="F762" s="64"/>
      <c r="G762" s="64"/>
      <c r="H762" s="74"/>
      <c r="I762" s="74"/>
      <c r="L762" s="74"/>
      <c r="M762" s="74"/>
      <c r="N762" s="74"/>
      <c r="O762" s="74"/>
      <c r="P762" s="8"/>
      <c r="Q762" s="80"/>
      <c r="R762" s="80"/>
      <c r="S762" s="80"/>
      <c r="T762" s="80"/>
      <c r="U762" s="88"/>
      <c r="V762" s="88"/>
      <c r="W762" s="88"/>
      <c r="X762" s="88"/>
      <c r="Y762" s="88"/>
      <c r="Z762" s="88"/>
      <c r="AA762" s="88"/>
      <c r="AB762" s="88"/>
      <c r="AC762" s="89"/>
      <c r="AD762" s="89"/>
      <c r="AE762" s="89"/>
    </row>
    <row r="763" spans="2:31">
      <c r="B763" s="47"/>
      <c r="C763" s="47"/>
      <c r="D763" s="64"/>
      <c r="E763" s="64"/>
      <c r="F763" s="64"/>
      <c r="G763" s="64"/>
      <c r="H763" s="74"/>
      <c r="I763" s="74"/>
      <c r="L763" s="74"/>
      <c r="M763" s="74"/>
      <c r="N763" s="74"/>
      <c r="O763" s="74"/>
      <c r="P763" s="8"/>
      <c r="Q763" s="80"/>
      <c r="R763" s="80"/>
      <c r="S763" s="80"/>
      <c r="T763" s="80"/>
      <c r="U763" s="88"/>
      <c r="V763" s="88"/>
      <c r="W763" s="88"/>
      <c r="X763" s="88"/>
      <c r="Y763" s="88"/>
      <c r="Z763" s="88"/>
      <c r="AA763" s="88"/>
      <c r="AB763" s="88"/>
      <c r="AC763" s="89"/>
      <c r="AD763" s="89"/>
      <c r="AE763" s="89"/>
    </row>
    <row r="764" spans="2:31">
      <c r="B764" s="47"/>
      <c r="C764" s="47"/>
      <c r="D764" s="64"/>
      <c r="E764" s="64"/>
      <c r="F764" s="64"/>
      <c r="G764" s="64"/>
      <c r="H764" s="74"/>
      <c r="I764" s="74"/>
      <c r="L764" s="74"/>
      <c r="M764" s="74"/>
      <c r="N764" s="74"/>
      <c r="O764" s="74"/>
      <c r="P764" s="8"/>
      <c r="Q764" s="80"/>
      <c r="R764" s="80"/>
      <c r="S764" s="80"/>
      <c r="T764" s="80"/>
      <c r="U764" s="88"/>
      <c r="V764" s="88"/>
      <c r="W764" s="88"/>
      <c r="X764" s="88"/>
      <c r="Y764" s="88"/>
      <c r="Z764" s="88"/>
      <c r="AA764" s="88"/>
      <c r="AB764" s="88"/>
      <c r="AC764" s="89"/>
      <c r="AD764" s="89"/>
      <c r="AE764" s="89"/>
    </row>
    <row r="765" spans="2:31">
      <c r="B765" s="47"/>
      <c r="C765" s="47"/>
      <c r="D765" s="64"/>
      <c r="E765" s="64"/>
      <c r="F765" s="64"/>
      <c r="G765" s="64"/>
      <c r="H765" s="74"/>
      <c r="I765" s="74"/>
      <c r="L765" s="74"/>
      <c r="M765" s="74"/>
      <c r="N765" s="74"/>
      <c r="O765" s="74"/>
      <c r="P765" s="8"/>
      <c r="Q765" s="80"/>
      <c r="R765" s="80"/>
      <c r="S765" s="80"/>
      <c r="T765" s="80"/>
      <c r="U765" s="88"/>
      <c r="V765" s="88"/>
      <c r="W765" s="88"/>
      <c r="X765" s="88"/>
      <c r="Y765" s="88"/>
      <c r="Z765" s="88"/>
      <c r="AA765" s="88"/>
      <c r="AB765" s="88"/>
      <c r="AC765" s="89"/>
      <c r="AD765" s="89"/>
      <c r="AE765" s="89"/>
    </row>
    <row r="766" spans="2:31">
      <c r="B766" s="47"/>
      <c r="C766" s="47"/>
      <c r="D766" s="64"/>
      <c r="E766" s="64"/>
      <c r="F766" s="64"/>
      <c r="G766" s="64"/>
      <c r="H766" s="74"/>
      <c r="I766" s="74"/>
      <c r="L766" s="74"/>
      <c r="M766" s="74"/>
      <c r="N766" s="74"/>
      <c r="O766" s="74"/>
      <c r="P766" s="8"/>
      <c r="Q766" s="80"/>
      <c r="R766" s="80"/>
      <c r="S766" s="80"/>
      <c r="T766" s="80"/>
      <c r="U766" s="88"/>
      <c r="V766" s="88"/>
      <c r="W766" s="88"/>
      <c r="X766" s="88"/>
      <c r="Y766" s="88"/>
      <c r="Z766" s="88"/>
      <c r="AA766" s="88"/>
      <c r="AB766" s="88"/>
      <c r="AC766" s="89"/>
      <c r="AD766" s="89"/>
      <c r="AE766" s="89"/>
    </row>
    <row r="767" spans="2:31">
      <c r="B767" s="47"/>
      <c r="C767" s="47"/>
      <c r="D767" s="64"/>
      <c r="E767" s="64"/>
      <c r="F767" s="64"/>
      <c r="G767" s="64"/>
      <c r="H767" s="74"/>
      <c r="I767" s="74"/>
      <c r="L767" s="74"/>
      <c r="M767" s="74"/>
      <c r="N767" s="74"/>
      <c r="O767" s="74"/>
      <c r="P767" s="8"/>
      <c r="Q767" s="80"/>
      <c r="R767" s="80"/>
      <c r="S767" s="80"/>
      <c r="T767" s="80"/>
      <c r="U767" s="88"/>
      <c r="V767" s="88"/>
      <c r="W767" s="88"/>
      <c r="X767" s="88"/>
      <c r="Y767" s="88"/>
      <c r="Z767" s="88"/>
      <c r="AA767" s="88"/>
      <c r="AB767" s="88"/>
      <c r="AC767" s="89"/>
      <c r="AD767" s="89"/>
      <c r="AE767" s="89"/>
    </row>
    <row r="768" spans="2:31">
      <c r="B768" s="47"/>
      <c r="C768" s="47"/>
      <c r="D768" s="64"/>
      <c r="E768" s="64"/>
      <c r="F768" s="64"/>
      <c r="G768" s="64"/>
      <c r="H768" s="74"/>
      <c r="I768" s="74"/>
      <c r="L768" s="74"/>
      <c r="M768" s="74"/>
      <c r="N768" s="74"/>
      <c r="O768" s="74"/>
      <c r="P768" s="8"/>
      <c r="Q768" s="80"/>
      <c r="R768" s="80"/>
      <c r="S768" s="80"/>
      <c r="T768" s="80"/>
      <c r="U768" s="88"/>
      <c r="V768" s="88"/>
      <c r="W768" s="88"/>
      <c r="X768" s="88"/>
      <c r="Y768" s="88"/>
      <c r="Z768" s="88"/>
      <c r="AA768" s="88"/>
      <c r="AB768" s="88"/>
      <c r="AC768" s="89"/>
      <c r="AD768" s="89"/>
      <c r="AE768" s="89"/>
    </row>
    <row r="769" spans="2:31">
      <c r="B769" s="47"/>
      <c r="C769" s="47"/>
      <c r="D769" s="64"/>
      <c r="E769" s="64"/>
      <c r="F769" s="64"/>
      <c r="G769" s="64"/>
      <c r="H769" s="74"/>
      <c r="I769" s="74"/>
      <c r="L769" s="74"/>
      <c r="M769" s="74"/>
      <c r="N769" s="74"/>
      <c r="O769" s="74"/>
      <c r="P769" s="8"/>
      <c r="Q769" s="80"/>
      <c r="R769" s="80"/>
      <c r="S769" s="80"/>
      <c r="T769" s="80"/>
      <c r="U769" s="88"/>
      <c r="V769" s="88"/>
      <c r="W769" s="88"/>
      <c r="X769" s="88"/>
      <c r="Y769" s="88"/>
      <c r="Z769" s="88"/>
      <c r="AA769" s="88"/>
      <c r="AB769" s="88"/>
      <c r="AC769" s="89"/>
      <c r="AD769" s="89"/>
      <c r="AE769" s="89"/>
    </row>
    <row r="770" spans="2:31">
      <c r="B770" s="47"/>
      <c r="C770" s="47"/>
      <c r="D770" s="64"/>
      <c r="E770" s="64"/>
      <c r="F770" s="64"/>
      <c r="G770" s="64"/>
      <c r="H770" s="74"/>
      <c r="I770" s="74"/>
      <c r="L770" s="74"/>
      <c r="M770" s="74"/>
      <c r="N770" s="74"/>
      <c r="O770" s="74"/>
      <c r="P770" s="8"/>
      <c r="Q770" s="80"/>
      <c r="R770" s="80"/>
      <c r="S770" s="80"/>
      <c r="T770" s="80"/>
      <c r="U770" s="88"/>
      <c r="V770" s="88"/>
      <c r="W770" s="88"/>
      <c r="X770" s="88"/>
      <c r="Y770" s="88"/>
      <c r="Z770" s="88"/>
      <c r="AA770" s="88"/>
      <c r="AB770" s="88"/>
      <c r="AC770" s="89"/>
      <c r="AD770" s="89"/>
      <c r="AE770" s="89"/>
    </row>
    <row r="771" spans="2:31">
      <c r="B771" s="47"/>
      <c r="C771" s="47"/>
      <c r="D771" s="64"/>
      <c r="E771" s="64"/>
      <c r="F771" s="64"/>
      <c r="G771" s="64"/>
      <c r="H771" s="74"/>
      <c r="I771" s="74"/>
      <c r="L771" s="74"/>
      <c r="M771" s="74"/>
      <c r="N771" s="74"/>
      <c r="O771" s="74"/>
      <c r="P771" s="8"/>
      <c r="Q771" s="80"/>
      <c r="R771" s="80"/>
      <c r="S771" s="80"/>
      <c r="T771" s="80"/>
      <c r="U771" s="88"/>
      <c r="V771" s="88"/>
      <c r="W771" s="88"/>
      <c r="X771" s="88"/>
      <c r="Y771" s="88"/>
      <c r="Z771" s="88"/>
      <c r="AA771" s="88"/>
      <c r="AB771" s="88"/>
      <c r="AC771" s="89"/>
      <c r="AD771" s="89"/>
      <c r="AE771" s="89"/>
    </row>
    <row r="772" spans="2:31">
      <c r="B772" s="47"/>
      <c r="C772" s="47"/>
      <c r="D772" s="64"/>
      <c r="E772" s="64"/>
      <c r="F772" s="64"/>
      <c r="G772" s="64"/>
      <c r="H772" s="74"/>
      <c r="I772" s="74"/>
      <c r="L772" s="74"/>
      <c r="M772" s="74"/>
      <c r="N772" s="74"/>
      <c r="O772" s="74"/>
      <c r="P772" s="8"/>
      <c r="Q772" s="80"/>
      <c r="R772" s="80"/>
      <c r="S772" s="80"/>
      <c r="T772" s="80"/>
      <c r="U772" s="88"/>
      <c r="V772" s="88"/>
      <c r="W772" s="88"/>
      <c r="X772" s="88"/>
      <c r="Y772" s="88"/>
      <c r="Z772" s="88"/>
      <c r="AA772" s="88"/>
      <c r="AB772" s="88"/>
      <c r="AC772" s="89"/>
      <c r="AD772" s="89"/>
      <c r="AE772" s="89"/>
    </row>
    <row r="773" spans="2:31">
      <c r="B773" s="47"/>
      <c r="C773" s="47"/>
      <c r="D773" s="64"/>
      <c r="E773" s="64"/>
      <c r="F773" s="64"/>
      <c r="G773" s="64"/>
      <c r="H773" s="74"/>
      <c r="I773" s="74"/>
      <c r="L773" s="74"/>
      <c r="M773" s="74"/>
      <c r="N773" s="74"/>
      <c r="O773" s="74"/>
      <c r="P773" s="8"/>
      <c r="Q773" s="80"/>
      <c r="R773" s="80"/>
      <c r="S773" s="80"/>
      <c r="T773" s="80"/>
      <c r="U773" s="88"/>
      <c r="V773" s="88"/>
      <c r="W773" s="88"/>
      <c r="X773" s="88"/>
      <c r="Y773" s="88"/>
      <c r="Z773" s="88"/>
      <c r="AA773" s="88"/>
      <c r="AB773" s="88"/>
      <c r="AC773" s="89"/>
      <c r="AD773" s="89"/>
      <c r="AE773" s="89"/>
    </row>
    <row r="774" spans="2:31">
      <c r="B774" s="47"/>
      <c r="C774" s="47"/>
      <c r="D774" s="64"/>
      <c r="E774" s="64"/>
      <c r="F774" s="64"/>
      <c r="G774" s="64"/>
      <c r="H774" s="74"/>
      <c r="I774" s="74"/>
      <c r="L774" s="74"/>
      <c r="M774" s="74"/>
      <c r="N774" s="74"/>
      <c r="O774" s="74"/>
      <c r="P774" s="8"/>
      <c r="Q774" s="80"/>
      <c r="R774" s="80"/>
      <c r="S774" s="80"/>
      <c r="T774" s="80"/>
      <c r="U774" s="88"/>
      <c r="V774" s="88"/>
      <c r="W774" s="88"/>
      <c r="X774" s="88"/>
      <c r="Y774" s="88"/>
      <c r="Z774" s="88"/>
      <c r="AA774" s="88"/>
      <c r="AB774" s="88"/>
      <c r="AC774" s="89"/>
      <c r="AD774" s="89"/>
      <c r="AE774" s="89"/>
    </row>
    <row r="775" spans="2:31">
      <c r="B775" s="47"/>
      <c r="C775" s="47"/>
      <c r="D775" s="64"/>
      <c r="E775" s="64"/>
      <c r="F775" s="64"/>
      <c r="G775" s="64"/>
      <c r="H775" s="74"/>
      <c r="I775" s="74"/>
      <c r="L775" s="74"/>
      <c r="M775" s="74"/>
      <c r="N775" s="74"/>
      <c r="O775" s="74"/>
      <c r="P775" s="8"/>
      <c r="Q775" s="80"/>
      <c r="R775" s="81"/>
      <c r="S775" s="81"/>
      <c r="T775" s="81"/>
      <c r="U775" s="90"/>
      <c r="V775" s="90"/>
      <c r="W775" s="90"/>
      <c r="X775" s="88"/>
      <c r="Y775" s="88"/>
      <c r="Z775" s="88"/>
      <c r="AA775" s="88"/>
      <c r="AB775" s="88"/>
      <c r="AC775" s="89"/>
      <c r="AD775" s="89"/>
      <c r="AE775" s="89"/>
    </row>
    <row r="776" spans="2:31">
      <c r="B776" s="47"/>
      <c r="C776" s="47"/>
      <c r="D776" s="64"/>
      <c r="E776" s="64"/>
      <c r="F776" s="64"/>
      <c r="G776" s="64"/>
      <c r="H776" s="74"/>
      <c r="I776" s="74"/>
      <c r="L776" s="74"/>
      <c r="M776" s="74"/>
      <c r="N776" s="74"/>
      <c r="O776" s="74"/>
      <c r="P776" s="8"/>
      <c r="Q776" s="80"/>
      <c r="R776" s="81"/>
      <c r="S776" s="81"/>
      <c r="T776" s="81"/>
      <c r="U776" s="90"/>
      <c r="V776" s="90"/>
      <c r="W776" s="90"/>
      <c r="X776" s="88"/>
      <c r="Y776" s="88"/>
      <c r="Z776" s="88"/>
      <c r="AA776" s="88"/>
      <c r="AB776" s="88"/>
      <c r="AC776" s="89"/>
      <c r="AD776" s="89"/>
      <c r="AE776" s="89"/>
    </row>
    <row r="777" spans="2:31">
      <c r="B777" s="47"/>
      <c r="C777" s="47"/>
      <c r="D777" s="64"/>
      <c r="E777" s="64"/>
      <c r="F777" s="64"/>
      <c r="G777" s="64"/>
      <c r="H777" s="74"/>
      <c r="I777" s="74"/>
      <c r="L777" s="74"/>
      <c r="M777" s="74"/>
      <c r="N777" s="74"/>
      <c r="O777" s="74"/>
      <c r="P777" s="8"/>
      <c r="Q777" s="80"/>
      <c r="R777" s="81"/>
      <c r="S777" s="81"/>
      <c r="T777" s="81"/>
      <c r="U777" s="90"/>
      <c r="V777" s="90"/>
      <c r="W777" s="90"/>
      <c r="X777" s="88"/>
      <c r="Y777" s="88"/>
      <c r="Z777" s="88"/>
      <c r="AA777" s="88"/>
      <c r="AB777" s="88"/>
      <c r="AC777" s="89"/>
      <c r="AD777" s="89"/>
      <c r="AE777" s="89"/>
    </row>
    <row r="778" spans="2:31">
      <c r="B778" s="47"/>
      <c r="C778" s="47"/>
      <c r="D778" s="64"/>
      <c r="E778" s="64"/>
      <c r="F778" s="64"/>
      <c r="G778" s="64"/>
      <c r="H778" s="74"/>
      <c r="I778" s="74"/>
      <c r="L778" s="74"/>
      <c r="M778" s="74"/>
      <c r="N778" s="74"/>
      <c r="O778" s="74"/>
      <c r="P778" s="8"/>
      <c r="Q778" s="80"/>
      <c r="R778" s="81"/>
      <c r="S778" s="81"/>
      <c r="T778" s="81"/>
      <c r="U778" s="90"/>
      <c r="V778" s="90"/>
      <c r="W778" s="90"/>
      <c r="X778" s="88"/>
      <c r="Y778" s="88"/>
      <c r="Z778" s="88"/>
      <c r="AA778" s="88"/>
      <c r="AB778" s="88"/>
      <c r="AC778" s="89"/>
      <c r="AD778" s="89"/>
      <c r="AE778" s="89"/>
    </row>
    <row r="779" spans="2:31">
      <c r="B779" s="47"/>
      <c r="C779" s="47"/>
      <c r="D779" s="64"/>
      <c r="E779" s="64"/>
      <c r="F779" s="64"/>
      <c r="G779" s="64"/>
      <c r="H779" s="74"/>
      <c r="I779" s="74"/>
      <c r="L779" s="74"/>
      <c r="M779" s="74"/>
      <c r="N779" s="74"/>
      <c r="O779" s="74"/>
      <c r="P779" s="8"/>
      <c r="Q779" s="80"/>
      <c r="R779" s="81"/>
      <c r="S779" s="81"/>
      <c r="T779" s="81"/>
      <c r="U779" s="90"/>
      <c r="V779" s="90"/>
      <c r="W779" s="90"/>
      <c r="X779" s="88"/>
      <c r="Y779" s="88"/>
      <c r="Z779" s="88"/>
      <c r="AA779" s="88"/>
      <c r="AB779" s="88"/>
      <c r="AC779" s="89"/>
      <c r="AD779" s="89"/>
      <c r="AE779" s="89"/>
    </row>
    <row r="780" spans="2:31">
      <c r="B780" s="47"/>
      <c r="C780" s="47"/>
      <c r="D780" s="64"/>
      <c r="E780" s="64"/>
      <c r="F780" s="64"/>
      <c r="G780" s="64"/>
      <c r="H780" s="74"/>
      <c r="I780" s="74"/>
      <c r="L780" s="74"/>
      <c r="M780" s="74"/>
      <c r="N780" s="74"/>
      <c r="O780" s="74"/>
      <c r="P780" s="8"/>
      <c r="Q780" s="80"/>
      <c r="R780" s="81"/>
      <c r="S780" s="81"/>
      <c r="T780" s="81"/>
      <c r="U780" s="90"/>
      <c r="V780" s="90"/>
      <c r="W780" s="90"/>
      <c r="X780" s="88"/>
      <c r="Y780" s="88"/>
      <c r="Z780" s="88"/>
      <c r="AA780" s="88"/>
      <c r="AB780" s="88"/>
      <c r="AC780" s="89"/>
      <c r="AD780" s="89"/>
      <c r="AE780" s="89"/>
    </row>
    <row r="781" spans="2:31">
      <c r="B781" s="47"/>
      <c r="C781" s="47"/>
      <c r="D781" s="64"/>
      <c r="E781" s="64"/>
      <c r="F781" s="64"/>
      <c r="G781" s="64"/>
      <c r="H781" s="74"/>
      <c r="I781" s="74"/>
      <c r="L781" s="74"/>
      <c r="M781" s="74"/>
      <c r="N781" s="74"/>
      <c r="O781" s="74"/>
      <c r="P781" s="8"/>
      <c r="Q781" s="80"/>
      <c r="R781" s="81"/>
      <c r="S781" s="81"/>
      <c r="T781" s="81"/>
      <c r="U781" s="90"/>
      <c r="V781" s="90"/>
      <c r="W781" s="90"/>
      <c r="X781" s="88"/>
      <c r="Y781" s="88"/>
      <c r="Z781" s="88"/>
      <c r="AA781" s="88"/>
      <c r="AB781" s="88"/>
      <c r="AC781" s="89"/>
      <c r="AD781" s="89"/>
      <c r="AE781" s="89"/>
    </row>
    <row r="782" spans="2:31">
      <c r="B782" s="47"/>
      <c r="C782" s="47"/>
      <c r="D782" s="64"/>
      <c r="E782" s="64"/>
      <c r="F782" s="64"/>
      <c r="G782" s="64"/>
      <c r="H782" s="74"/>
      <c r="I782" s="74"/>
      <c r="L782" s="74"/>
      <c r="M782" s="74"/>
      <c r="N782" s="74"/>
      <c r="O782" s="74"/>
      <c r="P782" s="8"/>
      <c r="Q782" s="80"/>
      <c r="R782" s="81"/>
      <c r="S782" s="81"/>
      <c r="T782" s="81"/>
      <c r="U782" s="90"/>
      <c r="V782" s="90"/>
      <c r="W782" s="90"/>
      <c r="X782" s="90"/>
      <c r="Y782" s="90"/>
      <c r="Z782" s="90"/>
      <c r="AA782" s="90"/>
      <c r="AB782" s="90"/>
      <c r="AC782" s="91"/>
      <c r="AD782" s="91"/>
      <c r="AE782" s="91"/>
    </row>
    <row r="783" spans="2:31">
      <c r="B783" s="47"/>
      <c r="C783" s="47"/>
      <c r="D783" s="64"/>
      <c r="E783" s="64"/>
      <c r="F783" s="64"/>
      <c r="G783" s="64"/>
      <c r="H783" s="74"/>
      <c r="I783" s="74"/>
      <c r="L783" s="74"/>
      <c r="M783" s="74"/>
      <c r="N783" s="74"/>
      <c r="O783" s="74"/>
      <c r="P783" s="8"/>
      <c r="Q783" s="80"/>
      <c r="R783" s="81"/>
      <c r="S783" s="81"/>
      <c r="T783" s="81"/>
      <c r="U783" s="90"/>
      <c r="V783" s="90"/>
      <c r="W783" s="90"/>
      <c r="X783" s="90"/>
      <c r="Y783" s="90"/>
      <c r="Z783" s="90"/>
      <c r="AA783" s="90"/>
      <c r="AB783" s="90"/>
      <c r="AC783" s="91"/>
      <c r="AD783" s="91"/>
      <c r="AE783" s="91"/>
    </row>
    <row r="784" spans="2:31">
      <c r="B784" s="47"/>
      <c r="C784" s="47"/>
      <c r="D784" s="64"/>
      <c r="E784" s="64"/>
      <c r="F784" s="64"/>
      <c r="G784" s="64"/>
      <c r="H784" s="74"/>
      <c r="I784" s="74"/>
      <c r="L784" s="74"/>
      <c r="M784" s="74"/>
      <c r="N784" s="74"/>
      <c r="O784" s="74"/>
      <c r="P784" s="8"/>
      <c r="Q784" s="80"/>
      <c r="R784" s="81"/>
      <c r="S784" s="81"/>
      <c r="T784" s="81"/>
      <c r="U784" s="90"/>
      <c r="V784" s="90"/>
      <c r="W784" s="90"/>
      <c r="X784" s="90"/>
      <c r="Y784" s="90"/>
      <c r="Z784" s="90"/>
      <c r="AA784" s="90"/>
      <c r="AB784" s="90"/>
      <c r="AC784" s="91"/>
      <c r="AD784" s="91"/>
      <c r="AE784" s="91"/>
    </row>
    <row r="785" spans="2:31">
      <c r="B785" s="47"/>
      <c r="C785" s="47"/>
      <c r="D785" s="64"/>
      <c r="E785" s="64"/>
      <c r="F785" s="64"/>
      <c r="G785" s="64"/>
      <c r="H785" s="74"/>
      <c r="I785" s="74"/>
      <c r="L785" s="74"/>
      <c r="M785" s="74"/>
      <c r="N785" s="74"/>
      <c r="O785" s="74"/>
      <c r="P785" s="8"/>
      <c r="Q785" s="80"/>
      <c r="R785" s="81"/>
      <c r="S785" s="81"/>
      <c r="T785" s="81"/>
      <c r="U785" s="90"/>
      <c r="V785" s="90"/>
      <c r="W785" s="90"/>
      <c r="X785" s="90"/>
      <c r="Y785" s="90"/>
      <c r="Z785" s="90"/>
      <c r="AA785" s="90"/>
      <c r="AB785" s="90"/>
      <c r="AC785" s="91"/>
      <c r="AD785" s="91"/>
      <c r="AE785" s="91"/>
    </row>
    <row r="786" spans="2:31">
      <c r="B786" s="47"/>
      <c r="C786" s="47"/>
      <c r="D786" s="64"/>
      <c r="E786" s="64"/>
      <c r="F786" s="64"/>
      <c r="G786" s="64"/>
      <c r="H786" s="74"/>
      <c r="I786" s="74"/>
      <c r="L786" s="74"/>
      <c r="M786" s="74"/>
      <c r="N786" s="74"/>
      <c r="O786" s="74"/>
      <c r="P786" s="8"/>
      <c r="Q786" s="80"/>
      <c r="R786" s="81"/>
      <c r="S786" s="81"/>
      <c r="T786" s="81"/>
      <c r="U786" s="90"/>
      <c r="V786" s="90"/>
      <c r="W786" s="90"/>
      <c r="X786" s="90"/>
      <c r="Y786" s="90"/>
      <c r="Z786" s="90"/>
      <c r="AA786" s="90"/>
      <c r="AB786" s="90"/>
      <c r="AC786" s="91"/>
      <c r="AD786" s="91"/>
      <c r="AE786" s="91"/>
    </row>
    <row r="787" spans="2:31">
      <c r="B787" s="47"/>
      <c r="C787" s="47"/>
      <c r="D787" s="64"/>
      <c r="E787" s="64"/>
      <c r="F787" s="64"/>
      <c r="G787" s="64"/>
      <c r="H787" s="74"/>
      <c r="I787" s="74"/>
      <c r="L787" s="74"/>
      <c r="M787" s="74"/>
      <c r="N787" s="74"/>
      <c r="O787" s="74"/>
      <c r="P787" s="8"/>
      <c r="Q787" s="80"/>
      <c r="R787" s="81"/>
      <c r="S787" s="81"/>
      <c r="T787" s="81"/>
      <c r="U787" s="90"/>
      <c r="V787" s="90"/>
      <c r="W787" s="90"/>
      <c r="X787" s="90"/>
      <c r="Y787" s="90"/>
      <c r="Z787" s="90"/>
      <c r="AA787" s="90"/>
      <c r="AB787" s="90"/>
      <c r="AC787" s="91"/>
      <c r="AD787" s="91"/>
      <c r="AE787" s="91"/>
    </row>
    <row r="788" spans="2:31">
      <c r="B788" s="47"/>
      <c r="C788" s="47"/>
      <c r="D788" s="64"/>
      <c r="E788" s="64"/>
      <c r="F788" s="64"/>
      <c r="G788" s="64"/>
      <c r="H788" s="74"/>
      <c r="I788" s="74"/>
      <c r="L788" s="74"/>
      <c r="M788" s="74"/>
      <c r="N788" s="74"/>
      <c r="O788" s="74"/>
      <c r="P788" s="8"/>
      <c r="Q788" s="80"/>
      <c r="R788" s="81"/>
      <c r="S788" s="81"/>
      <c r="T788" s="81"/>
      <c r="U788" s="90"/>
      <c r="V788" s="90"/>
      <c r="W788" s="90"/>
      <c r="X788" s="90"/>
      <c r="Y788" s="90"/>
      <c r="Z788" s="90"/>
      <c r="AA788" s="90"/>
      <c r="AB788" s="90"/>
      <c r="AC788" s="91"/>
      <c r="AD788" s="91"/>
      <c r="AE788" s="91"/>
    </row>
    <row r="789" spans="2:31">
      <c r="B789" s="47"/>
      <c r="C789" s="47"/>
      <c r="D789" s="64"/>
      <c r="E789" s="64"/>
      <c r="F789" s="64"/>
      <c r="G789" s="64"/>
      <c r="H789" s="74"/>
      <c r="I789" s="74"/>
      <c r="L789" s="74"/>
      <c r="M789" s="74"/>
      <c r="N789" s="74"/>
      <c r="O789" s="74"/>
      <c r="P789" s="8"/>
      <c r="Q789" s="80"/>
      <c r="R789" s="81"/>
      <c r="S789" s="81"/>
      <c r="T789" s="81"/>
      <c r="U789" s="90"/>
      <c r="V789" s="90"/>
      <c r="W789" s="90"/>
      <c r="X789" s="90"/>
      <c r="Y789" s="90"/>
      <c r="Z789" s="90"/>
      <c r="AA789" s="90"/>
      <c r="AB789" s="90"/>
      <c r="AC789" s="91"/>
      <c r="AD789" s="91"/>
      <c r="AE789" s="91"/>
    </row>
    <row r="790" spans="2:31">
      <c r="B790" s="47"/>
      <c r="C790" s="47"/>
      <c r="D790" s="64"/>
      <c r="E790" s="64"/>
      <c r="F790" s="64"/>
      <c r="G790" s="64"/>
      <c r="H790" s="74"/>
      <c r="I790" s="74"/>
      <c r="L790" s="74"/>
      <c r="M790" s="74"/>
      <c r="N790" s="74"/>
      <c r="O790" s="74"/>
      <c r="P790" s="8"/>
      <c r="Q790" s="80"/>
      <c r="R790" s="81"/>
      <c r="S790" s="81"/>
      <c r="T790" s="81"/>
      <c r="U790" s="90"/>
      <c r="V790" s="90"/>
      <c r="W790" s="90"/>
      <c r="X790" s="90"/>
      <c r="Y790" s="90"/>
      <c r="Z790" s="90"/>
      <c r="AA790" s="90"/>
      <c r="AB790" s="90"/>
      <c r="AC790" s="91"/>
      <c r="AD790" s="91"/>
      <c r="AE790" s="91"/>
    </row>
    <row r="791" spans="2:31">
      <c r="B791" s="47"/>
      <c r="C791" s="47"/>
      <c r="D791" s="64"/>
      <c r="E791" s="64"/>
      <c r="F791" s="64"/>
      <c r="G791" s="64"/>
      <c r="H791" s="74"/>
      <c r="I791" s="74"/>
      <c r="L791" s="74"/>
      <c r="M791" s="74"/>
      <c r="N791" s="74"/>
      <c r="O791" s="74"/>
      <c r="P791" s="8"/>
      <c r="Q791" s="80"/>
      <c r="R791" s="81"/>
      <c r="S791" s="81"/>
      <c r="T791" s="81"/>
      <c r="U791" s="90"/>
      <c r="V791" s="90"/>
      <c r="W791" s="90"/>
      <c r="X791" s="90"/>
      <c r="Y791" s="90"/>
      <c r="Z791" s="90"/>
      <c r="AA791" s="90"/>
      <c r="AB791" s="90"/>
      <c r="AC791" s="91"/>
      <c r="AD791" s="91"/>
      <c r="AE791" s="91"/>
    </row>
    <row r="792" spans="2:31">
      <c r="B792" s="47"/>
      <c r="C792" s="47"/>
      <c r="D792" s="64"/>
      <c r="E792" s="64"/>
      <c r="F792" s="64"/>
      <c r="G792" s="64"/>
      <c r="H792" s="74"/>
      <c r="I792" s="74"/>
      <c r="L792" s="74"/>
      <c r="M792" s="74"/>
      <c r="N792" s="74"/>
      <c r="O792" s="74"/>
      <c r="P792" s="8"/>
      <c r="Q792" s="80"/>
      <c r="R792" s="81"/>
      <c r="S792" s="81"/>
      <c r="T792" s="81"/>
      <c r="U792" s="90"/>
      <c r="V792" s="90"/>
      <c r="W792" s="90"/>
      <c r="X792" s="90"/>
      <c r="Y792" s="90"/>
      <c r="Z792" s="90"/>
      <c r="AA792" s="90"/>
      <c r="AB792" s="90"/>
      <c r="AC792" s="91"/>
      <c r="AD792" s="91"/>
      <c r="AE792" s="91"/>
    </row>
    <row r="793" spans="2:31">
      <c r="B793" s="47"/>
      <c r="C793" s="47"/>
      <c r="D793" s="64"/>
      <c r="E793" s="64"/>
      <c r="F793" s="64"/>
      <c r="G793" s="64"/>
      <c r="H793" s="74"/>
      <c r="I793" s="74"/>
      <c r="L793" s="74"/>
      <c r="M793" s="74"/>
      <c r="N793" s="74"/>
      <c r="O793" s="74"/>
      <c r="P793" s="8"/>
      <c r="Q793" s="80"/>
      <c r="R793" s="81"/>
      <c r="S793" s="81"/>
      <c r="T793" s="81"/>
      <c r="U793" s="90"/>
      <c r="V793" s="90"/>
      <c r="W793" s="90"/>
      <c r="X793" s="90"/>
      <c r="Y793" s="90"/>
      <c r="Z793" s="90"/>
      <c r="AA793" s="90"/>
      <c r="AB793" s="90"/>
      <c r="AC793" s="91"/>
      <c r="AD793" s="91"/>
      <c r="AE793" s="91"/>
    </row>
    <row r="794" spans="2:31">
      <c r="B794" s="47"/>
      <c r="C794" s="47"/>
      <c r="D794" s="64"/>
      <c r="E794" s="64"/>
      <c r="F794" s="64"/>
      <c r="G794" s="64"/>
      <c r="H794" s="74"/>
      <c r="I794" s="74"/>
      <c r="L794" s="74"/>
      <c r="M794" s="74"/>
      <c r="N794" s="74"/>
      <c r="O794" s="74"/>
      <c r="P794" s="8"/>
      <c r="Q794" s="80"/>
      <c r="R794" s="81"/>
      <c r="S794" s="81"/>
      <c r="T794" s="81"/>
      <c r="U794" s="90"/>
      <c r="V794" s="90"/>
      <c r="W794" s="90"/>
      <c r="X794" s="90"/>
      <c r="Y794" s="90"/>
      <c r="Z794" s="90"/>
      <c r="AA794" s="90"/>
      <c r="AB794" s="90"/>
      <c r="AC794" s="91"/>
      <c r="AD794" s="91"/>
      <c r="AE794" s="91"/>
    </row>
    <row r="795" spans="2:31">
      <c r="B795" s="47"/>
      <c r="C795" s="47"/>
      <c r="D795" s="64"/>
      <c r="E795" s="64"/>
      <c r="F795" s="64"/>
      <c r="G795" s="64"/>
      <c r="H795" s="74"/>
      <c r="I795" s="74"/>
      <c r="L795" s="74"/>
      <c r="M795" s="74"/>
      <c r="N795" s="74"/>
      <c r="O795" s="74"/>
      <c r="P795" s="8"/>
      <c r="Q795" s="80"/>
      <c r="R795" s="81"/>
      <c r="S795" s="81"/>
      <c r="T795" s="81"/>
      <c r="U795" s="90"/>
      <c r="V795" s="90"/>
      <c r="W795" s="90"/>
      <c r="X795" s="90"/>
      <c r="Y795" s="90"/>
      <c r="Z795" s="90"/>
      <c r="AA795" s="90"/>
      <c r="AB795" s="90"/>
      <c r="AC795" s="91"/>
      <c r="AD795" s="91"/>
      <c r="AE795" s="91"/>
    </row>
    <row r="796" spans="2:31">
      <c r="B796" s="47"/>
      <c r="C796" s="47"/>
      <c r="D796" s="64"/>
      <c r="E796" s="64"/>
      <c r="F796" s="64"/>
      <c r="G796" s="64"/>
      <c r="H796" s="74"/>
      <c r="I796" s="74"/>
      <c r="L796" s="74"/>
      <c r="M796" s="74"/>
      <c r="N796" s="74"/>
      <c r="O796" s="74"/>
      <c r="P796" s="8"/>
      <c r="Q796" s="80"/>
      <c r="R796" s="81"/>
      <c r="S796" s="81"/>
      <c r="T796" s="81"/>
      <c r="U796" s="90"/>
      <c r="V796" s="90"/>
      <c r="W796" s="90"/>
      <c r="X796" s="90"/>
      <c r="Y796" s="90"/>
      <c r="Z796" s="90"/>
      <c r="AA796" s="90"/>
      <c r="AB796" s="90"/>
      <c r="AC796" s="91"/>
      <c r="AD796" s="91"/>
      <c r="AE796" s="91"/>
    </row>
    <row r="797" spans="2:31">
      <c r="B797" s="47"/>
      <c r="C797" s="47"/>
      <c r="D797" s="64"/>
      <c r="E797" s="64"/>
      <c r="F797" s="64"/>
      <c r="G797" s="64"/>
      <c r="H797" s="74"/>
      <c r="I797" s="74"/>
      <c r="L797" s="74"/>
      <c r="M797" s="74"/>
      <c r="N797" s="74"/>
      <c r="O797" s="74"/>
      <c r="P797" s="8"/>
      <c r="Q797" s="80"/>
      <c r="R797" s="81"/>
      <c r="S797" s="81"/>
      <c r="T797" s="81"/>
      <c r="U797" s="90"/>
      <c r="V797" s="90"/>
      <c r="W797" s="90"/>
      <c r="X797" s="90"/>
      <c r="Y797" s="90"/>
      <c r="Z797" s="90"/>
      <c r="AA797" s="90"/>
      <c r="AB797" s="90"/>
      <c r="AC797" s="91"/>
      <c r="AD797" s="91"/>
      <c r="AE797" s="91"/>
    </row>
    <row r="798" spans="2:31">
      <c r="B798" s="47"/>
      <c r="C798" s="47"/>
      <c r="D798" s="64"/>
      <c r="E798" s="64"/>
      <c r="F798" s="64"/>
      <c r="G798" s="64"/>
      <c r="H798" s="74"/>
      <c r="I798" s="74"/>
      <c r="L798" s="74"/>
      <c r="M798" s="74"/>
      <c r="N798" s="74"/>
      <c r="O798" s="74"/>
      <c r="P798" s="8"/>
      <c r="Q798" s="80"/>
      <c r="R798" s="81"/>
      <c r="S798" s="81"/>
      <c r="T798" s="81"/>
      <c r="U798" s="90"/>
      <c r="V798" s="90"/>
      <c r="W798" s="90"/>
      <c r="X798" s="90"/>
      <c r="Y798" s="90"/>
      <c r="Z798" s="90"/>
      <c r="AA798" s="90"/>
      <c r="AB798" s="90"/>
      <c r="AC798" s="91"/>
      <c r="AD798" s="91"/>
      <c r="AE798" s="91"/>
    </row>
    <row r="799" spans="2:31">
      <c r="B799" s="47"/>
      <c r="C799" s="47"/>
      <c r="D799" s="64"/>
      <c r="E799" s="64"/>
      <c r="F799" s="64"/>
      <c r="G799" s="64"/>
      <c r="H799" s="74"/>
      <c r="I799" s="74"/>
      <c r="L799" s="74"/>
      <c r="M799" s="74"/>
      <c r="N799" s="74"/>
      <c r="O799" s="74"/>
      <c r="P799" s="8"/>
      <c r="Q799" s="80"/>
      <c r="R799" s="81"/>
      <c r="S799" s="81"/>
      <c r="T799" s="81"/>
      <c r="U799" s="90"/>
      <c r="V799" s="90"/>
      <c r="W799" s="90"/>
      <c r="X799" s="90"/>
      <c r="Y799" s="90"/>
      <c r="Z799" s="90"/>
      <c r="AA799" s="90"/>
      <c r="AB799" s="90"/>
      <c r="AC799" s="91"/>
      <c r="AD799" s="91"/>
      <c r="AE799" s="91"/>
    </row>
    <row r="800" spans="2:31">
      <c r="B800" s="47"/>
      <c r="C800" s="47"/>
      <c r="D800" s="64"/>
      <c r="E800" s="64"/>
      <c r="F800" s="64"/>
      <c r="G800" s="64"/>
      <c r="H800" s="74"/>
      <c r="I800" s="74"/>
      <c r="L800" s="74"/>
      <c r="M800" s="74"/>
      <c r="N800" s="74"/>
      <c r="O800" s="74"/>
      <c r="P800" s="8"/>
      <c r="Q800" s="80"/>
      <c r="R800" s="81"/>
      <c r="S800" s="81"/>
      <c r="T800" s="81"/>
      <c r="U800" s="90"/>
      <c r="V800" s="90"/>
      <c r="W800" s="90"/>
      <c r="X800" s="90"/>
      <c r="Y800" s="90"/>
      <c r="Z800" s="90"/>
      <c r="AA800" s="90"/>
      <c r="AB800" s="90"/>
      <c r="AC800" s="91"/>
      <c r="AD800" s="91"/>
      <c r="AE800" s="91"/>
    </row>
    <row r="801" spans="1:31">
      <c r="B801" s="47"/>
      <c r="C801" s="47"/>
      <c r="D801" s="64"/>
      <c r="E801" s="64"/>
      <c r="F801" s="64"/>
      <c r="G801" s="64"/>
      <c r="H801" s="74"/>
      <c r="I801" s="74"/>
      <c r="L801" s="74"/>
      <c r="M801" s="74"/>
      <c r="N801" s="74"/>
      <c r="O801" s="74"/>
      <c r="P801" s="8"/>
      <c r="Q801" s="80"/>
      <c r="R801" s="81"/>
      <c r="S801" s="81"/>
      <c r="T801" s="81"/>
      <c r="U801" s="90"/>
      <c r="V801" s="90"/>
      <c r="W801" s="90"/>
      <c r="X801" s="90"/>
      <c r="Y801" s="90"/>
      <c r="Z801" s="90"/>
      <c r="AA801" s="90"/>
      <c r="AB801" s="90"/>
      <c r="AC801" s="91"/>
      <c r="AD801" s="91"/>
      <c r="AE801" s="91"/>
    </row>
    <row r="802" spans="1:31">
      <c r="B802" s="47"/>
      <c r="C802" s="47"/>
      <c r="D802" s="64"/>
      <c r="E802" s="64"/>
      <c r="F802" s="64"/>
      <c r="G802" s="64"/>
      <c r="H802" s="74"/>
      <c r="I802" s="74"/>
      <c r="L802" s="74"/>
      <c r="M802" s="74"/>
      <c r="N802" s="74"/>
      <c r="O802" s="74"/>
      <c r="P802" s="8"/>
      <c r="Q802" s="80"/>
      <c r="R802" s="81"/>
      <c r="S802" s="81"/>
      <c r="T802" s="81"/>
      <c r="U802" s="90"/>
      <c r="V802" s="90"/>
      <c r="W802" s="90"/>
      <c r="X802" s="90"/>
      <c r="Y802" s="90"/>
      <c r="Z802" s="90"/>
      <c r="AA802" s="90"/>
      <c r="AB802" s="90"/>
      <c r="AC802" s="91"/>
      <c r="AD802" s="91"/>
      <c r="AE802" s="91"/>
    </row>
    <row r="803" spans="1:31">
      <c r="B803" s="47"/>
      <c r="C803" s="47"/>
      <c r="D803" s="64"/>
      <c r="E803" s="64"/>
      <c r="F803" s="64"/>
      <c r="G803" s="64"/>
      <c r="H803" s="74"/>
      <c r="I803" s="74"/>
      <c r="L803" s="74"/>
      <c r="M803" s="74"/>
      <c r="N803" s="74"/>
      <c r="O803" s="74"/>
      <c r="P803" s="10"/>
      <c r="Q803" s="81"/>
      <c r="R803" s="81"/>
      <c r="S803" s="81"/>
      <c r="T803" s="81"/>
      <c r="U803" s="90"/>
      <c r="V803" s="90"/>
      <c r="W803" s="90"/>
      <c r="X803" s="90"/>
      <c r="Y803" s="90"/>
      <c r="Z803" s="90"/>
      <c r="AA803" s="90"/>
      <c r="AB803" s="90"/>
      <c r="AC803" s="91"/>
      <c r="AD803" s="91"/>
      <c r="AE803" s="91"/>
    </row>
    <row r="804" spans="1:31">
      <c r="B804" s="47"/>
      <c r="C804" s="47"/>
      <c r="D804" s="64"/>
      <c r="E804" s="64"/>
      <c r="F804" s="64"/>
      <c r="G804" s="64"/>
      <c r="H804" s="74"/>
      <c r="I804" s="74"/>
      <c r="L804" s="74"/>
      <c r="M804" s="74"/>
      <c r="N804" s="74"/>
      <c r="O804" s="74"/>
      <c r="P804" s="10"/>
      <c r="Q804" s="81"/>
      <c r="R804" s="81"/>
      <c r="S804" s="81"/>
      <c r="T804" s="81"/>
      <c r="U804" s="90"/>
      <c r="V804" s="90"/>
      <c r="W804" s="90"/>
      <c r="X804" s="90"/>
      <c r="Y804" s="90"/>
      <c r="Z804" s="90"/>
      <c r="AA804" s="90"/>
      <c r="AB804" s="90"/>
      <c r="AC804" s="91"/>
      <c r="AD804" s="91"/>
      <c r="AE804" s="91"/>
    </row>
    <row r="805" spans="1:31">
      <c r="B805" s="47"/>
      <c r="C805" s="47"/>
      <c r="D805" s="64"/>
      <c r="E805" s="64"/>
      <c r="F805" s="64"/>
      <c r="G805" s="64"/>
      <c r="H805" s="74"/>
      <c r="I805" s="74"/>
      <c r="L805" s="74"/>
      <c r="M805" s="74"/>
      <c r="N805" s="74"/>
      <c r="O805" s="74"/>
      <c r="P805" s="10"/>
      <c r="Q805" s="81"/>
      <c r="R805" s="81"/>
      <c r="S805" s="81"/>
      <c r="T805" s="81"/>
      <c r="U805" s="90"/>
      <c r="V805" s="90"/>
      <c r="W805" s="90"/>
      <c r="X805" s="90"/>
      <c r="Y805" s="90"/>
      <c r="Z805" s="90"/>
      <c r="AA805" s="90"/>
      <c r="AB805" s="90"/>
      <c r="AC805" s="91"/>
      <c r="AD805" s="91"/>
      <c r="AE805" s="91"/>
    </row>
    <row r="806" spans="1:31">
      <c r="A806" s="7"/>
      <c r="B806" s="48"/>
      <c r="C806" s="48"/>
      <c r="D806" s="64"/>
      <c r="E806" s="64"/>
      <c r="F806" s="64"/>
      <c r="G806" s="64"/>
      <c r="H806" s="74"/>
      <c r="I806" s="74"/>
      <c r="L806" s="74"/>
      <c r="M806" s="74"/>
      <c r="N806" s="74"/>
      <c r="O806" s="74"/>
      <c r="P806" s="10"/>
      <c r="Q806" s="81"/>
      <c r="R806" s="81"/>
      <c r="S806" s="81"/>
      <c r="T806" s="81"/>
      <c r="U806" s="90"/>
      <c r="V806" s="90"/>
      <c r="W806" s="90"/>
      <c r="X806" s="90"/>
      <c r="Y806" s="90"/>
      <c r="Z806" s="90"/>
      <c r="AA806" s="90"/>
      <c r="AB806" s="90"/>
      <c r="AC806" s="91"/>
      <c r="AD806" s="91"/>
      <c r="AE806" s="91"/>
    </row>
    <row r="807" spans="1:31">
      <c r="A807" s="7"/>
      <c r="B807" s="48"/>
      <c r="C807" s="48"/>
      <c r="D807" s="64"/>
      <c r="E807" s="64"/>
      <c r="F807" s="64"/>
      <c r="G807" s="64"/>
      <c r="H807" s="74"/>
      <c r="I807" s="74"/>
      <c r="L807" s="74"/>
      <c r="M807" s="74"/>
      <c r="N807" s="74"/>
      <c r="O807" s="74"/>
      <c r="P807" s="10"/>
      <c r="Q807" s="81"/>
      <c r="R807" s="81"/>
      <c r="S807" s="81"/>
      <c r="T807" s="81"/>
      <c r="U807" s="90"/>
      <c r="V807" s="90"/>
      <c r="W807" s="90"/>
      <c r="X807" s="90"/>
      <c r="Y807" s="90"/>
      <c r="Z807" s="90"/>
      <c r="AA807" s="90"/>
      <c r="AB807" s="90"/>
      <c r="AC807" s="91"/>
      <c r="AD807" s="91"/>
      <c r="AE807" s="91"/>
    </row>
    <row r="808" spans="1:31">
      <c r="A808" s="7"/>
      <c r="B808" s="48"/>
      <c r="C808" s="48"/>
      <c r="D808" s="64"/>
      <c r="E808" s="64"/>
      <c r="F808" s="64"/>
      <c r="G808" s="64"/>
      <c r="H808" s="74"/>
      <c r="I808" s="74"/>
      <c r="L808" s="74"/>
      <c r="M808" s="74"/>
      <c r="N808" s="74"/>
      <c r="O808" s="74"/>
      <c r="P808" s="10"/>
      <c r="Q808" s="81"/>
      <c r="R808" s="81"/>
      <c r="S808" s="81"/>
      <c r="T808" s="81"/>
      <c r="U808" s="90"/>
      <c r="V808" s="90"/>
      <c r="W808" s="90"/>
      <c r="X808" s="90"/>
      <c r="Y808" s="90"/>
      <c r="Z808" s="90"/>
      <c r="AA808" s="90"/>
      <c r="AB808" s="90"/>
      <c r="AC808" s="91"/>
      <c r="AD808" s="91"/>
      <c r="AE808" s="91"/>
    </row>
    <row r="809" spans="1:31">
      <c r="A809" s="7"/>
      <c r="B809" s="48"/>
      <c r="C809" s="48"/>
      <c r="D809" s="64"/>
      <c r="E809" s="64"/>
      <c r="F809" s="64"/>
      <c r="G809" s="64"/>
      <c r="H809" s="74"/>
      <c r="I809" s="74"/>
      <c r="L809" s="74"/>
      <c r="M809" s="74"/>
      <c r="N809" s="74"/>
      <c r="O809" s="74"/>
      <c r="P809" s="10"/>
      <c r="Q809" s="81"/>
      <c r="X809" s="90"/>
      <c r="Y809" s="90"/>
      <c r="Z809" s="90"/>
      <c r="AA809" s="90"/>
      <c r="AB809" s="90"/>
      <c r="AC809" s="91"/>
      <c r="AD809" s="91"/>
      <c r="AE809" s="91"/>
    </row>
    <row r="810" spans="1:31">
      <c r="A810" s="7"/>
      <c r="B810" s="48"/>
      <c r="C810" s="48"/>
      <c r="D810" s="64"/>
      <c r="E810" s="64"/>
      <c r="F810" s="64"/>
      <c r="G810" s="64"/>
      <c r="H810" s="74"/>
      <c r="I810" s="74"/>
      <c r="L810" s="74"/>
      <c r="M810" s="74"/>
      <c r="N810" s="74"/>
      <c r="O810" s="74"/>
      <c r="P810" s="10"/>
      <c r="Q810" s="81"/>
      <c r="X810" s="90"/>
      <c r="Y810" s="90"/>
      <c r="Z810" s="90"/>
      <c r="AA810" s="90"/>
      <c r="AB810" s="90"/>
      <c r="AC810" s="91"/>
      <c r="AD810" s="91"/>
      <c r="AE810" s="91"/>
    </row>
    <row r="811" spans="1:31">
      <c r="A811" s="7"/>
      <c r="B811" s="48"/>
      <c r="C811" s="48"/>
      <c r="D811" s="64"/>
      <c r="E811" s="64"/>
      <c r="F811" s="64"/>
      <c r="G811" s="64"/>
      <c r="H811" s="74"/>
      <c r="I811" s="74"/>
      <c r="L811" s="74"/>
      <c r="M811" s="74"/>
      <c r="N811" s="74"/>
      <c r="O811" s="74"/>
      <c r="P811" s="10"/>
      <c r="Q811" s="81"/>
      <c r="X811" s="90"/>
      <c r="Y811" s="90"/>
      <c r="Z811" s="90"/>
      <c r="AA811" s="90"/>
      <c r="AB811" s="90"/>
      <c r="AC811" s="91"/>
      <c r="AD811" s="91"/>
      <c r="AE811" s="91"/>
    </row>
    <row r="812" spans="1:31">
      <c r="A812" s="7"/>
      <c r="B812" s="48"/>
      <c r="C812" s="48"/>
      <c r="D812" s="64"/>
      <c r="E812" s="64"/>
      <c r="F812" s="64"/>
      <c r="G812" s="64"/>
      <c r="H812" s="74"/>
      <c r="I812" s="74"/>
      <c r="L812" s="74"/>
      <c r="M812" s="74"/>
      <c r="N812" s="74"/>
      <c r="O812" s="74"/>
      <c r="P812" s="10"/>
      <c r="Q812" s="81"/>
      <c r="X812" s="90"/>
      <c r="Y812" s="90"/>
      <c r="Z812" s="90"/>
      <c r="AA812" s="90"/>
      <c r="AB812" s="90"/>
      <c r="AC812" s="91"/>
      <c r="AD812" s="91"/>
      <c r="AE812" s="91"/>
    </row>
    <row r="813" spans="1:31">
      <c r="A813" s="7"/>
      <c r="B813" s="48"/>
      <c r="C813" s="48"/>
      <c r="D813" s="64"/>
      <c r="E813" s="64"/>
      <c r="F813" s="64"/>
      <c r="G813" s="64"/>
      <c r="H813" s="74"/>
      <c r="I813" s="74"/>
      <c r="L813" s="74"/>
      <c r="M813" s="74"/>
      <c r="N813" s="74"/>
      <c r="O813" s="74"/>
      <c r="P813" s="10"/>
      <c r="Q813" s="81"/>
      <c r="X813" s="90"/>
      <c r="Y813" s="90"/>
      <c r="Z813" s="90"/>
      <c r="AA813" s="90"/>
      <c r="AB813" s="90"/>
      <c r="AC813" s="91"/>
      <c r="AD813" s="91"/>
      <c r="AE813" s="91"/>
    </row>
    <row r="814" spans="1:31">
      <c r="A814" s="7"/>
      <c r="B814" s="48"/>
      <c r="C814" s="48"/>
      <c r="D814" s="64"/>
      <c r="E814" s="64"/>
      <c r="F814" s="64"/>
      <c r="G814" s="64"/>
      <c r="H814" s="74"/>
      <c r="I814" s="74"/>
      <c r="L814" s="74"/>
      <c r="M814" s="74"/>
      <c r="N814" s="74"/>
      <c r="O814" s="74"/>
      <c r="P814" s="10"/>
      <c r="Q814" s="81"/>
      <c r="X814" s="90"/>
      <c r="Y814" s="90"/>
      <c r="Z814" s="90"/>
      <c r="AA814" s="90"/>
      <c r="AB814" s="90"/>
      <c r="AC814" s="91"/>
      <c r="AD814" s="91"/>
      <c r="AE814" s="91"/>
    </row>
    <row r="815" spans="1:31">
      <c r="A815" s="7"/>
      <c r="B815" s="48"/>
      <c r="C815" s="48"/>
      <c r="D815" s="64"/>
      <c r="E815" s="64"/>
      <c r="F815" s="64"/>
      <c r="G815" s="64"/>
      <c r="H815" s="74"/>
      <c r="I815" s="74"/>
      <c r="L815" s="74"/>
      <c r="M815" s="74"/>
      <c r="N815" s="74"/>
      <c r="O815" s="74"/>
      <c r="P815" s="10"/>
      <c r="Q815" s="81"/>
      <c r="X815" s="90"/>
      <c r="Y815" s="90"/>
      <c r="Z815" s="90"/>
      <c r="AA815" s="90"/>
      <c r="AB815" s="90"/>
      <c r="AC815" s="91"/>
      <c r="AD815" s="91"/>
      <c r="AE815" s="91"/>
    </row>
    <row r="816" spans="1:31">
      <c r="A816" s="7"/>
      <c r="B816" s="48"/>
      <c r="C816" s="48"/>
      <c r="D816" s="64"/>
      <c r="E816" s="64"/>
      <c r="F816" s="64"/>
      <c r="G816" s="64"/>
      <c r="H816" s="74"/>
      <c r="I816" s="74"/>
      <c r="L816" s="74"/>
      <c r="M816" s="74"/>
      <c r="N816" s="74"/>
      <c r="O816" s="74"/>
      <c r="P816" s="10"/>
      <c r="Q816" s="81"/>
    </row>
    <row r="817" spans="1:17">
      <c r="A817" s="7"/>
      <c r="B817" s="48"/>
      <c r="C817" s="48"/>
      <c r="D817" s="64"/>
      <c r="E817" s="64"/>
      <c r="F817" s="64"/>
      <c r="G817" s="64"/>
      <c r="H817" s="74"/>
      <c r="I817" s="74"/>
      <c r="L817" s="74"/>
      <c r="M817" s="74"/>
      <c r="N817" s="74"/>
      <c r="O817" s="74"/>
      <c r="P817" s="10"/>
      <c r="Q817" s="81"/>
    </row>
    <row r="818" spans="1:17">
      <c r="A818" s="7"/>
      <c r="B818" s="48"/>
      <c r="C818" s="48"/>
      <c r="D818" s="64"/>
      <c r="E818" s="64"/>
      <c r="F818" s="64"/>
      <c r="G818" s="64"/>
      <c r="H818" s="74"/>
      <c r="I818" s="74"/>
      <c r="L818" s="74"/>
      <c r="M818" s="74"/>
      <c r="N818" s="74"/>
      <c r="O818" s="74"/>
      <c r="P818" s="10"/>
      <c r="Q818" s="81"/>
    </row>
    <row r="819" spans="1:17">
      <c r="A819" s="7"/>
      <c r="B819" s="48"/>
      <c r="C819" s="48"/>
      <c r="D819" s="64"/>
      <c r="E819" s="64"/>
      <c r="F819" s="64"/>
      <c r="G819" s="64"/>
      <c r="H819" s="74"/>
      <c r="I819" s="74"/>
      <c r="L819" s="74"/>
      <c r="M819" s="74"/>
      <c r="N819" s="74"/>
      <c r="O819" s="74"/>
      <c r="P819" s="10"/>
      <c r="Q819" s="81"/>
    </row>
    <row r="820" spans="1:17">
      <c r="A820" s="7"/>
      <c r="B820" s="48"/>
      <c r="C820" s="48"/>
      <c r="D820" s="64"/>
      <c r="E820" s="64"/>
      <c r="F820" s="64"/>
      <c r="G820" s="64"/>
      <c r="H820" s="74"/>
      <c r="I820" s="74"/>
      <c r="L820" s="74"/>
      <c r="M820" s="74"/>
      <c r="N820" s="74"/>
      <c r="O820" s="74"/>
      <c r="P820" s="10"/>
      <c r="Q820" s="81"/>
    </row>
    <row r="821" spans="1:17">
      <c r="A821" s="7"/>
      <c r="B821" s="48"/>
      <c r="C821" s="48"/>
      <c r="D821" s="64"/>
      <c r="E821" s="64"/>
      <c r="F821" s="64"/>
      <c r="G821" s="64"/>
      <c r="H821" s="74"/>
      <c r="I821" s="74"/>
      <c r="L821" s="74"/>
      <c r="M821" s="74"/>
      <c r="N821" s="74"/>
      <c r="O821" s="74"/>
      <c r="P821" s="10"/>
      <c r="Q821" s="81"/>
    </row>
    <row r="822" spans="1:17">
      <c r="A822" s="7"/>
      <c r="B822" s="48"/>
      <c r="C822" s="48"/>
      <c r="D822" s="64"/>
      <c r="E822" s="64"/>
      <c r="F822" s="64"/>
      <c r="G822" s="64"/>
      <c r="H822" s="74"/>
      <c r="I822" s="74"/>
      <c r="L822" s="74"/>
      <c r="M822" s="74"/>
      <c r="N822" s="74"/>
      <c r="O822" s="74"/>
      <c r="P822" s="10"/>
      <c r="Q822" s="81"/>
    </row>
    <row r="823" spans="1:17">
      <c r="A823" s="7"/>
      <c r="B823" s="48"/>
      <c r="C823" s="48"/>
      <c r="D823" s="64"/>
      <c r="E823" s="64"/>
      <c r="F823" s="64"/>
      <c r="G823" s="64"/>
      <c r="H823" s="74"/>
      <c r="I823" s="74"/>
      <c r="L823" s="74"/>
      <c r="M823" s="74"/>
      <c r="N823" s="74"/>
      <c r="O823" s="74"/>
      <c r="P823" s="10"/>
      <c r="Q823" s="81"/>
    </row>
    <row r="824" spans="1:17">
      <c r="A824" s="7"/>
      <c r="B824" s="48"/>
      <c r="C824" s="48"/>
      <c r="D824" s="64"/>
      <c r="E824" s="64"/>
      <c r="F824" s="64"/>
      <c r="G824" s="64"/>
      <c r="H824" s="74"/>
      <c r="I824" s="74"/>
      <c r="L824" s="74"/>
      <c r="M824" s="74"/>
      <c r="N824" s="74"/>
      <c r="O824" s="74"/>
      <c r="P824" s="10"/>
      <c r="Q824" s="81"/>
    </row>
    <row r="825" spans="1:17">
      <c r="A825" s="7"/>
      <c r="B825" s="48"/>
      <c r="C825" s="48"/>
      <c r="D825" s="64"/>
      <c r="E825" s="64"/>
      <c r="F825" s="64"/>
      <c r="G825" s="64"/>
      <c r="H825" s="74"/>
      <c r="I825" s="74"/>
      <c r="L825" s="74"/>
      <c r="M825" s="74"/>
      <c r="N825" s="74"/>
      <c r="O825" s="74"/>
      <c r="P825" s="10"/>
      <c r="Q825" s="81"/>
    </row>
    <row r="826" spans="1:17">
      <c r="A826" s="7"/>
      <c r="B826" s="48"/>
      <c r="C826" s="48"/>
      <c r="D826" s="64"/>
      <c r="E826" s="64"/>
      <c r="F826" s="64"/>
      <c r="G826" s="64"/>
      <c r="H826" s="74"/>
      <c r="I826" s="74"/>
      <c r="L826" s="74"/>
      <c r="M826" s="74"/>
      <c r="N826" s="74"/>
      <c r="O826" s="74"/>
      <c r="P826" s="10"/>
      <c r="Q826" s="81"/>
    </row>
    <row r="827" spans="1:17">
      <c r="A827" s="7"/>
      <c r="B827" s="48"/>
      <c r="C827" s="48"/>
      <c r="D827" s="64"/>
      <c r="E827" s="64"/>
      <c r="F827" s="64"/>
      <c r="G827" s="64"/>
      <c r="H827" s="74"/>
      <c r="I827" s="74"/>
      <c r="L827" s="74"/>
      <c r="M827" s="74"/>
      <c r="N827" s="74"/>
      <c r="O827" s="74"/>
      <c r="P827" s="10"/>
      <c r="Q827" s="81"/>
    </row>
    <row r="828" spans="1:17">
      <c r="A828" s="7"/>
      <c r="B828" s="48"/>
      <c r="C828" s="48"/>
      <c r="D828" s="64"/>
      <c r="E828" s="64"/>
      <c r="F828" s="64"/>
      <c r="G828" s="64"/>
      <c r="H828" s="74"/>
      <c r="I828" s="74"/>
      <c r="L828" s="74"/>
      <c r="M828" s="74"/>
      <c r="N828" s="74"/>
      <c r="O828" s="74"/>
      <c r="P828" s="10"/>
      <c r="Q828" s="81"/>
    </row>
    <row r="829" spans="1:17">
      <c r="A829" s="7"/>
      <c r="B829" s="48"/>
      <c r="C829" s="48"/>
      <c r="D829" s="64"/>
      <c r="E829" s="64"/>
      <c r="F829" s="64"/>
      <c r="G829" s="64"/>
      <c r="H829" s="74"/>
      <c r="I829" s="74"/>
      <c r="L829" s="74"/>
      <c r="M829" s="74"/>
      <c r="N829" s="74"/>
      <c r="O829" s="74"/>
      <c r="P829" s="10"/>
      <c r="Q829" s="81"/>
    </row>
    <row r="830" spans="1:17">
      <c r="A830" s="7"/>
      <c r="B830" s="48"/>
      <c r="C830" s="48"/>
      <c r="D830" s="64"/>
      <c r="E830" s="64"/>
      <c r="F830" s="64"/>
      <c r="G830" s="64"/>
      <c r="H830" s="74"/>
      <c r="I830" s="74"/>
      <c r="L830" s="74"/>
      <c r="M830" s="74"/>
      <c r="N830" s="74"/>
      <c r="O830" s="74"/>
      <c r="P830" s="10"/>
      <c r="Q830" s="81"/>
    </row>
    <row r="831" spans="1:17">
      <c r="A831" s="7"/>
      <c r="B831" s="48"/>
      <c r="C831" s="48"/>
      <c r="D831" s="64"/>
      <c r="E831" s="64"/>
      <c r="F831" s="64"/>
      <c r="G831" s="64"/>
      <c r="H831" s="74"/>
      <c r="I831" s="74"/>
      <c r="L831" s="74"/>
      <c r="M831" s="74"/>
      <c r="N831" s="74"/>
      <c r="O831" s="74"/>
      <c r="P831" s="10"/>
      <c r="Q831" s="81"/>
    </row>
    <row r="832" spans="1:17">
      <c r="A832" s="7"/>
      <c r="B832" s="48"/>
      <c r="C832" s="48"/>
      <c r="D832" s="64"/>
      <c r="E832" s="64"/>
      <c r="F832" s="64"/>
      <c r="G832" s="64"/>
      <c r="H832" s="74"/>
      <c r="I832" s="74"/>
      <c r="L832" s="74"/>
      <c r="M832" s="74"/>
      <c r="N832" s="74"/>
      <c r="O832" s="74"/>
      <c r="P832" s="10"/>
      <c r="Q832" s="81"/>
    </row>
    <row r="833" spans="1:17">
      <c r="A833" s="7"/>
      <c r="B833" s="48"/>
      <c r="C833" s="48"/>
      <c r="D833" s="64"/>
      <c r="E833" s="64"/>
      <c r="F833" s="64"/>
      <c r="G833" s="64"/>
      <c r="H833" s="74"/>
      <c r="I833" s="74"/>
      <c r="L833" s="74"/>
      <c r="M833" s="74"/>
      <c r="N833" s="74"/>
      <c r="O833" s="74"/>
      <c r="P833" s="10"/>
      <c r="Q833" s="81"/>
    </row>
    <row r="834" spans="1:17">
      <c r="A834" s="7"/>
      <c r="B834" s="48"/>
      <c r="C834" s="48"/>
      <c r="D834" s="64"/>
      <c r="E834" s="64"/>
      <c r="F834" s="64"/>
      <c r="G834" s="64"/>
      <c r="H834" s="74"/>
      <c r="I834" s="74"/>
      <c r="L834" s="74"/>
      <c r="M834" s="74"/>
      <c r="N834" s="74"/>
      <c r="O834" s="74"/>
      <c r="P834" s="10"/>
      <c r="Q834" s="81"/>
    </row>
    <row r="835" spans="1:17">
      <c r="A835" s="7"/>
      <c r="B835" s="48"/>
      <c r="C835" s="48"/>
      <c r="D835" s="65"/>
      <c r="E835" s="65"/>
      <c r="F835" s="65"/>
      <c r="G835" s="65"/>
      <c r="H835" s="75"/>
      <c r="I835" s="75"/>
      <c r="L835" s="74"/>
      <c r="M835" s="74"/>
      <c r="N835" s="74"/>
      <c r="O835" s="74"/>
      <c r="P835" s="10"/>
      <c r="Q835" s="81"/>
    </row>
    <row r="836" spans="1:17">
      <c r="A836" s="7"/>
      <c r="B836" s="48"/>
      <c r="C836" s="48"/>
      <c r="D836" s="65"/>
      <c r="E836" s="65"/>
      <c r="F836" s="65"/>
      <c r="G836" s="65"/>
      <c r="H836" s="75"/>
      <c r="I836" s="75"/>
      <c r="L836" s="74"/>
      <c r="M836" s="74"/>
      <c r="N836" s="74"/>
      <c r="O836" s="74"/>
      <c r="P836" s="10"/>
      <c r="Q836" s="81"/>
    </row>
    <row r="837" spans="1:17">
      <c r="A837" s="7"/>
      <c r="B837" s="48"/>
      <c r="C837" s="48"/>
      <c r="D837" s="65"/>
      <c r="E837" s="65"/>
      <c r="F837" s="65"/>
      <c r="G837" s="65"/>
      <c r="H837" s="75"/>
      <c r="I837" s="75"/>
      <c r="L837" s="74"/>
      <c r="M837" s="74"/>
      <c r="N837" s="74"/>
      <c r="O837" s="74"/>
    </row>
    <row r="838" spans="1:17">
      <c r="A838" s="7"/>
      <c r="B838" s="48"/>
      <c r="C838" s="48"/>
      <c r="D838" s="65"/>
      <c r="E838" s="65"/>
      <c r="F838" s="65"/>
      <c r="G838" s="65"/>
      <c r="H838" s="75"/>
      <c r="I838" s="75"/>
      <c r="L838" s="75"/>
      <c r="M838" s="75"/>
      <c r="N838" s="75"/>
      <c r="O838" s="75"/>
      <c r="P838" s="2"/>
    </row>
    <row r="839" spans="1:17">
      <c r="A839" s="7"/>
      <c r="B839" s="48"/>
      <c r="C839" s="48"/>
      <c r="D839" s="65"/>
      <c r="E839" s="65"/>
      <c r="F839" s="65"/>
      <c r="G839" s="65"/>
      <c r="H839" s="75"/>
      <c r="I839" s="75"/>
      <c r="L839" s="75"/>
      <c r="M839" s="75"/>
      <c r="N839" s="75"/>
      <c r="O839" s="75"/>
      <c r="P839" s="2"/>
    </row>
    <row r="840" spans="1:17">
      <c r="A840" s="7"/>
      <c r="B840" s="48"/>
      <c r="C840" s="48"/>
      <c r="D840" s="65"/>
      <c r="E840" s="65"/>
      <c r="F840" s="65"/>
      <c r="G840" s="65"/>
      <c r="H840" s="75"/>
      <c r="I840" s="75"/>
      <c r="L840" s="75"/>
      <c r="M840" s="75"/>
      <c r="N840" s="75"/>
      <c r="O840" s="75"/>
      <c r="P840" s="2"/>
    </row>
    <row r="841" spans="1:17">
      <c r="A841" s="7"/>
      <c r="B841" s="48"/>
      <c r="C841" s="48"/>
      <c r="D841" s="65"/>
      <c r="E841" s="65"/>
      <c r="F841" s="65"/>
      <c r="G841" s="65"/>
      <c r="H841" s="75"/>
      <c r="I841" s="75"/>
      <c r="L841" s="75"/>
      <c r="M841" s="75"/>
      <c r="N841" s="75"/>
      <c r="O841" s="75"/>
      <c r="P841" s="2"/>
    </row>
    <row r="842" spans="1:17">
      <c r="A842" s="7"/>
      <c r="B842" s="48"/>
      <c r="C842" s="48"/>
      <c r="D842" s="65"/>
      <c r="E842" s="65"/>
      <c r="F842" s="65"/>
      <c r="G842" s="65"/>
      <c r="H842" s="75"/>
      <c r="I842" s="75"/>
      <c r="L842" s="75"/>
      <c r="M842" s="75"/>
      <c r="N842" s="75"/>
      <c r="O842" s="75"/>
      <c r="P842" s="2"/>
    </row>
    <row r="843" spans="1:17">
      <c r="A843" s="7"/>
      <c r="B843" s="48"/>
      <c r="C843" s="48"/>
      <c r="D843" s="65"/>
      <c r="E843" s="65"/>
      <c r="F843" s="65"/>
      <c r="G843" s="65"/>
      <c r="H843" s="75"/>
      <c r="I843" s="75"/>
      <c r="L843" s="75"/>
      <c r="M843" s="75"/>
      <c r="N843" s="75"/>
      <c r="O843" s="75"/>
      <c r="P843" s="2"/>
    </row>
    <row r="844" spans="1:17">
      <c r="A844" s="7"/>
      <c r="B844" s="48"/>
      <c r="C844" s="48"/>
      <c r="D844" s="65"/>
      <c r="E844" s="65"/>
      <c r="F844" s="65"/>
      <c r="G844" s="65"/>
      <c r="H844" s="75"/>
      <c r="I844" s="75"/>
      <c r="L844" s="75"/>
      <c r="M844" s="75"/>
      <c r="N844" s="75"/>
      <c r="O844" s="75"/>
      <c r="P844" s="2"/>
    </row>
    <row r="845" spans="1:17">
      <c r="A845" s="7"/>
      <c r="B845" s="48"/>
      <c r="C845" s="48"/>
      <c r="D845" s="65"/>
      <c r="E845" s="65"/>
      <c r="F845" s="65"/>
      <c r="G845" s="65"/>
      <c r="H845" s="75"/>
      <c r="I845" s="75"/>
      <c r="L845" s="75"/>
      <c r="M845" s="75"/>
      <c r="N845" s="75"/>
      <c r="O845" s="75"/>
      <c r="P845" s="2"/>
    </row>
    <row r="846" spans="1:17">
      <c r="A846" s="7"/>
      <c r="B846" s="48"/>
      <c r="C846" s="48"/>
      <c r="D846" s="65"/>
      <c r="E846" s="65"/>
      <c r="F846" s="65"/>
      <c r="G846" s="65"/>
      <c r="H846" s="75"/>
      <c r="I846" s="75"/>
      <c r="L846" s="75"/>
      <c r="M846" s="75"/>
      <c r="N846" s="75"/>
      <c r="O846" s="75"/>
      <c r="P846" s="2"/>
    </row>
    <row r="847" spans="1:17">
      <c r="A847" s="7"/>
      <c r="B847" s="48"/>
      <c r="C847" s="48"/>
      <c r="D847" s="65"/>
      <c r="E847" s="65"/>
      <c r="F847" s="65"/>
      <c r="G847" s="65"/>
      <c r="H847" s="75"/>
      <c r="I847" s="75"/>
      <c r="L847" s="75"/>
      <c r="M847" s="75"/>
      <c r="N847" s="75"/>
      <c r="O847" s="75"/>
      <c r="P847" s="2"/>
    </row>
    <row r="848" spans="1:17">
      <c r="A848" s="7"/>
      <c r="B848" s="48"/>
      <c r="C848" s="48"/>
      <c r="D848" s="65"/>
      <c r="E848" s="65"/>
      <c r="F848" s="65"/>
      <c r="G848" s="65"/>
      <c r="H848" s="75"/>
      <c r="I848" s="75"/>
      <c r="L848" s="75"/>
      <c r="M848" s="75"/>
      <c r="N848" s="75"/>
      <c r="O848" s="75"/>
      <c r="P848" s="2"/>
    </row>
    <row r="849" spans="1:16">
      <c r="A849" s="7"/>
      <c r="B849" s="48"/>
      <c r="C849" s="48"/>
      <c r="D849" s="65"/>
      <c r="E849" s="65"/>
      <c r="F849" s="65"/>
      <c r="G849" s="65"/>
      <c r="H849" s="75"/>
      <c r="I849" s="75"/>
      <c r="L849" s="75"/>
      <c r="M849" s="75"/>
      <c r="N849" s="75"/>
      <c r="O849" s="75"/>
      <c r="P849" s="2"/>
    </row>
    <row r="850" spans="1:16">
      <c r="A850" s="7"/>
      <c r="B850" s="48"/>
      <c r="C850" s="48"/>
      <c r="D850" s="65"/>
      <c r="E850" s="65"/>
      <c r="F850" s="65"/>
      <c r="G850" s="65"/>
      <c r="H850" s="75"/>
      <c r="I850" s="75"/>
      <c r="L850" s="75"/>
      <c r="M850" s="75"/>
      <c r="N850" s="75"/>
      <c r="O850" s="75"/>
      <c r="P850" s="2"/>
    </row>
    <row r="851" spans="1:16">
      <c r="A851" s="7"/>
      <c r="B851" s="48"/>
      <c r="C851" s="48"/>
      <c r="D851" s="65"/>
      <c r="E851" s="65"/>
      <c r="F851" s="65"/>
      <c r="G851" s="65"/>
      <c r="H851" s="75"/>
      <c r="I851" s="75"/>
      <c r="L851" s="75"/>
      <c r="M851" s="75"/>
      <c r="N851" s="75"/>
      <c r="O851" s="75"/>
      <c r="P851" s="2"/>
    </row>
    <row r="852" spans="1:16">
      <c r="A852" s="7"/>
      <c r="B852" s="48"/>
      <c r="C852" s="48"/>
      <c r="D852" s="65"/>
      <c r="E852" s="65"/>
      <c r="F852" s="65"/>
      <c r="G852" s="65"/>
      <c r="H852" s="75"/>
      <c r="I852" s="75"/>
      <c r="L852" s="75"/>
      <c r="M852" s="75"/>
      <c r="N852" s="75"/>
      <c r="O852" s="75"/>
      <c r="P852" s="2"/>
    </row>
    <row r="853" spans="1:16">
      <c r="A853" s="7"/>
      <c r="B853" s="48"/>
      <c r="C853" s="48"/>
      <c r="D853" s="65"/>
      <c r="E853" s="65"/>
      <c r="F853" s="65"/>
      <c r="G853" s="65"/>
      <c r="H853" s="75"/>
      <c r="I853" s="75"/>
      <c r="L853" s="75"/>
      <c r="M853" s="75"/>
      <c r="N853" s="75"/>
      <c r="O853" s="75"/>
      <c r="P853" s="2"/>
    </row>
    <row r="854" spans="1:16">
      <c r="B854" s="47"/>
      <c r="C854" s="47"/>
      <c r="D854" s="65"/>
      <c r="E854" s="65"/>
      <c r="F854" s="65"/>
      <c r="G854" s="65"/>
      <c r="H854" s="75"/>
      <c r="I854" s="75"/>
      <c r="L854" s="75"/>
      <c r="M854" s="75"/>
      <c r="N854" s="75"/>
      <c r="O854" s="75"/>
      <c r="P854" s="2"/>
    </row>
    <row r="855" spans="1:16">
      <c r="B855" s="47"/>
      <c r="C855" s="47"/>
      <c r="D855" s="65"/>
      <c r="E855" s="65"/>
      <c r="F855" s="65"/>
      <c r="G855" s="65"/>
      <c r="H855" s="75"/>
      <c r="I855" s="75"/>
      <c r="L855" s="75"/>
      <c r="M855" s="75"/>
      <c r="N855" s="75"/>
      <c r="O855" s="75"/>
      <c r="P855" s="2"/>
    </row>
    <row r="856" spans="1:16">
      <c r="B856" s="49"/>
      <c r="C856" s="49"/>
      <c r="D856" s="65"/>
      <c r="E856" s="65"/>
      <c r="F856" s="65"/>
      <c r="G856" s="65"/>
      <c r="H856" s="75"/>
      <c r="I856" s="75"/>
      <c r="L856" s="75"/>
      <c r="M856" s="75"/>
      <c r="N856" s="75"/>
      <c r="O856" s="75"/>
      <c r="P856" s="2"/>
    </row>
    <row r="857" spans="1:16">
      <c r="B857" s="49"/>
      <c r="C857" s="49"/>
      <c r="D857" s="65"/>
      <c r="E857" s="65"/>
      <c r="F857" s="65"/>
      <c r="G857" s="65"/>
      <c r="H857" s="75"/>
      <c r="I857" s="75"/>
      <c r="L857" s="75"/>
      <c r="M857" s="75"/>
      <c r="N857" s="75"/>
      <c r="O857" s="75"/>
      <c r="P857" s="2"/>
    </row>
    <row r="858" spans="1:16">
      <c r="B858" s="49"/>
      <c r="C858" s="49"/>
      <c r="D858" s="65"/>
      <c r="E858" s="65"/>
      <c r="F858" s="65"/>
      <c r="G858" s="65"/>
      <c r="H858" s="75"/>
      <c r="I858" s="75"/>
      <c r="L858" s="75"/>
      <c r="M858" s="75"/>
      <c r="N858" s="75"/>
      <c r="O858" s="75"/>
      <c r="P858" s="2"/>
    </row>
    <row r="859" spans="1:16">
      <c r="B859" s="49"/>
      <c r="C859" s="49"/>
      <c r="D859" s="65"/>
      <c r="E859" s="65"/>
      <c r="F859" s="65"/>
      <c r="G859" s="65"/>
      <c r="H859" s="75"/>
      <c r="I859" s="75"/>
      <c r="L859" s="75"/>
      <c r="M859" s="75"/>
      <c r="N859" s="75"/>
      <c r="O859" s="75"/>
      <c r="P859" s="2"/>
    </row>
    <row r="860" spans="1:16">
      <c r="B860" s="49"/>
      <c r="C860" s="49"/>
      <c r="D860" s="65"/>
      <c r="E860" s="65"/>
      <c r="F860" s="65"/>
      <c r="G860" s="65"/>
      <c r="H860" s="75"/>
      <c r="I860" s="75"/>
      <c r="L860" s="75"/>
      <c r="M860" s="75"/>
      <c r="N860" s="75"/>
      <c r="O860" s="75"/>
      <c r="P860" s="2"/>
    </row>
    <row r="861" spans="1:16">
      <c r="B861" s="49"/>
      <c r="C861" s="49"/>
      <c r="D861" s="65"/>
      <c r="E861" s="65"/>
      <c r="F861" s="65"/>
      <c r="G861" s="65"/>
      <c r="H861" s="75"/>
      <c r="I861" s="75"/>
      <c r="L861" s="75"/>
      <c r="M861" s="75"/>
      <c r="N861" s="75"/>
      <c r="O861" s="75"/>
      <c r="P861" s="2"/>
    </row>
    <row r="862" spans="1:16">
      <c r="B862" s="49"/>
      <c r="C862" s="49"/>
      <c r="D862" s="65"/>
      <c r="E862" s="65"/>
      <c r="F862" s="65"/>
      <c r="G862" s="65"/>
      <c r="H862" s="75"/>
      <c r="I862" s="75"/>
      <c r="L862" s="75"/>
      <c r="M862" s="75"/>
      <c r="N862" s="75"/>
      <c r="O862" s="75"/>
      <c r="P862" s="2"/>
    </row>
    <row r="863" spans="1:16">
      <c r="B863" s="49"/>
      <c r="C863" s="49"/>
      <c r="D863" s="65"/>
      <c r="E863" s="65"/>
      <c r="F863" s="65"/>
      <c r="G863" s="65"/>
      <c r="H863" s="75"/>
      <c r="I863" s="75"/>
      <c r="L863" s="75"/>
      <c r="M863" s="75"/>
      <c r="N863" s="75"/>
      <c r="O863" s="75"/>
      <c r="P863" s="2"/>
    </row>
    <row r="864" spans="1:16">
      <c r="B864" s="49"/>
      <c r="C864" s="49"/>
      <c r="D864" s="65"/>
      <c r="E864" s="65"/>
      <c r="F864" s="65"/>
      <c r="G864" s="65"/>
      <c r="H864" s="75"/>
      <c r="I864" s="75"/>
      <c r="L864" s="75"/>
      <c r="M864" s="75"/>
      <c r="N864" s="75"/>
      <c r="O864" s="75"/>
      <c r="P864" s="2"/>
    </row>
    <row r="865" spans="2:16">
      <c r="B865" s="49"/>
      <c r="C865" s="49"/>
      <c r="D865" s="65"/>
      <c r="E865" s="65"/>
      <c r="F865" s="65"/>
      <c r="G865" s="65"/>
      <c r="H865" s="75"/>
      <c r="I865" s="75"/>
      <c r="L865" s="75"/>
      <c r="M865" s="75"/>
      <c r="N865" s="75"/>
      <c r="O865" s="75"/>
      <c r="P865" s="2"/>
    </row>
    <row r="866" spans="2:16">
      <c r="B866" s="49"/>
      <c r="C866" s="49"/>
      <c r="D866" s="65"/>
      <c r="E866" s="65"/>
      <c r="F866" s="65"/>
      <c r="G866" s="65"/>
      <c r="H866" s="75"/>
      <c r="I866" s="75"/>
      <c r="L866" s="75"/>
      <c r="M866" s="75"/>
      <c r="N866" s="75"/>
      <c r="O866" s="75"/>
      <c r="P866" s="2"/>
    </row>
    <row r="867" spans="2:16">
      <c r="B867" s="49"/>
      <c r="C867" s="49"/>
      <c r="D867" s="65"/>
      <c r="E867" s="65"/>
      <c r="F867" s="65"/>
      <c r="G867" s="65"/>
      <c r="H867" s="75"/>
      <c r="I867" s="75"/>
      <c r="L867" s="75"/>
      <c r="M867" s="75"/>
      <c r="N867" s="75"/>
      <c r="O867" s="75"/>
      <c r="P867" s="2"/>
    </row>
    <row r="868" spans="2:16">
      <c r="B868" s="49"/>
      <c r="C868" s="49"/>
      <c r="D868" s="65"/>
      <c r="E868" s="65"/>
      <c r="F868" s="65"/>
      <c r="G868" s="65"/>
      <c r="H868" s="75"/>
      <c r="I868" s="75"/>
      <c r="L868" s="75"/>
      <c r="M868" s="75"/>
      <c r="N868" s="75"/>
      <c r="O868" s="75"/>
      <c r="P868" s="2"/>
    </row>
    <row r="869" spans="2:16">
      <c r="B869" s="49"/>
      <c r="C869" s="49"/>
      <c r="D869" s="65"/>
      <c r="E869" s="65"/>
      <c r="F869" s="65"/>
      <c r="G869" s="65"/>
      <c r="H869" s="75"/>
      <c r="I869" s="75"/>
      <c r="L869" s="75"/>
      <c r="M869" s="75"/>
      <c r="N869" s="75"/>
      <c r="O869" s="75"/>
      <c r="P869" s="2"/>
    </row>
    <row r="870" spans="2:16">
      <c r="B870" s="49"/>
      <c r="C870" s="49"/>
      <c r="D870" s="65"/>
      <c r="E870" s="65"/>
      <c r="F870" s="65"/>
      <c r="G870" s="65"/>
      <c r="H870" s="75"/>
      <c r="I870" s="75"/>
      <c r="L870" s="75"/>
      <c r="M870" s="75"/>
      <c r="N870" s="75"/>
      <c r="O870" s="75"/>
      <c r="P870" s="2"/>
    </row>
    <row r="871" spans="2:16">
      <c r="B871" s="49"/>
      <c r="C871" s="49"/>
      <c r="D871" s="65"/>
      <c r="E871" s="65"/>
      <c r="F871" s="65"/>
      <c r="G871" s="65"/>
      <c r="H871" s="75"/>
      <c r="I871" s="75"/>
      <c r="L871" s="75"/>
      <c r="M871" s="75"/>
      <c r="N871" s="75"/>
      <c r="O871" s="75"/>
      <c r="P871" s="2"/>
    </row>
    <row r="872" spans="2:16">
      <c r="B872" s="49"/>
      <c r="C872" s="49"/>
      <c r="D872" s="65"/>
      <c r="E872" s="65"/>
      <c r="F872" s="65"/>
      <c r="G872" s="65"/>
      <c r="H872" s="75"/>
      <c r="I872" s="75"/>
      <c r="P872" s="2"/>
    </row>
    <row r="873" spans="2:16">
      <c r="B873" s="49"/>
      <c r="C873" s="49"/>
      <c r="D873" s="65"/>
      <c r="E873" s="65"/>
      <c r="F873" s="65"/>
      <c r="G873" s="65"/>
      <c r="H873" s="75"/>
      <c r="I873" s="75"/>
      <c r="P873" s="2"/>
    </row>
    <row r="874" spans="2:16">
      <c r="B874" s="49"/>
      <c r="C874" s="49"/>
      <c r="D874" s="65"/>
      <c r="E874" s="65"/>
      <c r="F874" s="65"/>
      <c r="G874" s="65"/>
      <c r="H874" s="75"/>
      <c r="I874" s="75"/>
      <c r="P874" s="2"/>
    </row>
    <row r="875" spans="2:16">
      <c r="B875" s="49"/>
      <c r="C875" s="49"/>
      <c r="D875" s="65"/>
      <c r="E875" s="65"/>
      <c r="F875" s="65"/>
      <c r="G875" s="65"/>
      <c r="H875" s="75"/>
      <c r="I875" s="75"/>
      <c r="P875" s="2"/>
    </row>
    <row r="876" spans="2:16">
      <c r="B876" s="49"/>
      <c r="C876" s="49"/>
      <c r="D876" s="65"/>
      <c r="E876" s="65"/>
      <c r="F876" s="65"/>
      <c r="G876" s="65"/>
      <c r="H876" s="75"/>
      <c r="I876" s="75"/>
      <c r="P876" s="2"/>
    </row>
    <row r="877" spans="2:16">
      <c r="B877" s="49"/>
      <c r="C877" s="49"/>
      <c r="D877" s="65"/>
      <c r="E877" s="65"/>
      <c r="F877" s="65"/>
      <c r="G877" s="65"/>
      <c r="H877" s="75"/>
      <c r="I877" s="75"/>
      <c r="P877" s="2"/>
    </row>
    <row r="878" spans="2:16">
      <c r="B878" s="49"/>
      <c r="C878" s="49"/>
      <c r="D878" s="65"/>
      <c r="E878" s="65"/>
      <c r="F878" s="65"/>
      <c r="G878" s="65"/>
      <c r="H878" s="75"/>
      <c r="I878" s="75"/>
      <c r="P878" s="2"/>
    </row>
    <row r="879" spans="2:16">
      <c r="B879" s="49"/>
      <c r="C879" s="49"/>
      <c r="D879" s="65"/>
      <c r="E879" s="65"/>
      <c r="F879" s="65"/>
      <c r="G879" s="65"/>
      <c r="H879" s="75"/>
      <c r="I879" s="75"/>
      <c r="P879" s="2"/>
    </row>
    <row r="880" spans="2:16">
      <c r="B880" s="49"/>
      <c r="C880" s="49"/>
      <c r="D880" s="65"/>
      <c r="E880" s="65"/>
      <c r="F880" s="65"/>
      <c r="G880" s="65"/>
      <c r="H880" s="75"/>
      <c r="I880" s="75"/>
      <c r="P880" s="2"/>
    </row>
    <row r="881" spans="2:16">
      <c r="B881" s="49"/>
      <c r="C881" s="49"/>
      <c r="D881" s="65"/>
      <c r="E881" s="65"/>
      <c r="F881" s="65"/>
      <c r="G881" s="65"/>
      <c r="H881" s="75"/>
      <c r="I881" s="75"/>
      <c r="P881" s="2"/>
    </row>
    <row r="882" spans="2:16">
      <c r="B882" s="49"/>
      <c r="C882" s="49"/>
      <c r="D882" s="65"/>
      <c r="E882" s="65"/>
      <c r="F882" s="65"/>
      <c r="G882" s="65"/>
      <c r="H882" s="75"/>
      <c r="I882" s="75"/>
      <c r="P882" s="2"/>
    </row>
    <row r="883" spans="2:16">
      <c r="B883" s="49"/>
      <c r="C883" s="49"/>
      <c r="D883" s="64"/>
      <c r="E883" s="64"/>
      <c r="F883" s="64"/>
      <c r="G883" s="64"/>
      <c r="H883" s="74"/>
      <c r="I883" s="74"/>
      <c r="P883" s="2"/>
    </row>
    <row r="884" spans="2:16">
      <c r="B884" s="49"/>
      <c r="C884" s="49"/>
      <c r="D884" s="64"/>
      <c r="E884" s="64"/>
      <c r="F884" s="64"/>
      <c r="G884" s="64"/>
      <c r="H884" s="74"/>
      <c r="I884" s="74"/>
      <c r="P884" s="2"/>
    </row>
    <row r="885" spans="2:16">
      <c r="B885" s="49"/>
      <c r="C885" s="49"/>
      <c r="D885" s="64"/>
      <c r="E885" s="64"/>
      <c r="F885" s="64"/>
      <c r="G885" s="64"/>
      <c r="H885" s="74"/>
      <c r="I885" s="74"/>
      <c r="P885" s="2"/>
    </row>
    <row r="886" spans="2:16">
      <c r="B886" s="49"/>
      <c r="C886" s="49"/>
      <c r="D886" s="64"/>
      <c r="E886" s="64"/>
      <c r="F886" s="64"/>
      <c r="G886" s="64"/>
      <c r="H886" s="74"/>
      <c r="I886" s="74"/>
      <c r="P886" s="2"/>
    </row>
    <row r="887" spans="2:16">
      <c r="B887" s="49"/>
      <c r="C887" s="49"/>
      <c r="D887" s="64"/>
      <c r="E887" s="64"/>
      <c r="F887" s="64"/>
      <c r="G887" s="64"/>
      <c r="H887" s="74"/>
      <c r="I887" s="74"/>
      <c r="P887" s="2"/>
    </row>
    <row r="888" spans="2:16">
      <c r="B888" s="49"/>
      <c r="C888" s="49"/>
      <c r="D888" s="64"/>
      <c r="E888" s="64"/>
      <c r="F888" s="64"/>
      <c r="G888" s="64"/>
      <c r="H888" s="74"/>
      <c r="I888" s="74"/>
      <c r="P888" s="2"/>
    </row>
    <row r="889" spans="2:16">
      <c r="B889" s="49"/>
      <c r="C889" s="49"/>
      <c r="D889" s="64"/>
      <c r="E889" s="64"/>
      <c r="F889" s="64"/>
      <c r="G889" s="64"/>
      <c r="H889" s="74"/>
      <c r="I889" s="74"/>
      <c r="P889" s="2"/>
    </row>
    <row r="890" spans="2:16">
      <c r="B890" s="49"/>
      <c r="C890" s="49"/>
      <c r="D890" s="64"/>
      <c r="E890" s="64"/>
      <c r="F890" s="64"/>
      <c r="G890" s="64"/>
      <c r="H890" s="74"/>
      <c r="I890" s="74"/>
      <c r="P890" s="2"/>
    </row>
    <row r="891" spans="2:16">
      <c r="B891" s="49"/>
      <c r="C891" s="49"/>
      <c r="D891" s="64"/>
      <c r="E891" s="64"/>
      <c r="F891" s="64"/>
      <c r="G891" s="64"/>
      <c r="H891" s="74"/>
      <c r="I891" s="74"/>
      <c r="P891" s="2"/>
    </row>
    <row r="892" spans="2:16">
      <c r="B892" s="49"/>
      <c r="C892" s="49"/>
      <c r="D892" s="64"/>
      <c r="E892" s="64"/>
      <c r="F892" s="64"/>
      <c r="G892" s="64"/>
      <c r="H892" s="74"/>
      <c r="I892" s="74"/>
      <c r="P892" s="2"/>
    </row>
    <row r="893" spans="2:16">
      <c r="B893" s="49"/>
      <c r="C893" s="49"/>
      <c r="D893" s="64"/>
      <c r="E893" s="64"/>
      <c r="F893" s="64"/>
      <c r="G893" s="64"/>
      <c r="H893" s="74"/>
      <c r="I893" s="74"/>
      <c r="P893" s="2"/>
    </row>
    <row r="894" spans="2:16">
      <c r="B894" s="49"/>
      <c r="C894" s="49"/>
      <c r="D894" s="64"/>
      <c r="E894" s="64"/>
      <c r="F894" s="64"/>
      <c r="G894" s="64"/>
      <c r="H894" s="74"/>
      <c r="I894" s="74"/>
      <c r="P894" s="2"/>
    </row>
    <row r="895" spans="2:16">
      <c r="B895" s="49"/>
      <c r="C895" s="49"/>
      <c r="D895" s="64"/>
      <c r="E895" s="64"/>
      <c r="F895" s="64"/>
      <c r="G895" s="64"/>
      <c r="H895" s="74"/>
      <c r="I895" s="74"/>
      <c r="P895" s="2"/>
    </row>
    <row r="896" spans="2:16">
      <c r="B896" s="49"/>
      <c r="C896" s="49"/>
      <c r="D896" s="64"/>
      <c r="E896" s="64"/>
      <c r="F896" s="64"/>
      <c r="G896" s="64"/>
      <c r="H896" s="74"/>
      <c r="I896" s="74"/>
      <c r="P896" s="2"/>
    </row>
    <row r="897" spans="2:16">
      <c r="B897" s="49"/>
      <c r="C897" s="49"/>
      <c r="D897" s="64"/>
      <c r="E897" s="64"/>
      <c r="F897" s="64"/>
      <c r="G897" s="64"/>
      <c r="H897" s="74"/>
      <c r="I897" s="74"/>
      <c r="P897" s="2"/>
    </row>
    <row r="898" spans="2:16">
      <c r="B898" s="49"/>
      <c r="C898" s="49"/>
      <c r="D898" s="64"/>
      <c r="E898" s="64"/>
      <c r="F898" s="64"/>
      <c r="G898" s="64"/>
      <c r="H898" s="74"/>
      <c r="I898" s="74"/>
      <c r="P898" s="2"/>
    </row>
    <row r="899" spans="2:16">
      <c r="B899" s="49"/>
      <c r="C899" s="49"/>
      <c r="D899" s="64"/>
      <c r="E899" s="64"/>
      <c r="F899" s="64"/>
      <c r="G899" s="64"/>
      <c r="H899" s="74"/>
      <c r="I899" s="74"/>
      <c r="P899" s="2"/>
    </row>
    <row r="900" spans="2:16">
      <c r="B900" s="49"/>
      <c r="C900" s="49"/>
      <c r="D900" s="64"/>
      <c r="E900" s="64"/>
      <c r="F900" s="64"/>
      <c r="G900" s="64"/>
      <c r="H900" s="74"/>
      <c r="I900" s="74"/>
      <c r="P900" s="2"/>
    </row>
    <row r="901" spans="2:16">
      <c r="B901" s="49"/>
      <c r="C901" s="49"/>
      <c r="D901" s="64"/>
      <c r="E901" s="64"/>
      <c r="F901" s="64"/>
      <c r="G901" s="64"/>
      <c r="H901" s="74"/>
      <c r="I901" s="74"/>
      <c r="P901" s="2"/>
    </row>
    <row r="902" spans="2:16">
      <c r="B902" s="49"/>
      <c r="C902" s="49"/>
      <c r="D902" s="64"/>
      <c r="E902" s="64"/>
      <c r="F902" s="64"/>
      <c r="G902" s="64"/>
      <c r="H902" s="74"/>
      <c r="I902" s="74"/>
      <c r="P902" s="2"/>
    </row>
    <row r="903" spans="2:16">
      <c r="B903" s="49"/>
      <c r="C903" s="49"/>
      <c r="D903" s="64"/>
      <c r="E903" s="64"/>
      <c r="F903" s="64"/>
      <c r="G903" s="64"/>
      <c r="H903" s="74"/>
      <c r="I903" s="74"/>
      <c r="P903" s="2"/>
    </row>
    <row r="904" spans="2:16">
      <c r="B904" s="49"/>
      <c r="C904" s="49"/>
      <c r="D904" s="64"/>
      <c r="E904" s="64"/>
      <c r="F904" s="64"/>
      <c r="G904" s="64"/>
      <c r="H904" s="74"/>
      <c r="I904" s="74"/>
      <c r="P904" s="2"/>
    </row>
    <row r="905" spans="2:16">
      <c r="B905" s="49"/>
      <c r="C905" s="49"/>
      <c r="D905" s="64"/>
      <c r="E905" s="64"/>
      <c r="F905" s="64"/>
      <c r="G905" s="64"/>
      <c r="H905" s="74"/>
      <c r="I905" s="74"/>
      <c r="P905" s="2"/>
    </row>
    <row r="906" spans="2:16">
      <c r="B906" s="49"/>
      <c r="C906" s="49"/>
      <c r="D906" s="64"/>
      <c r="E906" s="64"/>
      <c r="F906" s="64"/>
      <c r="G906" s="64"/>
      <c r="H906" s="74"/>
      <c r="I906" s="74"/>
      <c r="P906" s="2"/>
    </row>
    <row r="907" spans="2:16">
      <c r="B907" s="49"/>
      <c r="C907" s="49"/>
      <c r="D907" s="64"/>
      <c r="E907" s="64"/>
      <c r="F907" s="64"/>
      <c r="G907" s="64"/>
      <c r="H907" s="74"/>
      <c r="I907" s="74"/>
      <c r="P907" s="2"/>
    </row>
    <row r="908" spans="2:16">
      <c r="B908" s="49"/>
      <c r="C908" s="49"/>
      <c r="D908" s="64"/>
      <c r="E908" s="64"/>
      <c r="F908" s="64"/>
      <c r="G908" s="64"/>
      <c r="H908" s="74"/>
      <c r="I908" s="74"/>
      <c r="P908" s="2"/>
    </row>
    <row r="909" spans="2:16">
      <c r="B909" s="49"/>
      <c r="C909" s="49"/>
      <c r="D909" s="64"/>
      <c r="E909" s="64"/>
      <c r="F909" s="64"/>
      <c r="G909" s="64"/>
      <c r="H909" s="74"/>
      <c r="I909" s="74"/>
      <c r="P909" s="2"/>
    </row>
    <row r="910" spans="2:16">
      <c r="B910" s="49"/>
      <c r="C910" s="49"/>
      <c r="D910" s="64"/>
      <c r="E910" s="64"/>
      <c r="F910" s="64"/>
      <c r="G910" s="64"/>
      <c r="H910" s="74"/>
      <c r="I910" s="74"/>
      <c r="P910" s="2"/>
    </row>
    <row r="911" spans="2:16">
      <c r="B911" s="49"/>
      <c r="C911" s="49"/>
      <c r="D911" s="64"/>
      <c r="E911" s="64"/>
      <c r="F911" s="64"/>
      <c r="G911" s="64"/>
      <c r="H911" s="74"/>
      <c r="I911" s="74"/>
      <c r="P911" s="2"/>
    </row>
    <row r="912" spans="2:16">
      <c r="B912" s="49"/>
      <c r="C912" s="49"/>
      <c r="D912" s="64"/>
      <c r="E912" s="64"/>
      <c r="F912" s="64"/>
      <c r="G912" s="64"/>
      <c r="H912" s="74"/>
      <c r="I912" s="74"/>
      <c r="P912" s="2"/>
    </row>
    <row r="913" spans="2:23">
      <c r="B913" s="49"/>
      <c r="C913" s="49"/>
      <c r="D913" s="64"/>
      <c r="E913" s="64"/>
      <c r="F913" s="64"/>
      <c r="G913" s="64"/>
      <c r="H913" s="74"/>
      <c r="I913" s="74"/>
      <c r="P913" s="2"/>
    </row>
    <row r="914" spans="2:23">
      <c r="B914" s="49"/>
      <c r="C914" s="49"/>
      <c r="D914" s="64"/>
      <c r="E914" s="64"/>
      <c r="F914" s="64"/>
      <c r="G914" s="64"/>
      <c r="H914" s="74"/>
      <c r="I914" s="74"/>
      <c r="P914" s="2"/>
    </row>
    <row r="915" spans="2:23">
      <c r="B915" s="49"/>
      <c r="C915" s="49"/>
      <c r="D915" s="64"/>
      <c r="E915" s="64"/>
      <c r="F915" s="64"/>
      <c r="G915" s="64"/>
      <c r="H915" s="74"/>
      <c r="I915" s="74"/>
      <c r="P915" s="2"/>
    </row>
    <row r="916" spans="2:23">
      <c r="B916" s="49"/>
      <c r="C916" s="49"/>
      <c r="D916" s="64"/>
      <c r="E916" s="64"/>
      <c r="F916" s="64"/>
      <c r="G916" s="64"/>
      <c r="H916" s="74"/>
      <c r="I916" s="74"/>
      <c r="P916" s="2"/>
    </row>
    <row r="917" spans="2:23">
      <c r="B917" s="49"/>
      <c r="C917" s="49"/>
      <c r="D917" s="64"/>
      <c r="E917" s="64"/>
      <c r="F917" s="64"/>
      <c r="G917" s="64"/>
      <c r="H917" s="74"/>
      <c r="I917" s="74"/>
      <c r="P917" s="2"/>
    </row>
    <row r="918" spans="2:23">
      <c r="B918" s="49"/>
      <c r="C918" s="49"/>
      <c r="D918" s="64"/>
      <c r="E918" s="64"/>
      <c r="F918" s="64"/>
      <c r="G918" s="64"/>
      <c r="H918" s="74"/>
      <c r="I918" s="74"/>
      <c r="P918" s="2"/>
    </row>
    <row r="919" spans="2:23">
      <c r="B919" s="49"/>
      <c r="C919" s="49"/>
      <c r="D919" s="64"/>
      <c r="E919" s="64"/>
      <c r="F919" s="64"/>
      <c r="G919" s="64"/>
      <c r="H919" s="74"/>
      <c r="I919" s="74"/>
      <c r="P919" s="2"/>
    </row>
    <row r="920" spans="2:23">
      <c r="B920" s="49"/>
      <c r="C920" s="49"/>
      <c r="D920" s="64"/>
      <c r="E920" s="64"/>
      <c r="F920" s="64"/>
      <c r="G920" s="64"/>
      <c r="H920" s="74"/>
      <c r="I920" s="74"/>
      <c r="P920" s="2"/>
    </row>
    <row r="921" spans="2:23">
      <c r="B921" s="49"/>
      <c r="C921" s="49"/>
      <c r="D921" s="64"/>
      <c r="E921" s="64"/>
      <c r="F921" s="64"/>
      <c r="G921" s="64"/>
      <c r="H921" s="74"/>
      <c r="I921" s="74"/>
      <c r="P921" s="2"/>
    </row>
    <row r="922" spans="2:23">
      <c r="B922" s="49"/>
      <c r="C922" s="49"/>
      <c r="D922" s="64"/>
      <c r="E922" s="64"/>
      <c r="F922" s="64"/>
      <c r="G922" s="64"/>
      <c r="H922" s="74"/>
      <c r="I922" s="74"/>
      <c r="P922" s="2"/>
    </row>
    <row r="923" spans="2:23">
      <c r="B923" s="49"/>
      <c r="C923" s="49"/>
      <c r="D923" s="64"/>
      <c r="E923" s="64"/>
      <c r="F923" s="64"/>
      <c r="G923" s="64"/>
      <c r="H923" s="74"/>
      <c r="I923" s="74"/>
      <c r="P923" s="2"/>
    </row>
    <row r="924" spans="2:23">
      <c r="B924" s="49"/>
      <c r="C924" s="49"/>
      <c r="D924" s="64"/>
      <c r="E924" s="64"/>
      <c r="F924" s="64"/>
      <c r="G924" s="64"/>
      <c r="H924" s="74"/>
      <c r="I924" s="74"/>
      <c r="P924" s="2"/>
      <c r="R924" s="84"/>
      <c r="S924" s="84"/>
      <c r="T924" s="84"/>
      <c r="U924" s="96"/>
      <c r="V924" s="96"/>
      <c r="W924" s="96"/>
    </row>
    <row r="925" spans="2:23">
      <c r="B925" s="49"/>
      <c r="C925" s="49"/>
      <c r="D925" s="64"/>
      <c r="E925" s="64"/>
      <c r="F925" s="64"/>
      <c r="G925" s="64"/>
      <c r="H925" s="74"/>
      <c r="I925" s="74"/>
      <c r="P925" s="2"/>
      <c r="R925" s="84"/>
      <c r="S925" s="84"/>
      <c r="T925" s="84"/>
      <c r="U925" s="96"/>
      <c r="V925" s="96"/>
      <c r="W925" s="96"/>
    </row>
    <row r="926" spans="2:23">
      <c r="B926" s="49"/>
      <c r="C926" s="49"/>
      <c r="D926" s="64"/>
      <c r="E926" s="64"/>
      <c r="F926" s="64"/>
      <c r="G926" s="64"/>
      <c r="H926" s="74"/>
      <c r="I926" s="74"/>
      <c r="P926" s="2"/>
      <c r="R926" s="84"/>
      <c r="S926" s="84"/>
      <c r="T926" s="84"/>
      <c r="U926" s="96"/>
      <c r="V926" s="96"/>
      <c r="W926" s="96"/>
    </row>
    <row r="927" spans="2:23">
      <c r="B927" s="49"/>
      <c r="C927" s="49"/>
      <c r="D927" s="64"/>
      <c r="E927" s="64"/>
      <c r="F927" s="64"/>
      <c r="G927" s="64"/>
      <c r="H927" s="74"/>
      <c r="I927" s="74"/>
      <c r="P927" s="2"/>
      <c r="R927" s="84"/>
      <c r="S927" s="84"/>
      <c r="T927" s="84"/>
      <c r="U927" s="96"/>
      <c r="V927" s="96"/>
      <c r="W927" s="96"/>
    </row>
    <row r="928" spans="2:23">
      <c r="B928" s="49"/>
      <c r="C928" s="49"/>
      <c r="D928" s="64"/>
      <c r="E928" s="64"/>
      <c r="F928" s="64"/>
      <c r="G928" s="64"/>
      <c r="H928" s="74"/>
      <c r="I928" s="74"/>
      <c r="P928" s="2"/>
      <c r="R928" s="84"/>
      <c r="S928" s="84"/>
      <c r="T928" s="84"/>
      <c r="U928" s="96"/>
      <c r="V928" s="96"/>
      <c r="W928" s="96"/>
    </row>
    <row r="929" spans="2:31">
      <c r="B929" s="49"/>
      <c r="C929" s="49"/>
      <c r="D929" s="64"/>
      <c r="E929" s="64"/>
      <c r="F929" s="64"/>
      <c r="G929" s="64"/>
      <c r="H929" s="74"/>
      <c r="I929" s="74"/>
      <c r="P929" s="2"/>
      <c r="R929" s="84"/>
      <c r="S929" s="84"/>
      <c r="T929" s="84"/>
      <c r="U929" s="96"/>
      <c r="V929" s="96"/>
      <c r="W929" s="96"/>
    </row>
    <row r="930" spans="2:31">
      <c r="B930" s="49"/>
      <c r="C930" s="49"/>
      <c r="D930" s="64"/>
      <c r="E930" s="64"/>
      <c r="F930" s="64"/>
      <c r="G930" s="64"/>
      <c r="H930" s="74"/>
      <c r="I930" s="74"/>
      <c r="P930" s="2"/>
      <c r="R930" s="84"/>
      <c r="S930" s="84"/>
      <c r="T930" s="84"/>
      <c r="U930" s="96"/>
      <c r="V930" s="96"/>
      <c r="W930" s="96"/>
    </row>
    <row r="931" spans="2:31">
      <c r="B931" s="49"/>
      <c r="C931" s="49"/>
      <c r="D931" s="64"/>
      <c r="E931" s="64"/>
      <c r="F931" s="64"/>
      <c r="G931" s="64"/>
      <c r="H931" s="74"/>
      <c r="I931" s="74"/>
      <c r="P931" s="2"/>
      <c r="R931" s="84"/>
      <c r="S931" s="84"/>
      <c r="T931" s="84"/>
      <c r="U931" s="96"/>
      <c r="V931" s="96"/>
      <c r="W931" s="96"/>
      <c r="X931" s="96"/>
      <c r="Y931" s="96"/>
      <c r="Z931" s="96"/>
      <c r="AA931" s="96"/>
      <c r="AB931" s="96"/>
      <c r="AC931" s="89"/>
      <c r="AD931" s="89"/>
      <c r="AE931" s="89"/>
    </row>
    <row r="932" spans="2:31">
      <c r="B932" s="49"/>
      <c r="C932" s="49"/>
      <c r="D932" s="64"/>
      <c r="E932" s="64"/>
      <c r="F932" s="64"/>
      <c r="G932" s="64"/>
      <c r="H932" s="74"/>
      <c r="I932" s="74"/>
      <c r="P932" s="2"/>
      <c r="R932" s="84"/>
      <c r="S932" s="84"/>
      <c r="T932" s="84"/>
      <c r="U932" s="96"/>
      <c r="V932" s="96"/>
      <c r="W932" s="96"/>
      <c r="X932" s="96"/>
      <c r="Y932" s="96"/>
      <c r="Z932" s="96"/>
      <c r="AA932" s="96"/>
      <c r="AB932" s="96"/>
      <c r="AC932" s="89"/>
      <c r="AD932" s="89"/>
      <c r="AE932" s="89"/>
    </row>
    <row r="933" spans="2:31">
      <c r="B933" s="49"/>
      <c r="C933" s="49"/>
      <c r="D933" s="64"/>
      <c r="E933" s="64"/>
      <c r="F933" s="64"/>
      <c r="G933" s="64"/>
      <c r="H933" s="74"/>
      <c r="I933" s="74"/>
      <c r="P933" s="2"/>
      <c r="R933" s="84"/>
      <c r="S933" s="84"/>
      <c r="T933" s="84"/>
      <c r="U933" s="96"/>
      <c r="V933" s="96"/>
      <c r="W933" s="96"/>
      <c r="X933" s="96"/>
      <c r="Y933" s="96"/>
      <c r="Z933" s="96"/>
      <c r="AA933" s="96"/>
      <c r="AB933" s="96"/>
      <c r="AC933" s="89"/>
      <c r="AD933" s="89"/>
      <c r="AE933" s="89"/>
    </row>
    <row r="934" spans="2:31">
      <c r="B934" s="49"/>
      <c r="C934" s="49"/>
      <c r="D934" s="64"/>
      <c r="E934" s="64"/>
      <c r="F934" s="64"/>
      <c r="G934" s="64"/>
      <c r="H934" s="74"/>
      <c r="I934" s="74"/>
      <c r="P934" s="2"/>
      <c r="R934" s="84"/>
      <c r="S934" s="84"/>
      <c r="T934" s="84"/>
      <c r="U934" s="96"/>
      <c r="V934" s="96"/>
      <c r="W934" s="96"/>
      <c r="X934" s="96"/>
      <c r="Y934" s="96"/>
      <c r="Z934" s="96"/>
      <c r="AA934" s="96"/>
      <c r="AB934" s="96"/>
      <c r="AC934" s="89"/>
      <c r="AD934" s="89"/>
      <c r="AE934" s="89"/>
    </row>
    <row r="935" spans="2:31">
      <c r="B935" s="49"/>
      <c r="C935" s="49"/>
      <c r="D935" s="64"/>
      <c r="E935" s="64"/>
      <c r="F935" s="64"/>
      <c r="G935" s="64"/>
      <c r="H935" s="74"/>
      <c r="I935" s="74"/>
      <c r="P935" s="2"/>
      <c r="R935" s="84"/>
      <c r="S935" s="84"/>
      <c r="T935" s="84"/>
      <c r="U935" s="96"/>
      <c r="V935" s="96"/>
      <c r="W935" s="96"/>
      <c r="X935" s="96"/>
      <c r="Y935" s="96"/>
      <c r="Z935" s="96"/>
      <c r="AA935" s="96"/>
      <c r="AB935" s="96"/>
      <c r="AC935" s="89"/>
      <c r="AD935" s="89"/>
      <c r="AE935" s="89"/>
    </row>
    <row r="936" spans="2:31">
      <c r="B936" s="49"/>
      <c r="C936" s="49"/>
      <c r="D936" s="64"/>
      <c r="E936" s="64"/>
      <c r="F936" s="64"/>
      <c r="G936" s="64"/>
      <c r="H936" s="74"/>
      <c r="I936" s="74"/>
      <c r="P936" s="2"/>
      <c r="R936" s="84"/>
      <c r="S936" s="84"/>
      <c r="T936" s="84"/>
      <c r="U936" s="96"/>
      <c r="V936" s="96"/>
      <c r="W936" s="96"/>
      <c r="X936" s="96"/>
      <c r="Y936" s="96"/>
      <c r="Z936" s="96"/>
      <c r="AA936" s="96"/>
      <c r="AB936" s="96"/>
      <c r="AC936" s="89"/>
      <c r="AD936" s="89"/>
      <c r="AE936" s="89"/>
    </row>
    <row r="937" spans="2:31">
      <c r="B937" s="49"/>
      <c r="C937" s="49"/>
      <c r="D937" s="64"/>
      <c r="E937" s="64"/>
      <c r="F937" s="64"/>
      <c r="G937" s="64"/>
      <c r="H937" s="74"/>
      <c r="I937" s="74"/>
      <c r="P937" s="2"/>
      <c r="R937" s="84"/>
      <c r="S937" s="84"/>
      <c r="T937" s="84"/>
      <c r="U937" s="96"/>
      <c r="V937" s="96"/>
      <c r="W937" s="96"/>
      <c r="X937" s="96"/>
      <c r="Y937" s="96"/>
      <c r="Z937" s="96"/>
      <c r="AA937" s="96"/>
      <c r="AB937" s="96"/>
      <c r="AC937" s="89"/>
      <c r="AD937" s="89"/>
      <c r="AE937" s="89"/>
    </row>
    <row r="938" spans="2:31">
      <c r="B938" s="49"/>
      <c r="C938" s="49"/>
      <c r="D938" s="64"/>
      <c r="E938" s="64"/>
      <c r="F938" s="64"/>
      <c r="G938" s="64"/>
      <c r="H938" s="74"/>
      <c r="I938" s="74"/>
      <c r="P938" s="2"/>
      <c r="R938" s="84"/>
      <c r="S938" s="84"/>
      <c r="T938" s="84"/>
      <c r="U938" s="96"/>
      <c r="V938" s="96"/>
      <c r="W938" s="96"/>
      <c r="X938" s="96"/>
      <c r="Y938" s="96"/>
      <c r="Z938" s="96"/>
      <c r="AA938" s="96"/>
      <c r="AB938" s="96"/>
      <c r="AC938" s="89"/>
      <c r="AD938" s="89"/>
      <c r="AE938" s="89"/>
    </row>
    <row r="939" spans="2:31">
      <c r="B939" s="49"/>
      <c r="C939" s="49"/>
      <c r="D939" s="64"/>
      <c r="E939" s="64"/>
      <c r="F939" s="64"/>
      <c r="G939" s="64"/>
      <c r="H939" s="74"/>
      <c r="I939" s="74"/>
      <c r="P939" s="2"/>
      <c r="R939" s="84"/>
      <c r="S939" s="84"/>
      <c r="T939" s="84"/>
      <c r="U939" s="96"/>
      <c r="V939" s="96"/>
      <c r="W939" s="96"/>
      <c r="X939" s="96"/>
      <c r="Y939" s="96"/>
      <c r="Z939" s="96"/>
      <c r="AA939" s="96"/>
      <c r="AB939" s="96"/>
      <c r="AC939" s="89"/>
      <c r="AD939" s="89"/>
      <c r="AE939" s="89"/>
    </row>
    <row r="940" spans="2:31">
      <c r="B940" s="49"/>
      <c r="C940" s="49"/>
      <c r="D940" s="64"/>
      <c r="E940" s="64"/>
      <c r="F940" s="64"/>
      <c r="G940" s="64"/>
      <c r="H940" s="74"/>
      <c r="I940" s="74"/>
      <c r="P940" s="2"/>
      <c r="R940" s="84"/>
      <c r="S940" s="84"/>
      <c r="T940" s="84"/>
      <c r="U940" s="96"/>
      <c r="V940" s="96"/>
      <c r="W940" s="96"/>
      <c r="X940" s="96"/>
      <c r="Y940" s="96"/>
      <c r="Z940" s="96"/>
      <c r="AA940" s="96"/>
      <c r="AB940" s="96"/>
      <c r="AC940" s="89"/>
      <c r="AD940" s="89"/>
      <c r="AE940" s="89"/>
    </row>
    <row r="941" spans="2:31">
      <c r="B941" s="49"/>
      <c r="C941" s="49"/>
      <c r="D941" s="64"/>
      <c r="E941" s="64"/>
      <c r="F941" s="64"/>
      <c r="G941" s="64"/>
      <c r="H941" s="74"/>
      <c r="I941" s="74"/>
      <c r="P941" s="2"/>
      <c r="R941" s="84"/>
      <c r="S941" s="84"/>
      <c r="T941" s="84"/>
      <c r="U941" s="96"/>
      <c r="V941" s="96"/>
      <c r="W941" s="96"/>
      <c r="X941" s="96"/>
      <c r="Y941" s="96"/>
      <c r="Z941" s="96"/>
      <c r="AA941" s="96"/>
      <c r="AB941" s="96"/>
      <c r="AC941" s="89"/>
      <c r="AD941" s="89"/>
      <c r="AE941" s="89"/>
    </row>
    <row r="942" spans="2:31">
      <c r="B942" s="49"/>
      <c r="C942" s="49"/>
      <c r="D942" s="64"/>
      <c r="E942" s="64"/>
      <c r="F942" s="64"/>
      <c r="G942" s="64"/>
      <c r="H942" s="74"/>
      <c r="I942" s="74"/>
      <c r="P942" s="2"/>
      <c r="R942" s="84"/>
      <c r="S942" s="84"/>
      <c r="T942" s="84"/>
      <c r="U942" s="96"/>
      <c r="V942" s="96"/>
      <c r="W942" s="96"/>
      <c r="X942" s="96"/>
      <c r="Y942" s="96"/>
      <c r="Z942" s="96"/>
      <c r="AA942" s="96"/>
      <c r="AB942" s="96"/>
      <c r="AC942" s="89"/>
      <c r="AD942" s="89"/>
      <c r="AE942" s="89"/>
    </row>
    <row r="943" spans="2:31">
      <c r="B943" s="49"/>
      <c r="C943" s="49"/>
      <c r="D943" s="64"/>
      <c r="E943" s="64"/>
      <c r="F943" s="64"/>
      <c r="G943" s="64"/>
      <c r="H943" s="74"/>
      <c r="I943" s="74"/>
      <c r="P943" s="2"/>
      <c r="R943" s="84"/>
      <c r="S943" s="84"/>
      <c r="T943" s="84"/>
      <c r="U943" s="96"/>
      <c r="V943" s="96"/>
      <c r="W943" s="96"/>
      <c r="X943" s="96"/>
      <c r="Y943" s="96"/>
      <c r="Z943" s="96"/>
      <c r="AA943" s="96"/>
      <c r="AB943" s="96"/>
      <c r="AC943" s="89"/>
      <c r="AD943" s="89"/>
      <c r="AE943" s="89"/>
    </row>
    <row r="944" spans="2:31">
      <c r="B944" s="49"/>
      <c r="C944" s="49"/>
      <c r="D944" s="64"/>
      <c r="E944" s="64"/>
      <c r="F944" s="64"/>
      <c r="G944" s="64"/>
      <c r="H944" s="74"/>
      <c r="I944" s="74"/>
      <c r="P944" s="2"/>
      <c r="R944" s="84"/>
      <c r="S944" s="84"/>
      <c r="T944" s="84"/>
      <c r="U944" s="96"/>
      <c r="V944" s="96"/>
      <c r="W944" s="96"/>
      <c r="X944" s="96"/>
      <c r="Y944" s="96"/>
      <c r="Z944" s="96"/>
      <c r="AA944" s="96"/>
      <c r="AB944" s="96"/>
      <c r="AC944" s="89"/>
      <c r="AD944" s="89"/>
      <c r="AE944" s="89"/>
    </row>
    <row r="945" spans="1:31">
      <c r="B945" s="49"/>
      <c r="C945" s="49"/>
      <c r="D945" s="64"/>
      <c r="E945" s="64"/>
      <c r="F945" s="64"/>
      <c r="G945" s="64"/>
      <c r="H945" s="74"/>
      <c r="I945" s="74"/>
      <c r="P945" s="2"/>
      <c r="R945" s="84"/>
      <c r="S945" s="84"/>
      <c r="T945" s="84"/>
      <c r="U945" s="96"/>
      <c r="V945" s="96"/>
      <c r="W945" s="96"/>
      <c r="X945" s="96"/>
      <c r="Y945" s="96"/>
      <c r="Z945" s="96"/>
      <c r="AA945" s="96"/>
      <c r="AB945" s="96"/>
      <c r="AC945" s="89"/>
      <c r="AD945" s="89"/>
      <c r="AE945" s="89"/>
    </row>
    <row r="946" spans="1:31">
      <c r="B946" s="49"/>
      <c r="C946" s="49"/>
      <c r="D946" s="64"/>
      <c r="E946" s="64"/>
      <c r="F946" s="64"/>
      <c r="G946" s="64"/>
      <c r="H946" s="74"/>
      <c r="I946" s="74"/>
      <c r="P946" s="2"/>
      <c r="R946" s="84"/>
      <c r="S946" s="84"/>
      <c r="T946" s="84"/>
      <c r="U946" s="96"/>
      <c r="V946" s="96"/>
      <c r="W946" s="96"/>
      <c r="X946" s="96"/>
      <c r="Y946" s="96"/>
      <c r="Z946" s="96"/>
      <c r="AA946" s="96"/>
      <c r="AB946" s="96"/>
      <c r="AC946" s="89"/>
      <c r="AD946" s="89"/>
      <c r="AE946" s="89"/>
    </row>
    <row r="947" spans="1:31">
      <c r="B947" s="49"/>
      <c r="C947" s="49"/>
      <c r="D947" s="64"/>
      <c r="E947" s="64"/>
      <c r="F947" s="64"/>
      <c r="G947" s="64"/>
      <c r="H947" s="74"/>
      <c r="I947" s="74"/>
      <c r="P947" s="2"/>
      <c r="R947" s="84"/>
      <c r="S947" s="84"/>
      <c r="T947" s="84"/>
      <c r="U947" s="96"/>
      <c r="V947" s="96"/>
      <c r="W947" s="96"/>
      <c r="X947" s="96"/>
      <c r="Y947" s="96"/>
      <c r="Z947" s="96"/>
      <c r="AA947" s="96"/>
      <c r="AB947" s="96"/>
      <c r="AC947" s="89"/>
      <c r="AD947" s="89"/>
      <c r="AE947" s="89"/>
    </row>
    <row r="948" spans="1:31">
      <c r="B948" s="49"/>
      <c r="C948" s="49"/>
      <c r="D948" s="64"/>
      <c r="E948" s="64"/>
      <c r="F948" s="64"/>
      <c r="G948" s="64"/>
      <c r="H948" s="74"/>
      <c r="I948" s="74"/>
      <c r="P948" s="2"/>
      <c r="R948" s="84"/>
      <c r="S948" s="84"/>
      <c r="T948" s="84"/>
      <c r="U948" s="96"/>
      <c r="V948" s="96"/>
      <c r="W948" s="96"/>
      <c r="X948" s="96"/>
      <c r="Y948" s="96"/>
      <c r="Z948" s="96"/>
      <c r="AA948" s="96"/>
      <c r="AB948" s="96"/>
      <c r="AC948" s="89"/>
      <c r="AD948" s="89"/>
      <c r="AE948" s="89"/>
    </row>
    <row r="949" spans="1:31">
      <c r="B949" s="49"/>
      <c r="C949" s="49"/>
      <c r="D949" s="64"/>
      <c r="E949" s="64"/>
      <c r="F949" s="64"/>
      <c r="G949" s="64"/>
      <c r="H949" s="74"/>
      <c r="I949" s="74"/>
      <c r="P949" s="2"/>
      <c r="R949" s="84"/>
      <c r="S949" s="84"/>
      <c r="T949" s="84"/>
      <c r="U949" s="96"/>
      <c r="V949" s="96"/>
      <c r="W949" s="96"/>
      <c r="X949" s="96"/>
      <c r="Y949" s="96"/>
      <c r="Z949" s="96"/>
      <c r="AA949" s="96"/>
      <c r="AB949" s="96"/>
      <c r="AC949" s="89"/>
      <c r="AD949" s="89"/>
      <c r="AE949" s="89"/>
    </row>
    <row r="950" spans="1:31">
      <c r="B950" s="49"/>
      <c r="C950" s="49"/>
      <c r="D950" s="64"/>
      <c r="E950" s="64"/>
      <c r="F950" s="64"/>
      <c r="G950" s="64"/>
      <c r="H950" s="74"/>
      <c r="I950" s="74"/>
      <c r="P950" s="2"/>
      <c r="R950" s="84"/>
      <c r="S950" s="84"/>
      <c r="T950" s="84"/>
      <c r="U950" s="96"/>
      <c r="V950" s="96"/>
      <c r="W950" s="96"/>
      <c r="X950" s="96"/>
      <c r="Y950" s="96"/>
      <c r="Z950" s="96"/>
      <c r="AA950" s="96"/>
      <c r="AB950" s="96"/>
      <c r="AC950" s="89"/>
      <c r="AD950" s="89"/>
      <c r="AE950" s="89"/>
    </row>
    <row r="951" spans="1:31">
      <c r="B951" s="49"/>
      <c r="C951" s="49"/>
      <c r="D951" s="64"/>
      <c r="E951" s="64"/>
      <c r="F951" s="64"/>
      <c r="G951" s="64"/>
      <c r="H951" s="74"/>
      <c r="I951" s="74"/>
      <c r="P951" s="2"/>
      <c r="R951" s="84"/>
      <c r="S951" s="84"/>
      <c r="T951" s="84"/>
      <c r="U951" s="96"/>
      <c r="V951" s="96"/>
      <c r="W951" s="96"/>
      <c r="X951" s="96"/>
      <c r="Y951" s="96"/>
      <c r="Z951" s="96"/>
      <c r="AA951" s="96"/>
      <c r="AB951" s="96"/>
      <c r="AC951" s="89"/>
      <c r="AD951" s="89"/>
      <c r="AE951" s="89"/>
    </row>
    <row r="952" spans="1:31">
      <c r="A952" s="7"/>
      <c r="B952" s="50"/>
      <c r="C952" s="50"/>
      <c r="D952" s="64"/>
      <c r="E952" s="64"/>
      <c r="F952" s="64"/>
      <c r="G952" s="64"/>
      <c r="H952" s="74"/>
      <c r="I952" s="74"/>
      <c r="P952" s="12"/>
      <c r="Q952" s="84"/>
      <c r="R952" s="84"/>
      <c r="S952" s="84"/>
      <c r="T952" s="84"/>
      <c r="U952" s="96"/>
      <c r="V952" s="96"/>
      <c r="W952" s="96"/>
      <c r="X952" s="96"/>
      <c r="Y952" s="96"/>
      <c r="Z952" s="96"/>
      <c r="AA952" s="96"/>
      <c r="AB952" s="96"/>
      <c r="AC952" s="89"/>
      <c r="AD952" s="89"/>
      <c r="AE952" s="89"/>
    </row>
    <row r="953" spans="1:31">
      <c r="A953" s="7"/>
      <c r="B953" s="50"/>
      <c r="C953" s="50"/>
      <c r="D953" s="64"/>
      <c r="E953" s="64"/>
      <c r="F953" s="64"/>
      <c r="G953" s="64"/>
      <c r="H953" s="74"/>
      <c r="I953" s="74"/>
      <c r="P953" s="12"/>
      <c r="Q953" s="84"/>
      <c r="R953" s="84"/>
      <c r="S953" s="84"/>
      <c r="T953" s="84"/>
      <c r="U953" s="96"/>
      <c r="V953" s="96"/>
      <c r="W953" s="96"/>
      <c r="X953" s="96"/>
      <c r="Y953" s="96"/>
      <c r="Z953" s="96"/>
      <c r="AA953" s="96"/>
      <c r="AB953" s="96"/>
      <c r="AC953" s="89"/>
      <c r="AD953" s="89"/>
      <c r="AE953" s="89"/>
    </row>
    <row r="954" spans="1:31">
      <c r="A954" s="7"/>
      <c r="B954" s="50"/>
      <c r="C954" s="50"/>
      <c r="D954" s="64"/>
      <c r="E954" s="64"/>
      <c r="F954" s="64"/>
      <c r="G954" s="64"/>
      <c r="H954" s="74"/>
      <c r="I954" s="74"/>
      <c r="P954" s="12"/>
      <c r="Q954" s="84"/>
      <c r="R954" s="84"/>
      <c r="S954" s="84"/>
      <c r="T954" s="84"/>
      <c r="U954" s="96"/>
      <c r="V954" s="96"/>
      <c r="W954" s="96"/>
      <c r="X954" s="96"/>
      <c r="Y954" s="96"/>
      <c r="Z954" s="96"/>
      <c r="AA954" s="96"/>
      <c r="AB954" s="96"/>
      <c r="AC954" s="89"/>
      <c r="AD954" s="89"/>
      <c r="AE954" s="89"/>
    </row>
    <row r="955" spans="1:31">
      <c r="A955" s="7"/>
      <c r="B955" s="50"/>
      <c r="C955" s="50"/>
      <c r="D955" s="64"/>
      <c r="E955" s="64"/>
      <c r="F955" s="64"/>
      <c r="G955" s="64"/>
      <c r="H955" s="74"/>
      <c r="I955" s="74"/>
      <c r="P955" s="12"/>
      <c r="Q955" s="84"/>
      <c r="R955" s="84"/>
      <c r="S955" s="84"/>
      <c r="T955" s="84"/>
      <c r="U955" s="96"/>
      <c r="V955" s="96"/>
      <c r="W955" s="96"/>
      <c r="X955" s="96"/>
      <c r="Y955" s="96"/>
      <c r="Z955" s="96"/>
      <c r="AA955" s="96"/>
      <c r="AB955" s="96"/>
      <c r="AC955" s="89"/>
      <c r="AD955" s="89"/>
      <c r="AE955" s="89"/>
    </row>
    <row r="956" spans="1:31">
      <c r="A956" s="7"/>
      <c r="B956" s="50"/>
      <c r="C956" s="50"/>
      <c r="D956" s="64"/>
      <c r="E956" s="64"/>
      <c r="F956" s="64"/>
      <c r="G956" s="64"/>
      <c r="H956" s="74"/>
      <c r="I956" s="74"/>
      <c r="P956" s="12"/>
      <c r="Q956" s="84"/>
      <c r="R956" s="84"/>
      <c r="S956" s="84"/>
      <c r="T956" s="84"/>
      <c r="U956" s="96"/>
      <c r="V956" s="96"/>
      <c r="W956" s="96"/>
      <c r="X956" s="96"/>
      <c r="Y956" s="96"/>
      <c r="Z956" s="96"/>
      <c r="AA956" s="96"/>
      <c r="AB956" s="96"/>
      <c r="AC956" s="89"/>
      <c r="AD956" s="89"/>
      <c r="AE956" s="89"/>
    </row>
    <row r="957" spans="1:31">
      <c r="A957" s="7"/>
      <c r="B957" s="50"/>
      <c r="C957" s="50"/>
      <c r="D957" s="64"/>
      <c r="E957" s="64"/>
      <c r="F957" s="64"/>
      <c r="G957" s="64"/>
      <c r="H957" s="74"/>
      <c r="I957" s="74"/>
      <c r="P957" s="12"/>
      <c r="Q957" s="84"/>
      <c r="R957" s="84"/>
      <c r="S957" s="84"/>
      <c r="T957" s="84"/>
      <c r="U957" s="96"/>
      <c r="V957" s="96"/>
      <c r="W957" s="96"/>
      <c r="X957" s="96"/>
      <c r="Y957" s="96"/>
      <c r="Z957" s="96"/>
      <c r="AA957" s="96"/>
      <c r="AB957" s="96"/>
      <c r="AC957" s="89"/>
      <c r="AD957" s="89"/>
      <c r="AE957" s="89"/>
    </row>
    <row r="958" spans="1:31">
      <c r="A958" s="7"/>
      <c r="B958" s="50"/>
      <c r="C958" s="50"/>
      <c r="D958" s="64"/>
      <c r="E958" s="64"/>
      <c r="F958" s="64"/>
      <c r="G958" s="64"/>
      <c r="H958" s="74"/>
      <c r="I958" s="74"/>
      <c r="P958" s="12"/>
      <c r="Q958" s="84"/>
      <c r="R958" s="84"/>
      <c r="S958" s="84"/>
      <c r="T958" s="84"/>
      <c r="U958" s="96"/>
      <c r="V958" s="96"/>
      <c r="W958" s="96"/>
      <c r="X958" s="96"/>
      <c r="Y958" s="96"/>
      <c r="Z958" s="96"/>
      <c r="AA958" s="96"/>
      <c r="AB958" s="96"/>
      <c r="AC958" s="89"/>
      <c r="AD958" s="89"/>
      <c r="AE958" s="89"/>
    </row>
    <row r="959" spans="1:31">
      <c r="A959" s="7"/>
      <c r="B959" s="50"/>
      <c r="C959" s="50"/>
      <c r="D959" s="64"/>
      <c r="E959" s="64"/>
      <c r="F959" s="64"/>
      <c r="G959" s="64"/>
      <c r="H959" s="74"/>
      <c r="I959" s="74"/>
      <c r="P959" s="12"/>
      <c r="Q959" s="84"/>
      <c r="R959" s="84"/>
      <c r="S959" s="84"/>
      <c r="T959" s="84"/>
      <c r="U959" s="96"/>
      <c r="V959" s="96"/>
      <c r="W959" s="96"/>
      <c r="X959" s="96"/>
      <c r="Y959" s="96"/>
      <c r="Z959" s="96"/>
      <c r="AA959" s="96"/>
      <c r="AB959" s="96"/>
      <c r="AC959" s="89"/>
      <c r="AD959" s="89"/>
      <c r="AE959" s="89"/>
    </row>
    <row r="960" spans="1:31">
      <c r="A960" s="7"/>
      <c r="B960" s="50"/>
      <c r="C960" s="50"/>
      <c r="D960" s="64"/>
      <c r="E960" s="64"/>
      <c r="F960" s="64"/>
      <c r="G960" s="64"/>
      <c r="H960" s="74"/>
      <c r="I960" s="74"/>
      <c r="P960" s="12"/>
      <c r="Q960" s="84"/>
      <c r="R960" s="84"/>
      <c r="S960" s="84"/>
      <c r="T960" s="84"/>
      <c r="U960" s="96"/>
      <c r="V960" s="96"/>
      <c r="W960" s="96"/>
      <c r="X960" s="96"/>
      <c r="Y960" s="96"/>
      <c r="Z960" s="96"/>
      <c r="AA960" s="96"/>
      <c r="AB960" s="96"/>
      <c r="AC960" s="89"/>
      <c r="AD960" s="89"/>
      <c r="AE960" s="89"/>
    </row>
    <row r="961" spans="1:31">
      <c r="A961" s="7"/>
      <c r="B961" s="50"/>
      <c r="C961" s="50"/>
      <c r="D961" s="64"/>
      <c r="E961" s="64"/>
      <c r="F961" s="64"/>
      <c r="G961" s="64"/>
      <c r="H961" s="74"/>
      <c r="I961" s="74"/>
      <c r="P961" s="12"/>
      <c r="Q961" s="84"/>
      <c r="R961" s="84"/>
      <c r="S961" s="84"/>
      <c r="T961" s="84"/>
      <c r="U961" s="96"/>
      <c r="V961" s="96"/>
      <c r="W961" s="96"/>
      <c r="X961" s="96"/>
      <c r="Y961" s="96"/>
      <c r="Z961" s="96"/>
      <c r="AA961" s="96"/>
      <c r="AB961" s="96"/>
      <c r="AC961" s="89"/>
      <c r="AD961" s="89"/>
      <c r="AE961" s="89"/>
    </row>
    <row r="962" spans="1:31">
      <c r="A962" s="7"/>
      <c r="B962" s="50"/>
      <c r="C962" s="50"/>
      <c r="D962" s="64"/>
      <c r="E962" s="64"/>
      <c r="F962" s="64"/>
      <c r="G962" s="64"/>
      <c r="H962" s="74"/>
      <c r="I962" s="74"/>
      <c r="P962" s="12"/>
      <c r="Q962" s="84"/>
      <c r="R962" s="84"/>
      <c r="S962" s="84"/>
      <c r="T962" s="84"/>
      <c r="U962" s="96"/>
      <c r="V962" s="96"/>
      <c r="W962" s="96"/>
      <c r="X962" s="96"/>
      <c r="Y962" s="96"/>
      <c r="Z962" s="96"/>
      <c r="AA962" s="96"/>
      <c r="AB962" s="96"/>
      <c r="AC962" s="89"/>
      <c r="AD962" s="89"/>
      <c r="AE962" s="89"/>
    </row>
    <row r="963" spans="1:31">
      <c r="A963" s="7"/>
      <c r="B963" s="50"/>
      <c r="C963" s="50"/>
      <c r="D963" s="64"/>
      <c r="E963" s="64"/>
      <c r="F963" s="64"/>
      <c r="G963" s="64"/>
      <c r="H963" s="74"/>
      <c r="I963" s="74"/>
      <c r="P963" s="12"/>
      <c r="Q963" s="84"/>
      <c r="R963" s="84"/>
      <c r="S963" s="84"/>
      <c r="T963" s="84"/>
      <c r="U963" s="96"/>
      <c r="V963" s="96"/>
      <c r="W963" s="96"/>
      <c r="X963" s="96"/>
      <c r="Y963" s="96"/>
      <c r="Z963" s="96"/>
      <c r="AA963" s="96"/>
      <c r="AB963" s="96"/>
      <c r="AC963" s="89"/>
      <c r="AD963" s="89"/>
      <c r="AE963" s="89"/>
    </row>
    <row r="964" spans="1:31">
      <c r="A964" s="7"/>
      <c r="B964" s="50"/>
      <c r="C964" s="50"/>
      <c r="D964" s="64"/>
      <c r="E964" s="64"/>
      <c r="F964" s="64"/>
      <c r="G964" s="64"/>
      <c r="H964" s="74"/>
      <c r="I964" s="74"/>
      <c r="P964" s="12"/>
      <c r="Q964" s="84"/>
      <c r="R964" s="84"/>
      <c r="S964" s="84"/>
      <c r="T964" s="84"/>
      <c r="U964" s="96"/>
      <c r="V964" s="96"/>
      <c r="W964" s="96"/>
      <c r="X964" s="96"/>
      <c r="Y964" s="96"/>
      <c r="Z964" s="96"/>
      <c r="AA964" s="96"/>
      <c r="AB964" s="96"/>
      <c r="AC964" s="89"/>
      <c r="AD964" s="89"/>
      <c r="AE964" s="89"/>
    </row>
    <row r="965" spans="1:31">
      <c r="A965" s="7"/>
      <c r="B965" s="50"/>
      <c r="C965" s="50"/>
      <c r="D965" s="64"/>
      <c r="E965" s="64"/>
      <c r="F965" s="64"/>
      <c r="G965" s="64"/>
      <c r="H965" s="74"/>
      <c r="I965" s="74"/>
      <c r="P965" s="12"/>
      <c r="Q965" s="84"/>
      <c r="R965" s="84"/>
      <c r="S965" s="84"/>
      <c r="T965" s="84"/>
      <c r="U965" s="96"/>
      <c r="V965" s="96"/>
      <c r="W965" s="96"/>
      <c r="X965" s="96"/>
      <c r="Y965" s="96"/>
      <c r="Z965" s="96"/>
      <c r="AA965" s="96"/>
      <c r="AB965" s="96"/>
      <c r="AC965" s="89"/>
      <c r="AD965" s="89"/>
      <c r="AE965" s="89"/>
    </row>
    <row r="966" spans="1:31">
      <c r="A966" s="7"/>
      <c r="B966" s="50"/>
      <c r="C966" s="50"/>
      <c r="D966" s="64"/>
      <c r="E966" s="64"/>
      <c r="F966" s="64"/>
      <c r="G966" s="64"/>
      <c r="H966" s="74"/>
      <c r="I966" s="74"/>
      <c r="P966" s="12"/>
      <c r="Q966" s="84"/>
      <c r="R966" s="84"/>
      <c r="S966" s="84"/>
      <c r="T966" s="84"/>
      <c r="U966" s="96"/>
      <c r="V966" s="96"/>
      <c r="W966" s="96"/>
      <c r="X966" s="96"/>
      <c r="Y966" s="96"/>
      <c r="Z966" s="96"/>
      <c r="AA966" s="96"/>
      <c r="AB966" s="96"/>
      <c r="AC966" s="89"/>
      <c r="AD966" s="89"/>
      <c r="AE966" s="89"/>
    </row>
    <row r="967" spans="1:31">
      <c r="A967" s="7"/>
      <c r="B967" s="50"/>
      <c r="C967" s="50"/>
      <c r="D967" s="64"/>
      <c r="E967" s="64"/>
      <c r="F967" s="64"/>
      <c r="G967" s="64"/>
      <c r="H967" s="74"/>
      <c r="I967" s="74"/>
      <c r="P967" s="12"/>
      <c r="Q967" s="84"/>
      <c r="R967" s="84"/>
      <c r="S967" s="84"/>
      <c r="T967" s="84"/>
      <c r="U967" s="96"/>
      <c r="V967" s="96"/>
      <c r="W967" s="96"/>
      <c r="X967" s="96"/>
      <c r="Y967" s="96"/>
      <c r="Z967" s="96"/>
      <c r="AA967" s="96"/>
      <c r="AB967" s="96"/>
      <c r="AC967" s="89"/>
      <c r="AD967" s="89"/>
      <c r="AE967" s="89"/>
    </row>
    <row r="968" spans="1:31">
      <c r="A968" s="7"/>
      <c r="B968" s="50"/>
      <c r="C968" s="50"/>
      <c r="D968" s="64"/>
      <c r="E968" s="64"/>
      <c r="F968" s="64"/>
      <c r="G968" s="64"/>
      <c r="H968" s="74"/>
      <c r="I968" s="74"/>
      <c r="P968" s="12"/>
      <c r="Q968" s="84"/>
      <c r="R968" s="84"/>
      <c r="S968" s="84"/>
      <c r="T968" s="84"/>
      <c r="U968" s="96"/>
      <c r="V968" s="96"/>
      <c r="W968" s="96"/>
      <c r="X968" s="96"/>
      <c r="Y968" s="96"/>
      <c r="Z968" s="96"/>
      <c r="AA968" s="96"/>
      <c r="AB968" s="96"/>
      <c r="AC968" s="89"/>
      <c r="AD968" s="89"/>
      <c r="AE968" s="89"/>
    </row>
    <row r="969" spans="1:31">
      <c r="A969" s="7"/>
      <c r="B969" s="50"/>
      <c r="C969" s="50"/>
      <c r="D969" s="64"/>
      <c r="E969" s="64"/>
      <c r="F969" s="64"/>
      <c r="G969" s="64"/>
      <c r="H969" s="74"/>
      <c r="I969" s="74"/>
      <c r="P969" s="12"/>
      <c r="Q969" s="84"/>
      <c r="R969" s="84"/>
      <c r="S969" s="84"/>
      <c r="T969" s="84"/>
      <c r="U969" s="96"/>
      <c r="V969" s="96"/>
      <c r="W969" s="96"/>
      <c r="X969" s="96"/>
      <c r="Y969" s="96"/>
      <c r="Z969" s="96"/>
      <c r="AA969" s="96"/>
      <c r="AB969" s="96"/>
      <c r="AC969" s="89"/>
      <c r="AD969" s="89"/>
      <c r="AE969" s="89"/>
    </row>
    <row r="970" spans="1:31">
      <c r="A970" s="7"/>
      <c r="B970" s="50"/>
      <c r="C970" s="50"/>
      <c r="D970" s="64"/>
      <c r="E970" s="64"/>
      <c r="F970" s="64"/>
      <c r="G970" s="64"/>
      <c r="H970" s="74"/>
      <c r="I970" s="74"/>
      <c r="P970" s="12"/>
      <c r="Q970" s="84"/>
      <c r="R970" s="84"/>
      <c r="S970" s="84"/>
      <c r="T970" s="84"/>
      <c r="U970" s="96"/>
      <c r="V970" s="96"/>
      <c r="W970" s="96"/>
      <c r="X970" s="96"/>
      <c r="Y970" s="96"/>
      <c r="Z970" s="96"/>
      <c r="AA970" s="96"/>
      <c r="AB970" s="96"/>
      <c r="AC970" s="89"/>
      <c r="AD970" s="89"/>
      <c r="AE970" s="89"/>
    </row>
    <row r="971" spans="1:31">
      <c r="A971" s="7"/>
      <c r="B971" s="50"/>
      <c r="C971" s="50"/>
      <c r="D971" s="64"/>
      <c r="E971" s="64"/>
      <c r="F971" s="64"/>
      <c r="G971" s="64"/>
      <c r="H971" s="74"/>
      <c r="I971" s="74"/>
      <c r="P971" s="12"/>
      <c r="Q971" s="84"/>
      <c r="R971" s="84"/>
      <c r="S971" s="84"/>
      <c r="T971" s="84"/>
      <c r="U971" s="96"/>
      <c r="V971" s="96"/>
      <c r="W971" s="96"/>
      <c r="X971" s="96"/>
      <c r="Y971" s="96"/>
      <c r="Z971" s="96"/>
      <c r="AA971" s="96"/>
      <c r="AB971" s="96"/>
      <c r="AC971" s="89"/>
      <c r="AD971" s="89"/>
      <c r="AE971" s="89"/>
    </row>
    <row r="972" spans="1:31">
      <c r="A972" s="7"/>
      <c r="B972" s="50"/>
      <c r="C972" s="50"/>
      <c r="D972" s="64"/>
      <c r="E972" s="64"/>
      <c r="F972" s="64"/>
      <c r="G972" s="64"/>
      <c r="H972" s="74"/>
      <c r="I972" s="74"/>
      <c r="P972" s="12"/>
      <c r="Q972" s="84"/>
      <c r="R972" s="84"/>
      <c r="S972" s="84"/>
      <c r="T972" s="84"/>
      <c r="U972" s="96"/>
      <c r="V972" s="96"/>
      <c r="W972" s="96"/>
      <c r="X972" s="96"/>
      <c r="Y972" s="96"/>
      <c r="Z972" s="96"/>
      <c r="AA972" s="96"/>
      <c r="AB972" s="96"/>
      <c r="AC972" s="89"/>
      <c r="AD972" s="89"/>
      <c r="AE972" s="89"/>
    </row>
    <row r="973" spans="1:31">
      <c r="A973" s="7"/>
      <c r="B973" s="50"/>
      <c r="C973" s="50"/>
      <c r="D973" s="64"/>
      <c r="E973" s="64"/>
      <c r="F973" s="64"/>
      <c r="G973" s="64"/>
      <c r="H973" s="74"/>
      <c r="I973" s="74"/>
      <c r="P973" s="12"/>
      <c r="Q973" s="84"/>
      <c r="R973" s="84"/>
      <c r="S973" s="84"/>
      <c r="T973" s="84"/>
      <c r="U973" s="96"/>
      <c r="V973" s="96"/>
      <c r="W973" s="96"/>
      <c r="X973" s="96"/>
      <c r="Y973" s="96"/>
      <c r="Z973" s="96"/>
      <c r="AA973" s="96"/>
      <c r="AB973" s="96"/>
      <c r="AC973" s="89"/>
      <c r="AD973" s="89"/>
      <c r="AE973" s="89"/>
    </row>
    <row r="974" spans="1:31">
      <c r="A974" s="7"/>
      <c r="B974" s="50"/>
      <c r="C974" s="50"/>
      <c r="D974" s="64"/>
      <c r="E974" s="64"/>
      <c r="F974" s="64"/>
      <c r="G974" s="64"/>
      <c r="H974" s="74"/>
      <c r="I974" s="74"/>
      <c r="P974" s="12"/>
      <c r="Q974" s="84"/>
      <c r="R974" s="84"/>
      <c r="S974" s="84"/>
      <c r="T974" s="84"/>
      <c r="U974" s="96"/>
      <c r="V974" s="96"/>
      <c r="W974" s="96"/>
      <c r="X974" s="96"/>
      <c r="Y974" s="96"/>
      <c r="Z974" s="96"/>
      <c r="AA974" s="96"/>
      <c r="AB974" s="96"/>
      <c r="AC974" s="89"/>
      <c r="AD974" s="89"/>
      <c r="AE974" s="89"/>
    </row>
    <row r="975" spans="1:31">
      <c r="A975" s="7"/>
      <c r="B975" s="50"/>
      <c r="C975" s="50"/>
      <c r="D975" s="64"/>
      <c r="E975" s="64"/>
      <c r="F975" s="64"/>
      <c r="G975" s="64"/>
      <c r="H975" s="74"/>
      <c r="I975" s="74"/>
      <c r="P975" s="12"/>
      <c r="Q975" s="84"/>
      <c r="R975" s="84"/>
      <c r="S975" s="84"/>
      <c r="T975" s="84"/>
      <c r="U975" s="96"/>
      <c r="V975" s="96"/>
      <c r="W975" s="96"/>
      <c r="X975" s="96"/>
      <c r="Y975" s="96"/>
      <c r="Z975" s="96"/>
      <c r="AA975" s="96"/>
      <c r="AB975" s="96"/>
      <c r="AC975" s="89"/>
      <c r="AD975" s="89"/>
      <c r="AE975" s="89"/>
    </row>
    <row r="976" spans="1:31">
      <c r="A976" s="7"/>
      <c r="B976" s="50"/>
      <c r="C976" s="50"/>
      <c r="D976" s="64"/>
      <c r="E976" s="64"/>
      <c r="F976" s="64"/>
      <c r="G976" s="64"/>
      <c r="H976" s="74"/>
      <c r="I976" s="74"/>
      <c r="P976" s="12"/>
      <c r="Q976" s="84"/>
      <c r="R976" s="84"/>
      <c r="S976" s="84"/>
      <c r="T976" s="84"/>
      <c r="U976" s="96"/>
      <c r="V976" s="96"/>
      <c r="W976" s="96"/>
      <c r="X976" s="96"/>
      <c r="Y976" s="96"/>
      <c r="Z976" s="96"/>
      <c r="AA976" s="96"/>
      <c r="AB976" s="96"/>
      <c r="AC976" s="89"/>
      <c r="AD976" s="89"/>
      <c r="AE976" s="89"/>
    </row>
    <row r="977" spans="1:31">
      <c r="A977" s="7"/>
      <c r="B977" s="50"/>
      <c r="C977" s="50"/>
      <c r="D977" s="64"/>
      <c r="E977" s="64"/>
      <c r="F977" s="64"/>
      <c r="G977" s="64"/>
      <c r="H977" s="74"/>
      <c r="I977" s="74"/>
      <c r="P977" s="12"/>
      <c r="Q977" s="84"/>
      <c r="R977" s="84"/>
      <c r="S977" s="84"/>
      <c r="T977" s="84"/>
      <c r="U977" s="96"/>
      <c r="V977" s="96"/>
      <c r="W977" s="96"/>
      <c r="X977" s="96"/>
      <c r="Y977" s="96"/>
      <c r="Z977" s="96"/>
      <c r="AA977" s="96"/>
      <c r="AB977" s="96"/>
      <c r="AC977" s="89"/>
      <c r="AD977" s="89"/>
      <c r="AE977" s="89"/>
    </row>
    <row r="978" spans="1:31">
      <c r="A978" s="7"/>
      <c r="B978" s="50"/>
      <c r="C978" s="50"/>
      <c r="D978" s="64"/>
      <c r="E978" s="64"/>
      <c r="F978" s="64"/>
      <c r="G978" s="64"/>
      <c r="H978" s="74"/>
      <c r="I978" s="74"/>
      <c r="P978" s="12"/>
      <c r="Q978" s="84"/>
      <c r="R978" s="84"/>
      <c r="S978" s="84"/>
      <c r="T978" s="84"/>
      <c r="U978" s="96"/>
      <c r="V978" s="96"/>
      <c r="W978" s="96"/>
      <c r="X978" s="96"/>
      <c r="Y978" s="96"/>
      <c r="Z978" s="96"/>
      <c r="AA978" s="96"/>
      <c r="AB978" s="96"/>
      <c r="AC978" s="89"/>
      <c r="AD978" s="89"/>
      <c r="AE978" s="89"/>
    </row>
    <row r="979" spans="1:31">
      <c r="A979" s="7"/>
      <c r="B979" s="50"/>
      <c r="C979" s="50"/>
      <c r="D979" s="64"/>
      <c r="E979" s="64"/>
      <c r="F979" s="64"/>
      <c r="G979" s="64"/>
      <c r="H979" s="74"/>
      <c r="I979" s="74"/>
      <c r="P979" s="12"/>
      <c r="Q979" s="84"/>
      <c r="R979" s="84"/>
      <c r="S979" s="84"/>
      <c r="T979" s="84"/>
      <c r="U979" s="96"/>
      <c r="V979" s="96"/>
      <c r="W979" s="96"/>
      <c r="X979" s="96"/>
      <c r="Y979" s="96"/>
      <c r="Z979" s="96"/>
      <c r="AA979" s="96"/>
      <c r="AB979" s="96"/>
      <c r="AC979" s="89"/>
      <c r="AD979" s="89"/>
      <c r="AE979" s="89"/>
    </row>
    <row r="980" spans="1:31">
      <c r="A980" s="7"/>
      <c r="B980" s="50"/>
      <c r="C980" s="50"/>
      <c r="D980" s="64"/>
      <c r="E980" s="64"/>
      <c r="F980" s="64"/>
      <c r="G980" s="64"/>
      <c r="H980" s="74"/>
      <c r="I980" s="74"/>
      <c r="P980" s="12"/>
      <c r="Q980" s="84"/>
      <c r="R980" s="81"/>
      <c r="S980" s="81"/>
      <c r="T980" s="81"/>
      <c r="U980" s="90"/>
      <c r="V980" s="90"/>
      <c r="W980" s="90"/>
      <c r="X980" s="96"/>
      <c r="Y980" s="96"/>
      <c r="Z980" s="96"/>
      <c r="AA980" s="96"/>
      <c r="AB980" s="96"/>
      <c r="AC980" s="89"/>
      <c r="AD980" s="89"/>
      <c r="AE980" s="89"/>
    </row>
    <row r="981" spans="1:31">
      <c r="A981" s="7"/>
      <c r="B981" s="50"/>
      <c r="C981" s="50"/>
      <c r="D981" s="65"/>
      <c r="E981" s="65"/>
      <c r="F981" s="65"/>
      <c r="G981" s="65"/>
      <c r="H981" s="75"/>
      <c r="I981" s="75"/>
      <c r="P981" s="12"/>
      <c r="Q981" s="84"/>
      <c r="R981" s="81"/>
      <c r="S981" s="81"/>
      <c r="T981" s="81"/>
      <c r="U981" s="90"/>
      <c r="V981" s="90"/>
      <c r="W981" s="90"/>
      <c r="X981" s="96"/>
      <c r="Y981" s="96"/>
      <c r="Z981" s="96"/>
      <c r="AA981" s="96"/>
      <c r="AB981" s="96"/>
      <c r="AC981" s="89"/>
      <c r="AD981" s="89"/>
      <c r="AE981" s="89"/>
    </row>
    <row r="982" spans="1:31">
      <c r="A982" s="7"/>
      <c r="B982" s="50"/>
      <c r="C982" s="50"/>
      <c r="D982" s="65"/>
      <c r="E982" s="65"/>
      <c r="F982" s="65"/>
      <c r="G982" s="65"/>
      <c r="H982" s="75"/>
      <c r="I982" s="75"/>
      <c r="P982" s="12"/>
      <c r="Q982" s="84"/>
      <c r="R982" s="81"/>
      <c r="S982" s="81"/>
      <c r="T982" s="81"/>
      <c r="U982" s="90"/>
      <c r="V982" s="90"/>
      <c r="W982" s="90"/>
      <c r="X982" s="96"/>
      <c r="Y982" s="96"/>
      <c r="Z982" s="96"/>
      <c r="AA982" s="96"/>
      <c r="AB982" s="96"/>
      <c r="AC982" s="89"/>
      <c r="AD982" s="89"/>
      <c r="AE982" s="89"/>
    </row>
    <row r="983" spans="1:31">
      <c r="A983" s="7"/>
      <c r="B983" s="50"/>
      <c r="C983" s="50"/>
      <c r="D983" s="65"/>
      <c r="E983" s="65"/>
      <c r="F983" s="65"/>
      <c r="G983" s="65"/>
      <c r="H983" s="75"/>
      <c r="I983" s="75"/>
      <c r="P983" s="12"/>
      <c r="Q983" s="84"/>
      <c r="R983" s="81"/>
      <c r="S983" s="81"/>
      <c r="T983" s="81"/>
      <c r="U983" s="90"/>
      <c r="V983" s="90"/>
      <c r="W983" s="90"/>
      <c r="X983" s="96"/>
      <c r="Y983" s="96"/>
      <c r="Z983" s="96"/>
      <c r="AA983" s="96"/>
      <c r="AB983" s="96"/>
      <c r="AC983" s="89"/>
      <c r="AD983" s="89"/>
      <c r="AE983" s="89"/>
    </row>
    <row r="984" spans="1:31">
      <c r="A984" s="7"/>
      <c r="B984" s="50"/>
      <c r="C984" s="50"/>
      <c r="D984" s="65"/>
      <c r="E984" s="65"/>
      <c r="F984" s="65"/>
      <c r="G984" s="65"/>
      <c r="H984" s="75"/>
      <c r="I984" s="75"/>
      <c r="P984" s="12"/>
      <c r="Q984" s="84"/>
      <c r="R984" s="81"/>
      <c r="S984" s="81"/>
      <c r="T984" s="81"/>
      <c r="U984" s="90"/>
      <c r="V984" s="90"/>
      <c r="W984" s="90"/>
      <c r="X984" s="96"/>
      <c r="Y984" s="96"/>
      <c r="Z984" s="96"/>
      <c r="AA984" s="96"/>
      <c r="AB984" s="96"/>
      <c r="AC984" s="89"/>
      <c r="AD984" s="89"/>
      <c r="AE984" s="89"/>
    </row>
    <row r="985" spans="1:31">
      <c r="A985" s="7"/>
      <c r="B985" s="50"/>
      <c r="C985" s="50"/>
      <c r="D985" s="65"/>
      <c r="E985" s="65"/>
      <c r="F985" s="65"/>
      <c r="G985" s="65"/>
      <c r="H985" s="75"/>
      <c r="I985" s="75"/>
      <c r="P985" s="12"/>
      <c r="Q985" s="84"/>
      <c r="R985" s="81"/>
      <c r="S985" s="81"/>
      <c r="T985" s="81"/>
      <c r="U985" s="90"/>
      <c r="V985" s="90"/>
      <c r="W985" s="90"/>
      <c r="X985" s="96"/>
      <c r="Y985" s="96"/>
      <c r="Z985" s="96"/>
      <c r="AA985" s="96"/>
      <c r="AB985" s="96"/>
      <c r="AC985" s="89"/>
      <c r="AD985" s="89"/>
      <c r="AE985" s="89"/>
    </row>
    <row r="986" spans="1:31">
      <c r="D986" s="65"/>
      <c r="E986" s="65"/>
      <c r="F986" s="65"/>
      <c r="G986" s="65"/>
      <c r="H986" s="75"/>
      <c r="I986" s="75"/>
      <c r="P986" s="12"/>
      <c r="Q986" s="84"/>
      <c r="R986" s="81"/>
      <c r="S986" s="81"/>
      <c r="T986" s="81"/>
      <c r="U986" s="90"/>
      <c r="V986" s="90"/>
      <c r="W986" s="90"/>
      <c r="X986" s="96"/>
      <c r="Y986" s="96"/>
      <c r="Z986" s="96"/>
      <c r="AA986" s="96"/>
      <c r="AB986" s="96"/>
      <c r="AC986" s="89"/>
      <c r="AD986" s="89"/>
      <c r="AE986" s="89"/>
    </row>
    <row r="987" spans="1:31">
      <c r="D987" s="65"/>
      <c r="E987" s="65"/>
      <c r="F987" s="65"/>
      <c r="G987" s="65"/>
      <c r="H987" s="75"/>
      <c r="I987" s="75"/>
      <c r="L987" s="77"/>
      <c r="M987" s="77"/>
      <c r="N987" s="77"/>
      <c r="O987" s="77"/>
      <c r="P987" s="12"/>
      <c r="Q987" s="84"/>
      <c r="R987" s="81"/>
      <c r="S987" s="81"/>
      <c r="T987" s="81"/>
      <c r="U987" s="90"/>
      <c r="V987" s="90"/>
      <c r="W987" s="90"/>
      <c r="X987" s="90"/>
      <c r="Y987" s="90"/>
      <c r="Z987" s="90"/>
      <c r="AA987" s="90"/>
      <c r="AB987" s="90"/>
      <c r="AC987" s="91"/>
      <c r="AD987" s="91"/>
      <c r="AE987" s="91"/>
    </row>
    <row r="988" spans="1:31">
      <c r="D988" s="65"/>
      <c r="E988" s="65"/>
      <c r="F988" s="65"/>
      <c r="G988" s="65"/>
      <c r="H988" s="75"/>
      <c r="I988" s="75"/>
      <c r="L988" s="77"/>
      <c r="M988" s="77"/>
      <c r="N988" s="77"/>
      <c r="O988" s="77"/>
      <c r="P988" s="12"/>
      <c r="Q988" s="84"/>
      <c r="R988" s="81"/>
      <c r="S988" s="81"/>
      <c r="T988" s="81"/>
      <c r="U988" s="90"/>
      <c r="V988" s="90"/>
      <c r="W988" s="90"/>
      <c r="X988" s="90"/>
      <c r="Y988" s="90"/>
      <c r="Z988" s="90"/>
      <c r="AA988" s="90"/>
      <c r="AB988" s="90"/>
      <c r="AC988" s="91"/>
      <c r="AD988" s="91"/>
      <c r="AE988" s="91"/>
    </row>
    <row r="989" spans="1:31">
      <c r="D989" s="65"/>
      <c r="E989" s="65"/>
      <c r="F989" s="65"/>
      <c r="G989" s="65"/>
      <c r="H989" s="75"/>
      <c r="I989" s="75"/>
      <c r="L989" s="77"/>
      <c r="M989" s="77"/>
      <c r="N989" s="77"/>
      <c r="O989" s="77"/>
      <c r="P989" s="12"/>
      <c r="Q989" s="84"/>
      <c r="R989" s="81"/>
      <c r="S989" s="81"/>
      <c r="T989" s="81"/>
      <c r="U989" s="90"/>
      <c r="V989" s="90"/>
      <c r="W989" s="90"/>
      <c r="X989" s="90"/>
      <c r="Y989" s="90"/>
      <c r="Z989" s="90"/>
      <c r="AA989" s="90"/>
      <c r="AB989" s="90"/>
      <c r="AC989" s="91"/>
      <c r="AD989" s="91"/>
      <c r="AE989" s="91"/>
    </row>
    <row r="990" spans="1:31">
      <c r="D990" s="65"/>
      <c r="E990" s="65"/>
      <c r="F990" s="65"/>
      <c r="G990" s="65"/>
      <c r="H990" s="75"/>
      <c r="I990" s="75"/>
      <c r="L990" s="77"/>
      <c r="M990" s="77"/>
      <c r="N990" s="77"/>
      <c r="O990" s="77"/>
      <c r="P990" s="12"/>
      <c r="Q990" s="84"/>
      <c r="R990" s="81"/>
      <c r="S990" s="81"/>
      <c r="T990" s="81"/>
      <c r="U990" s="90"/>
      <c r="V990" s="90"/>
      <c r="W990" s="90"/>
      <c r="X990" s="90"/>
      <c r="Y990" s="90"/>
      <c r="Z990" s="90"/>
      <c r="AA990" s="90"/>
      <c r="AB990" s="90"/>
      <c r="AC990" s="91"/>
      <c r="AD990" s="91"/>
      <c r="AE990" s="91"/>
    </row>
    <row r="991" spans="1:31">
      <c r="D991" s="65"/>
      <c r="E991" s="65"/>
      <c r="F991" s="65"/>
      <c r="G991" s="65"/>
      <c r="H991" s="75"/>
      <c r="I991" s="75"/>
      <c r="L991" s="77"/>
      <c r="M991" s="77"/>
      <c r="N991" s="77"/>
      <c r="O991" s="77"/>
      <c r="P991" s="12"/>
      <c r="Q991" s="84"/>
      <c r="R991" s="81"/>
      <c r="S991" s="81"/>
      <c r="T991" s="81"/>
      <c r="U991" s="90"/>
      <c r="V991" s="90"/>
      <c r="W991" s="90"/>
      <c r="X991" s="90"/>
      <c r="Y991" s="90"/>
      <c r="Z991" s="90"/>
      <c r="AA991" s="90"/>
      <c r="AB991" s="90"/>
      <c r="AC991" s="91"/>
      <c r="AD991" s="91"/>
      <c r="AE991" s="91"/>
    </row>
    <row r="992" spans="1:31">
      <c r="D992" s="65"/>
      <c r="E992" s="65"/>
      <c r="F992" s="65"/>
      <c r="G992" s="65"/>
      <c r="H992" s="75"/>
      <c r="I992" s="75"/>
      <c r="L992" s="77"/>
      <c r="M992" s="77"/>
      <c r="N992" s="77"/>
      <c r="O992" s="77"/>
      <c r="P992" s="12"/>
      <c r="Q992" s="84"/>
      <c r="R992" s="81"/>
      <c r="S992" s="81"/>
      <c r="T992" s="81"/>
      <c r="U992" s="90"/>
      <c r="V992" s="90"/>
      <c r="W992" s="90"/>
      <c r="X992" s="90"/>
      <c r="Y992" s="90"/>
      <c r="Z992" s="90"/>
      <c r="AA992" s="90"/>
      <c r="AB992" s="90"/>
      <c r="AC992" s="91"/>
      <c r="AD992" s="91"/>
      <c r="AE992" s="91"/>
    </row>
    <row r="993" spans="1:31">
      <c r="D993" s="65"/>
      <c r="E993" s="65"/>
      <c r="F993" s="65"/>
      <c r="G993" s="65"/>
      <c r="H993" s="75"/>
      <c r="I993" s="75"/>
      <c r="L993" s="77"/>
      <c r="M993" s="77"/>
      <c r="N993" s="77"/>
      <c r="O993" s="77"/>
      <c r="P993" s="12"/>
      <c r="Q993" s="84"/>
      <c r="R993" s="81"/>
      <c r="S993" s="81"/>
      <c r="T993" s="81"/>
      <c r="U993" s="90"/>
      <c r="V993" s="90"/>
      <c r="W993" s="90"/>
      <c r="X993" s="90"/>
      <c r="Y993" s="90"/>
      <c r="Z993" s="90"/>
      <c r="AA993" s="90"/>
      <c r="AB993" s="90"/>
      <c r="AC993" s="91"/>
      <c r="AD993" s="91"/>
      <c r="AE993" s="91"/>
    </row>
    <row r="994" spans="1:31">
      <c r="D994" s="65"/>
      <c r="E994" s="65"/>
      <c r="F994" s="65"/>
      <c r="G994" s="65"/>
      <c r="H994" s="75"/>
      <c r="I994" s="75"/>
      <c r="L994" s="77"/>
      <c r="M994" s="77"/>
      <c r="N994" s="77"/>
      <c r="O994" s="77"/>
      <c r="P994" s="12"/>
      <c r="Q994" s="84"/>
      <c r="R994" s="81"/>
      <c r="S994" s="81"/>
      <c r="T994" s="81"/>
      <c r="U994" s="90"/>
      <c r="V994" s="90"/>
      <c r="W994" s="90"/>
      <c r="X994" s="90"/>
      <c r="Y994" s="90"/>
      <c r="Z994" s="90"/>
      <c r="AA994" s="90"/>
      <c r="AB994" s="90"/>
      <c r="AC994" s="91"/>
      <c r="AD994" s="91"/>
      <c r="AE994" s="91"/>
    </row>
    <row r="995" spans="1:31">
      <c r="D995" s="65"/>
      <c r="E995" s="65"/>
      <c r="F995" s="65"/>
      <c r="G995" s="65"/>
      <c r="H995" s="75"/>
      <c r="I995" s="75"/>
      <c r="L995" s="77"/>
      <c r="M995" s="77"/>
      <c r="N995" s="77"/>
      <c r="O995" s="77"/>
      <c r="P995" s="12"/>
      <c r="Q995" s="84"/>
      <c r="R995" s="81"/>
      <c r="S995" s="81"/>
      <c r="T995" s="81"/>
      <c r="U995" s="90"/>
      <c r="V995" s="90"/>
      <c r="W995" s="90"/>
      <c r="X995" s="90"/>
      <c r="Y995" s="90"/>
      <c r="Z995" s="90"/>
      <c r="AA995" s="90"/>
      <c r="AB995" s="90"/>
      <c r="AC995" s="91"/>
      <c r="AD995" s="91"/>
      <c r="AE995" s="91"/>
    </row>
    <row r="996" spans="1:31">
      <c r="D996" s="65"/>
      <c r="E996" s="65"/>
      <c r="F996" s="65"/>
      <c r="G996" s="65"/>
      <c r="H996" s="75"/>
      <c r="I996" s="75"/>
      <c r="L996" s="77"/>
      <c r="M996" s="77"/>
      <c r="N996" s="77"/>
      <c r="O996" s="77"/>
      <c r="P996" s="12"/>
      <c r="Q996" s="84"/>
      <c r="R996" s="81"/>
      <c r="S996" s="81"/>
      <c r="T996" s="81"/>
      <c r="U996" s="90"/>
      <c r="V996" s="90"/>
      <c r="W996" s="90"/>
      <c r="X996" s="90"/>
      <c r="Y996" s="90"/>
      <c r="Z996" s="90"/>
      <c r="AA996" s="90"/>
      <c r="AB996" s="90"/>
      <c r="AC996" s="91"/>
      <c r="AD996" s="91"/>
      <c r="AE996" s="91"/>
    </row>
    <row r="997" spans="1:31">
      <c r="D997" s="65"/>
      <c r="E997" s="65"/>
      <c r="F997" s="65"/>
      <c r="G997" s="65"/>
      <c r="H997" s="75"/>
      <c r="I997" s="75"/>
      <c r="L997" s="77"/>
      <c r="M997" s="77"/>
      <c r="N997" s="77"/>
      <c r="O997" s="77"/>
      <c r="P997" s="12"/>
      <c r="Q997" s="84"/>
      <c r="R997" s="81"/>
      <c r="S997" s="81"/>
      <c r="T997" s="81"/>
      <c r="U997" s="90"/>
      <c r="V997" s="90"/>
      <c r="W997" s="90"/>
      <c r="X997" s="90"/>
      <c r="Y997" s="90"/>
      <c r="Z997" s="90"/>
      <c r="AA997" s="90"/>
      <c r="AB997" s="90"/>
      <c r="AC997" s="91"/>
      <c r="AD997" s="91"/>
      <c r="AE997" s="91"/>
    </row>
    <row r="998" spans="1:31">
      <c r="D998" s="65"/>
      <c r="E998" s="65"/>
      <c r="F998" s="65"/>
      <c r="G998" s="65"/>
      <c r="H998" s="75"/>
      <c r="I998" s="75"/>
      <c r="L998" s="77"/>
      <c r="M998" s="77"/>
      <c r="N998" s="77"/>
      <c r="O998" s="77"/>
      <c r="P998" s="12"/>
      <c r="Q998" s="84"/>
      <c r="R998" s="81"/>
      <c r="S998" s="81"/>
      <c r="T998" s="81"/>
      <c r="U998" s="90"/>
      <c r="V998" s="90"/>
      <c r="W998" s="90"/>
      <c r="X998" s="90"/>
      <c r="Y998" s="90"/>
      <c r="Z998" s="90"/>
      <c r="AA998" s="90"/>
      <c r="AB998" s="90"/>
      <c r="AC998" s="91"/>
      <c r="AD998" s="91"/>
      <c r="AE998" s="91"/>
    </row>
    <row r="999" spans="1:31">
      <c r="D999" s="65"/>
      <c r="E999" s="65"/>
      <c r="F999" s="65"/>
      <c r="G999" s="65"/>
      <c r="H999" s="75"/>
      <c r="I999" s="75"/>
      <c r="L999" s="77"/>
      <c r="M999" s="77"/>
      <c r="N999" s="77"/>
      <c r="O999" s="77"/>
      <c r="P999" s="12"/>
      <c r="Q999" s="84"/>
      <c r="R999" s="81"/>
      <c r="S999" s="81"/>
      <c r="T999" s="81"/>
      <c r="U999" s="90"/>
      <c r="V999" s="90"/>
      <c r="W999" s="90"/>
      <c r="X999" s="90"/>
      <c r="Y999" s="90"/>
      <c r="Z999" s="90"/>
      <c r="AA999" s="90"/>
      <c r="AB999" s="90"/>
      <c r="AC999" s="91"/>
      <c r="AD999" s="91"/>
      <c r="AE999" s="91"/>
    </row>
    <row r="1000" spans="1:31">
      <c r="D1000" s="65"/>
      <c r="E1000" s="65"/>
      <c r="F1000" s="65"/>
      <c r="G1000" s="65"/>
      <c r="H1000" s="75"/>
      <c r="I1000" s="75"/>
      <c r="L1000" s="77"/>
      <c r="M1000" s="77"/>
      <c r="N1000" s="77"/>
      <c r="O1000" s="77"/>
      <c r="P1000" s="12"/>
      <c r="Q1000" s="84"/>
      <c r="R1000" s="81"/>
      <c r="S1000" s="81"/>
      <c r="T1000" s="81"/>
      <c r="U1000" s="90"/>
      <c r="V1000" s="90"/>
      <c r="W1000" s="90"/>
      <c r="X1000" s="90"/>
      <c r="Y1000" s="90"/>
      <c r="Z1000" s="90"/>
      <c r="AA1000" s="90"/>
      <c r="AB1000" s="90"/>
      <c r="AC1000" s="91"/>
      <c r="AD1000" s="91"/>
      <c r="AE1000" s="91"/>
    </row>
    <row r="1001" spans="1:31">
      <c r="A1001" s="11"/>
      <c r="D1001" s="65"/>
      <c r="E1001" s="65"/>
      <c r="F1001" s="65"/>
      <c r="G1001" s="65"/>
      <c r="H1001" s="75"/>
      <c r="I1001" s="75"/>
      <c r="L1001" s="77"/>
      <c r="M1001" s="77"/>
      <c r="N1001" s="77"/>
      <c r="O1001" s="77"/>
      <c r="P1001" s="12"/>
      <c r="Q1001" s="84"/>
      <c r="R1001" s="81"/>
      <c r="S1001" s="81"/>
      <c r="T1001" s="81"/>
      <c r="U1001" s="90"/>
      <c r="V1001" s="90"/>
      <c r="W1001" s="90"/>
      <c r="X1001" s="90"/>
      <c r="Y1001" s="90"/>
      <c r="Z1001" s="90"/>
      <c r="AA1001" s="90"/>
      <c r="AB1001" s="90"/>
      <c r="AC1001" s="91"/>
      <c r="AD1001" s="91"/>
      <c r="AE1001" s="91"/>
    </row>
    <row r="1002" spans="1:31">
      <c r="D1002" s="65"/>
      <c r="E1002" s="65"/>
      <c r="F1002" s="65"/>
      <c r="G1002" s="65"/>
      <c r="H1002" s="75"/>
      <c r="I1002" s="75"/>
      <c r="L1002" s="77"/>
      <c r="M1002" s="77"/>
      <c r="N1002" s="77"/>
      <c r="O1002" s="77"/>
      <c r="P1002" s="12"/>
      <c r="Q1002" s="84"/>
      <c r="R1002" s="81"/>
      <c r="S1002" s="81"/>
      <c r="T1002" s="81"/>
      <c r="U1002" s="90"/>
      <c r="V1002" s="90"/>
      <c r="W1002" s="90"/>
      <c r="X1002" s="90"/>
      <c r="Y1002" s="90"/>
      <c r="Z1002" s="90"/>
      <c r="AA1002" s="90"/>
      <c r="AB1002" s="90"/>
      <c r="AC1002" s="91"/>
      <c r="AD1002" s="91"/>
      <c r="AE1002" s="91"/>
    </row>
    <row r="1003" spans="1:31">
      <c r="D1003" s="65"/>
      <c r="E1003" s="65"/>
      <c r="F1003" s="65"/>
      <c r="G1003" s="65"/>
      <c r="H1003" s="75"/>
      <c r="I1003" s="75"/>
      <c r="L1003" s="77"/>
      <c r="M1003" s="77"/>
      <c r="N1003" s="77"/>
      <c r="O1003" s="77"/>
      <c r="P1003" s="12"/>
      <c r="Q1003" s="84"/>
      <c r="R1003" s="81"/>
      <c r="S1003" s="81"/>
      <c r="T1003" s="81"/>
      <c r="U1003" s="90"/>
      <c r="V1003" s="90"/>
      <c r="W1003" s="90"/>
      <c r="X1003" s="90"/>
      <c r="Y1003" s="90"/>
      <c r="Z1003" s="90"/>
      <c r="AA1003" s="90"/>
      <c r="AB1003" s="90"/>
      <c r="AC1003" s="91"/>
      <c r="AD1003" s="91"/>
      <c r="AE1003" s="91"/>
    </row>
    <row r="1004" spans="1:31">
      <c r="D1004" s="65"/>
      <c r="E1004" s="65"/>
      <c r="F1004" s="65"/>
      <c r="G1004" s="65"/>
      <c r="H1004" s="75"/>
      <c r="I1004" s="75"/>
      <c r="L1004" s="77"/>
      <c r="M1004" s="77"/>
      <c r="N1004" s="77"/>
      <c r="O1004" s="77"/>
      <c r="P1004" s="12"/>
      <c r="Q1004" s="84"/>
      <c r="R1004" s="81"/>
      <c r="S1004" s="81"/>
      <c r="T1004" s="81"/>
      <c r="U1004" s="90"/>
      <c r="V1004" s="90"/>
      <c r="W1004" s="90"/>
      <c r="X1004" s="90"/>
      <c r="Y1004" s="90"/>
      <c r="Z1004" s="90"/>
      <c r="AA1004" s="90"/>
      <c r="AB1004" s="90"/>
      <c r="AC1004" s="91"/>
      <c r="AD1004" s="91"/>
      <c r="AE1004" s="91"/>
    </row>
    <row r="1005" spans="1:31">
      <c r="D1005" s="65"/>
      <c r="E1005" s="65"/>
      <c r="F1005" s="65"/>
      <c r="G1005" s="65"/>
      <c r="H1005" s="75"/>
      <c r="I1005" s="75"/>
      <c r="L1005" s="77"/>
      <c r="M1005" s="77"/>
      <c r="N1005" s="77"/>
      <c r="O1005" s="77"/>
      <c r="P1005" s="12"/>
      <c r="Q1005" s="84"/>
      <c r="R1005" s="81"/>
      <c r="S1005" s="81"/>
      <c r="T1005" s="81"/>
      <c r="U1005" s="90"/>
      <c r="V1005" s="90"/>
      <c r="W1005" s="90"/>
      <c r="X1005" s="90"/>
      <c r="Y1005" s="90"/>
      <c r="Z1005" s="90"/>
      <c r="AA1005" s="90"/>
      <c r="AB1005" s="90"/>
      <c r="AC1005" s="91"/>
      <c r="AD1005" s="91"/>
      <c r="AE1005" s="91"/>
    </row>
    <row r="1006" spans="1:31">
      <c r="D1006" s="65"/>
      <c r="E1006" s="65"/>
      <c r="F1006" s="65"/>
      <c r="G1006" s="65"/>
      <c r="H1006" s="75"/>
      <c r="I1006" s="75"/>
      <c r="L1006" s="77"/>
      <c r="M1006" s="77"/>
      <c r="N1006" s="77"/>
      <c r="O1006" s="77"/>
      <c r="P1006" s="12"/>
      <c r="Q1006" s="84"/>
      <c r="R1006" s="81"/>
      <c r="S1006" s="81"/>
      <c r="T1006" s="81"/>
      <c r="U1006" s="90"/>
      <c r="V1006" s="90"/>
      <c r="W1006" s="90"/>
      <c r="X1006" s="90"/>
      <c r="Y1006" s="90"/>
      <c r="Z1006" s="90"/>
      <c r="AA1006" s="90"/>
      <c r="AB1006" s="90"/>
      <c r="AC1006" s="91"/>
      <c r="AD1006" s="91"/>
      <c r="AE1006" s="91"/>
    </row>
    <row r="1007" spans="1:31">
      <c r="D1007" s="65"/>
      <c r="E1007" s="65"/>
      <c r="F1007" s="65"/>
      <c r="G1007" s="65"/>
      <c r="H1007" s="75"/>
      <c r="I1007" s="75"/>
      <c r="L1007" s="77"/>
      <c r="M1007" s="77"/>
      <c r="N1007" s="77"/>
      <c r="O1007" s="77"/>
      <c r="P1007" s="12"/>
      <c r="Q1007" s="84"/>
      <c r="R1007" s="81"/>
      <c r="S1007" s="81"/>
      <c r="T1007" s="81"/>
      <c r="U1007" s="90"/>
      <c r="V1007" s="90"/>
      <c r="W1007" s="90"/>
      <c r="X1007" s="90"/>
      <c r="Y1007" s="90"/>
      <c r="Z1007" s="90"/>
      <c r="AA1007" s="90"/>
      <c r="AB1007" s="90"/>
      <c r="AC1007" s="91"/>
      <c r="AD1007" s="91"/>
      <c r="AE1007" s="91"/>
    </row>
    <row r="1008" spans="1:31">
      <c r="D1008" s="65"/>
      <c r="E1008" s="65"/>
      <c r="F1008" s="65"/>
      <c r="G1008" s="65"/>
      <c r="H1008" s="75"/>
      <c r="I1008" s="75"/>
      <c r="L1008" s="77"/>
      <c r="M1008" s="77"/>
      <c r="N1008" s="77"/>
      <c r="O1008" s="77"/>
      <c r="P1008" s="10"/>
      <c r="Q1008" s="81"/>
      <c r="R1008" s="81"/>
      <c r="S1008" s="81"/>
      <c r="T1008" s="81"/>
      <c r="U1008" s="90"/>
      <c r="V1008" s="90"/>
      <c r="W1008" s="90"/>
      <c r="X1008" s="90"/>
      <c r="Y1008" s="90"/>
      <c r="Z1008" s="90"/>
      <c r="AA1008" s="90"/>
      <c r="AB1008" s="90"/>
      <c r="AC1008" s="91"/>
      <c r="AD1008" s="91"/>
      <c r="AE1008" s="91"/>
    </row>
    <row r="1009" spans="4:31">
      <c r="D1009" s="65"/>
      <c r="E1009" s="65"/>
      <c r="F1009" s="65"/>
      <c r="G1009" s="65"/>
      <c r="H1009" s="75"/>
      <c r="I1009" s="75"/>
      <c r="L1009" s="77"/>
      <c r="M1009" s="77"/>
      <c r="N1009" s="77"/>
      <c r="O1009" s="77"/>
      <c r="P1009" s="10"/>
      <c r="Q1009" s="81"/>
      <c r="R1009" s="81"/>
      <c r="S1009" s="81"/>
      <c r="T1009" s="81"/>
      <c r="U1009" s="90"/>
      <c r="V1009" s="90"/>
      <c r="W1009" s="90"/>
      <c r="X1009" s="90"/>
      <c r="Y1009" s="90"/>
      <c r="Z1009" s="90"/>
      <c r="AA1009" s="90"/>
      <c r="AB1009" s="90"/>
      <c r="AC1009" s="91"/>
      <c r="AD1009" s="91"/>
      <c r="AE1009" s="91"/>
    </row>
    <row r="1010" spans="4:31">
      <c r="D1010" s="65"/>
      <c r="E1010" s="65"/>
      <c r="F1010" s="65"/>
      <c r="G1010" s="65"/>
      <c r="H1010" s="75"/>
      <c r="I1010" s="75"/>
      <c r="L1010" s="77"/>
      <c r="M1010" s="77"/>
      <c r="N1010" s="77"/>
      <c r="O1010" s="77"/>
      <c r="P1010" s="10"/>
      <c r="Q1010" s="81"/>
      <c r="R1010" s="81"/>
      <c r="S1010" s="81"/>
      <c r="T1010" s="81"/>
      <c r="U1010" s="90"/>
      <c r="V1010" s="90"/>
      <c r="W1010" s="90"/>
      <c r="X1010" s="90"/>
      <c r="Y1010" s="90"/>
      <c r="Z1010" s="90"/>
      <c r="AA1010" s="90"/>
      <c r="AB1010" s="90"/>
      <c r="AC1010" s="91"/>
      <c r="AD1010" s="91"/>
      <c r="AE1010" s="91"/>
    </row>
    <row r="1011" spans="4:31">
      <c r="D1011" s="65"/>
      <c r="E1011" s="65"/>
      <c r="F1011" s="65"/>
      <c r="G1011" s="65"/>
      <c r="H1011" s="75"/>
      <c r="I1011" s="75"/>
      <c r="L1011" s="77"/>
      <c r="M1011" s="77"/>
      <c r="N1011" s="77"/>
      <c r="O1011" s="77"/>
      <c r="P1011" s="10"/>
      <c r="Q1011" s="81"/>
      <c r="R1011" s="81"/>
      <c r="S1011" s="81"/>
      <c r="T1011" s="81"/>
      <c r="U1011" s="90"/>
      <c r="V1011" s="90"/>
      <c r="W1011" s="90"/>
      <c r="X1011" s="90"/>
      <c r="Y1011" s="90"/>
      <c r="Z1011" s="90"/>
      <c r="AA1011" s="90"/>
      <c r="AB1011" s="90"/>
      <c r="AC1011" s="91"/>
      <c r="AD1011" s="91"/>
      <c r="AE1011" s="91"/>
    </row>
    <row r="1012" spans="4:31">
      <c r="D1012" s="65"/>
      <c r="E1012" s="65"/>
      <c r="F1012" s="65"/>
      <c r="G1012" s="65"/>
      <c r="H1012" s="75"/>
      <c r="I1012" s="75"/>
      <c r="L1012" s="77"/>
      <c r="M1012" s="77"/>
      <c r="N1012" s="77"/>
      <c r="O1012" s="77"/>
      <c r="P1012" s="10"/>
      <c r="Q1012" s="81"/>
      <c r="R1012" s="81"/>
      <c r="S1012" s="81"/>
      <c r="T1012" s="81"/>
      <c r="U1012" s="90"/>
      <c r="V1012" s="90"/>
      <c r="W1012" s="90"/>
      <c r="X1012" s="90"/>
      <c r="Y1012" s="90"/>
      <c r="Z1012" s="90"/>
      <c r="AA1012" s="90"/>
      <c r="AB1012" s="90"/>
      <c r="AC1012" s="91"/>
      <c r="AD1012" s="91"/>
      <c r="AE1012" s="91"/>
    </row>
    <row r="1013" spans="4:31">
      <c r="D1013" s="65"/>
      <c r="E1013" s="65"/>
      <c r="F1013" s="65"/>
      <c r="G1013" s="65"/>
      <c r="H1013" s="75"/>
      <c r="I1013" s="75"/>
      <c r="L1013" s="77"/>
      <c r="M1013" s="77"/>
      <c r="N1013" s="77"/>
      <c r="O1013" s="77"/>
      <c r="P1013" s="10"/>
      <c r="Q1013" s="81"/>
      <c r="R1013" s="81"/>
      <c r="S1013" s="81"/>
      <c r="T1013" s="81"/>
      <c r="U1013" s="90"/>
      <c r="V1013" s="90"/>
      <c r="W1013" s="90"/>
      <c r="X1013" s="90"/>
      <c r="Y1013" s="90"/>
      <c r="Z1013" s="90"/>
      <c r="AA1013" s="90"/>
      <c r="AB1013" s="90"/>
      <c r="AC1013" s="91"/>
      <c r="AD1013" s="91"/>
      <c r="AE1013" s="91"/>
    </row>
    <row r="1014" spans="4:31">
      <c r="D1014" s="65"/>
      <c r="E1014" s="65"/>
      <c r="F1014" s="65"/>
      <c r="G1014" s="65"/>
      <c r="H1014" s="75"/>
      <c r="I1014" s="75"/>
      <c r="L1014" s="77"/>
      <c r="M1014" s="77"/>
      <c r="N1014" s="77"/>
      <c r="O1014" s="77"/>
      <c r="P1014" s="10"/>
      <c r="Q1014" s="81"/>
      <c r="R1014" s="81"/>
      <c r="S1014" s="81"/>
      <c r="T1014" s="81"/>
      <c r="U1014" s="90"/>
      <c r="V1014" s="90"/>
      <c r="W1014" s="90"/>
      <c r="X1014" s="90"/>
      <c r="Y1014" s="90"/>
      <c r="Z1014" s="90"/>
      <c r="AA1014" s="90"/>
      <c r="AB1014" s="90"/>
      <c r="AC1014" s="91"/>
      <c r="AD1014" s="91"/>
      <c r="AE1014" s="91"/>
    </row>
    <row r="1015" spans="4:31">
      <c r="L1015" s="77"/>
      <c r="M1015" s="77"/>
      <c r="N1015" s="77"/>
      <c r="O1015" s="77"/>
      <c r="P1015" s="10"/>
      <c r="Q1015" s="81"/>
      <c r="R1015" s="81"/>
      <c r="S1015" s="81"/>
      <c r="T1015" s="81"/>
      <c r="U1015" s="90"/>
      <c r="V1015" s="90"/>
      <c r="W1015" s="90"/>
      <c r="X1015" s="90"/>
      <c r="Y1015" s="90"/>
      <c r="Z1015" s="90"/>
      <c r="AA1015" s="90"/>
      <c r="AB1015" s="90"/>
      <c r="AC1015" s="91"/>
      <c r="AD1015" s="91"/>
      <c r="AE1015" s="91"/>
    </row>
    <row r="1016" spans="4:31">
      <c r="L1016" s="77"/>
      <c r="M1016" s="77"/>
      <c r="N1016" s="77"/>
      <c r="O1016" s="77"/>
      <c r="P1016" s="10"/>
      <c r="Q1016" s="81"/>
      <c r="R1016" s="81"/>
      <c r="S1016" s="81"/>
      <c r="T1016" s="81"/>
      <c r="U1016" s="90"/>
      <c r="V1016" s="90"/>
      <c r="W1016" s="90"/>
      <c r="X1016" s="90"/>
      <c r="Y1016" s="90"/>
      <c r="Z1016" s="90"/>
      <c r="AA1016" s="90"/>
      <c r="AB1016" s="90"/>
      <c r="AC1016" s="91"/>
      <c r="AD1016" s="91"/>
      <c r="AE1016" s="91"/>
    </row>
    <row r="1017" spans="4:31">
      <c r="L1017" s="77"/>
      <c r="M1017" s="77"/>
      <c r="N1017" s="77"/>
      <c r="O1017" s="77"/>
      <c r="P1017" s="10"/>
      <c r="Q1017" s="81"/>
      <c r="R1017" s="81"/>
      <c r="S1017" s="81"/>
      <c r="T1017" s="81"/>
      <c r="U1017" s="90"/>
      <c r="V1017" s="90"/>
      <c r="W1017" s="90"/>
      <c r="X1017" s="90"/>
      <c r="Y1017" s="90"/>
      <c r="Z1017" s="90"/>
      <c r="AA1017" s="90"/>
      <c r="AB1017" s="90"/>
      <c r="AC1017" s="91"/>
      <c r="AD1017" s="91"/>
      <c r="AE1017" s="91"/>
    </row>
    <row r="1018" spans="4:31">
      <c r="L1018" s="77"/>
      <c r="M1018" s="77"/>
      <c r="N1018" s="77"/>
      <c r="O1018" s="77"/>
      <c r="P1018" s="10"/>
      <c r="Q1018" s="81"/>
      <c r="R1018" s="81"/>
      <c r="S1018" s="81"/>
      <c r="T1018" s="81"/>
      <c r="U1018" s="90"/>
      <c r="V1018" s="90"/>
      <c r="W1018" s="90"/>
      <c r="X1018" s="90"/>
      <c r="Y1018" s="90"/>
      <c r="Z1018" s="90"/>
      <c r="AA1018" s="90"/>
      <c r="AB1018" s="90"/>
      <c r="AC1018" s="91"/>
      <c r="AD1018" s="91"/>
      <c r="AE1018" s="91"/>
    </row>
    <row r="1019" spans="4:31">
      <c r="L1019" s="77"/>
      <c r="M1019" s="77"/>
      <c r="N1019" s="77"/>
      <c r="O1019" s="77"/>
      <c r="P1019" s="10"/>
      <c r="Q1019" s="81"/>
      <c r="R1019" s="81"/>
      <c r="S1019" s="81"/>
      <c r="T1019" s="81"/>
      <c r="U1019" s="90"/>
      <c r="V1019" s="90"/>
      <c r="W1019" s="90"/>
      <c r="X1019" s="90"/>
      <c r="Y1019" s="90"/>
      <c r="Z1019" s="90"/>
      <c r="AA1019" s="90"/>
      <c r="AB1019" s="90"/>
      <c r="AC1019" s="91"/>
      <c r="AD1019" s="91"/>
      <c r="AE1019" s="91"/>
    </row>
    <row r="1020" spans="4:31">
      <c r="L1020" s="77"/>
      <c r="M1020" s="77"/>
      <c r="N1020" s="77"/>
      <c r="O1020" s="77"/>
      <c r="P1020" s="10"/>
      <c r="Q1020" s="81"/>
      <c r="R1020" s="81"/>
      <c r="S1020" s="81"/>
      <c r="T1020" s="81"/>
      <c r="U1020" s="90"/>
      <c r="V1020" s="90"/>
      <c r="W1020" s="90"/>
      <c r="X1020" s="90"/>
      <c r="Y1020" s="90"/>
      <c r="Z1020" s="90"/>
      <c r="AA1020" s="90"/>
      <c r="AB1020" s="90"/>
      <c r="AC1020" s="91"/>
      <c r="AD1020" s="91"/>
      <c r="AE1020" s="91"/>
    </row>
    <row r="1021" spans="4:31">
      <c r="L1021" s="77"/>
      <c r="M1021" s="77"/>
      <c r="N1021" s="77"/>
      <c r="O1021" s="77"/>
      <c r="P1021" s="10"/>
      <c r="Q1021" s="81"/>
      <c r="R1021" s="81"/>
      <c r="S1021" s="81"/>
      <c r="T1021" s="81"/>
      <c r="U1021" s="90"/>
      <c r="V1021" s="90"/>
      <c r="W1021" s="90"/>
      <c r="X1021" s="90"/>
      <c r="Y1021" s="90"/>
      <c r="Z1021" s="90"/>
      <c r="AA1021" s="90"/>
      <c r="AB1021" s="90"/>
      <c r="AC1021" s="91"/>
      <c r="AD1021" s="91"/>
      <c r="AE1021" s="91"/>
    </row>
    <row r="1022" spans="4:31">
      <c r="L1022" s="77"/>
      <c r="M1022" s="77"/>
      <c r="N1022" s="77"/>
      <c r="O1022" s="77"/>
      <c r="P1022" s="10"/>
      <c r="Q1022" s="81"/>
      <c r="R1022" s="81"/>
      <c r="S1022" s="81"/>
      <c r="T1022" s="81"/>
      <c r="U1022" s="90"/>
      <c r="V1022" s="90"/>
      <c r="W1022" s="90"/>
      <c r="X1022" s="90"/>
      <c r="Y1022" s="90"/>
      <c r="Z1022" s="90"/>
      <c r="AA1022" s="90"/>
      <c r="AB1022" s="90"/>
      <c r="AC1022" s="91"/>
      <c r="AD1022" s="91"/>
      <c r="AE1022" s="91"/>
    </row>
    <row r="1023" spans="4:31">
      <c r="L1023" s="77"/>
      <c r="M1023" s="77"/>
      <c r="N1023" s="77"/>
      <c r="O1023" s="77"/>
      <c r="P1023" s="10"/>
      <c r="Q1023" s="81"/>
      <c r="R1023" s="81"/>
      <c r="S1023" s="81"/>
      <c r="T1023" s="81"/>
      <c r="U1023" s="90"/>
      <c r="V1023" s="90"/>
      <c r="W1023" s="90"/>
      <c r="X1023" s="90"/>
      <c r="Y1023" s="90"/>
      <c r="Z1023" s="90"/>
      <c r="AA1023" s="90"/>
      <c r="AB1023" s="90"/>
      <c r="AC1023" s="91"/>
      <c r="AD1023" s="91"/>
      <c r="AE1023" s="91"/>
    </row>
    <row r="1024" spans="4:31">
      <c r="L1024" s="77"/>
      <c r="M1024" s="77"/>
      <c r="N1024" s="77"/>
      <c r="O1024" s="77"/>
      <c r="P1024" s="10"/>
      <c r="Q1024" s="81"/>
      <c r="R1024" s="81"/>
      <c r="S1024" s="81"/>
      <c r="T1024" s="81"/>
      <c r="U1024" s="90"/>
      <c r="V1024" s="90"/>
      <c r="W1024" s="90"/>
      <c r="X1024" s="90"/>
      <c r="Y1024" s="90"/>
      <c r="Z1024" s="90"/>
      <c r="AA1024" s="90"/>
      <c r="AB1024" s="90"/>
      <c r="AC1024" s="91"/>
      <c r="AD1024" s="91"/>
      <c r="AE1024" s="91"/>
    </row>
    <row r="1025" spans="12:31">
      <c r="L1025" s="77"/>
      <c r="M1025" s="77"/>
      <c r="N1025" s="77"/>
      <c r="O1025" s="77"/>
      <c r="P1025" s="10"/>
      <c r="Q1025" s="81"/>
      <c r="R1025" s="81"/>
      <c r="S1025" s="81"/>
      <c r="T1025" s="81"/>
      <c r="U1025" s="90"/>
      <c r="V1025" s="90"/>
      <c r="W1025" s="90"/>
      <c r="X1025" s="90"/>
      <c r="Y1025" s="90"/>
      <c r="Z1025" s="90"/>
      <c r="AA1025" s="90"/>
      <c r="AB1025" s="90"/>
      <c r="AC1025" s="91"/>
      <c r="AD1025" s="91"/>
      <c r="AE1025" s="91"/>
    </row>
    <row r="1026" spans="12:31">
      <c r="L1026" s="77"/>
      <c r="M1026" s="77"/>
      <c r="N1026" s="77"/>
      <c r="O1026" s="77"/>
      <c r="P1026" s="10"/>
      <c r="Q1026" s="81"/>
      <c r="R1026" s="81"/>
      <c r="S1026" s="81"/>
      <c r="T1026" s="81"/>
      <c r="U1026" s="90"/>
      <c r="V1026" s="90"/>
      <c r="W1026" s="90"/>
      <c r="X1026" s="90"/>
      <c r="Y1026" s="90"/>
      <c r="Z1026" s="90"/>
      <c r="AA1026" s="90"/>
      <c r="AB1026" s="90"/>
      <c r="AC1026" s="91"/>
      <c r="AD1026" s="91"/>
      <c r="AE1026" s="91"/>
    </row>
    <row r="1027" spans="12:31">
      <c r="L1027" s="77"/>
      <c r="M1027" s="77"/>
      <c r="N1027" s="77"/>
      <c r="O1027" s="77"/>
      <c r="P1027" s="10"/>
      <c r="Q1027" s="81"/>
      <c r="R1027" s="81"/>
      <c r="S1027" s="81"/>
      <c r="T1027" s="81"/>
      <c r="U1027" s="90"/>
      <c r="V1027" s="90"/>
      <c r="W1027" s="90"/>
      <c r="X1027" s="90"/>
      <c r="Y1027" s="90"/>
      <c r="Z1027" s="90"/>
      <c r="AA1027" s="90"/>
      <c r="AB1027" s="90"/>
      <c r="AC1027" s="91"/>
      <c r="AD1027" s="91"/>
      <c r="AE1027" s="91"/>
    </row>
    <row r="1028" spans="12:31">
      <c r="L1028" s="77"/>
      <c r="M1028" s="77"/>
      <c r="N1028" s="77"/>
      <c r="O1028" s="77"/>
      <c r="P1028" s="10"/>
      <c r="Q1028" s="81"/>
      <c r="R1028" s="81"/>
      <c r="S1028" s="81"/>
      <c r="T1028" s="81"/>
      <c r="U1028" s="90"/>
      <c r="V1028" s="90"/>
      <c r="W1028" s="90"/>
      <c r="X1028" s="90"/>
      <c r="Y1028" s="90"/>
      <c r="Z1028" s="90"/>
      <c r="AA1028" s="90"/>
      <c r="AB1028" s="90"/>
      <c r="AC1028" s="91"/>
      <c r="AD1028" s="91"/>
      <c r="AE1028" s="91"/>
    </row>
    <row r="1029" spans="12:31">
      <c r="L1029" s="77"/>
      <c r="M1029" s="77"/>
      <c r="N1029" s="77"/>
      <c r="O1029" s="77"/>
      <c r="P1029" s="10"/>
      <c r="Q1029" s="81"/>
      <c r="R1029" s="81"/>
      <c r="S1029" s="81"/>
      <c r="T1029" s="81"/>
      <c r="U1029" s="90"/>
      <c r="V1029" s="90"/>
      <c r="W1029" s="90"/>
      <c r="X1029" s="90"/>
      <c r="Y1029" s="90"/>
      <c r="Z1029" s="90"/>
      <c r="AA1029" s="90"/>
      <c r="AB1029" s="90"/>
      <c r="AC1029" s="91"/>
      <c r="AD1029" s="91"/>
      <c r="AE1029" s="91"/>
    </row>
    <row r="1030" spans="12:31">
      <c r="L1030" s="77"/>
      <c r="M1030" s="77"/>
      <c r="N1030" s="77"/>
      <c r="O1030" s="77"/>
      <c r="P1030" s="10"/>
      <c r="Q1030" s="81"/>
      <c r="R1030" s="81"/>
      <c r="S1030" s="81"/>
      <c r="T1030" s="81"/>
      <c r="U1030" s="90"/>
      <c r="V1030" s="90"/>
      <c r="W1030" s="90"/>
      <c r="X1030" s="90"/>
      <c r="Y1030" s="90"/>
      <c r="Z1030" s="90"/>
      <c r="AA1030" s="90"/>
      <c r="AB1030" s="90"/>
      <c r="AC1030" s="91"/>
      <c r="AD1030" s="91"/>
      <c r="AE1030" s="91"/>
    </row>
    <row r="1031" spans="12:31">
      <c r="L1031" s="77"/>
      <c r="M1031" s="77"/>
      <c r="N1031" s="77"/>
      <c r="O1031" s="77"/>
      <c r="P1031" s="10"/>
      <c r="Q1031" s="81"/>
      <c r="R1031" s="81"/>
      <c r="S1031" s="81"/>
      <c r="T1031" s="81"/>
      <c r="U1031" s="90"/>
      <c r="V1031" s="90"/>
      <c r="W1031" s="90"/>
      <c r="X1031" s="90"/>
      <c r="Y1031" s="90"/>
      <c r="Z1031" s="90"/>
      <c r="AA1031" s="90"/>
      <c r="AB1031" s="90"/>
      <c r="AC1031" s="91"/>
      <c r="AD1031" s="91"/>
      <c r="AE1031" s="91"/>
    </row>
    <row r="1032" spans="12:31">
      <c r="L1032" s="77"/>
      <c r="M1032" s="77"/>
      <c r="N1032" s="77"/>
      <c r="O1032" s="77"/>
      <c r="P1032" s="10"/>
      <c r="Q1032" s="81"/>
      <c r="R1032" s="81"/>
      <c r="S1032" s="81"/>
      <c r="T1032" s="81"/>
      <c r="U1032" s="90"/>
      <c r="V1032" s="90"/>
      <c r="W1032" s="90"/>
      <c r="X1032" s="90"/>
      <c r="Y1032" s="90"/>
      <c r="Z1032" s="90"/>
      <c r="AA1032" s="90"/>
      <c r="AB1032" s="90"/>
      <c r="AC1032" s="91"/>
      <c r="AD1032" s="91"/>
      <c r="AE1032" s="91"/>
    </row>
    <row r="1033" spans="12:31">
      <c r="L1033" s="77"/>
      <c r="M1033" s="77"/>
      <c r="N1033" s="77"/>
      <c r="O1033" s="77"/>
      <c r="P1033" s="10"/>
      <c r="Q1033" s="81"/>
      <c r="R1033" s="81"/>
      <c r="S1033" s="81"/>
      <c r="T1033" s="81"/>
      <c r="U1033" s="90"/>
      <c r="V1033" s="90"/>
      <c r="W1033" s="90"/>
      <c r="X1033" s="90"/>
      <c r="Y1033" s="90"/>
      <c r="Z1033" s="90"/>
      <c r="AA1033" s="90"/>
      <c r="AB1033" s="90"/>
      <c r="AC1033" s="91"/>
      <c r="AD1033" s="91"/>
      <c r="AE1033" s="91"/>
    </row>
    <row r="1034" spans="12:31">
      <c r="L1034" s="77"/>
      <c r="M1034" s="77"/>
      <c r="N1034" s="77"/>
      <c r="O1034" s="77"/>
      <c r="P1034" s="10"/>
      <c r="Q1034" s="81"/>
      <c r="R1034" s="81"/>
      <c r="S1034" s="81"/>
      <c r="T1034" s="81"/>
      <c r="U1034" s="90"/>
      <c r="V1034" s="90"/>
      <c r="W1034" s="90"/>
      <c r="X1034" s="90"/>
      <c r="Y1034" s="90"/>
      <c r="Z1034" s="90"/>
      <c r="AA1034" s="90"/>
      <c r="AB1034" s="90"/>
      <c r="AC1034" s="91"/>
      <c r="AD1034" s="91"/>
      <c r="AE1034" s="91"/>
    </row>
    <row r="1035" spans="12:31">
      <c r="L1035" s="77"/>
      <c r="M1035" s="77"/>
      <c r="N1035" s="77"/>
      <c r="O1035" s="77"/>
      <c r="P1035" s="10"/>
      <c r="Q1035" s="81"/>
      <c r="R1035" s="81"/>
      <c r="S1035" s="81"/>
      <c r="T1035" s="81"/>
      <c r="U1035" s="90"/>
      <c r="V1035" s="90"/>
      <c r="W1035" s="90"/>
      <c r="X1035" s="90"/>
      <c r="Y1035" s="90"/>
      <c r="Z1035" s="90"/>
      <c r="AA1035" s="90"/>
      <c r="AB1035" s="90"/>
      <c r="AC1035" s="91"/>
      <c r="AD1035" s="91"/>
      <c r="AE1035" s="91"/>
    </row>
    <row r="1036" spans="12:31">
      <c r="L1036" s="77"/>
      <c r="M1036" s="77"/>
      <c r="N1036" s="77"/>
      <c r="O1036" s="77"/>
      <c r="P1036" s="10"/>
      <c r="Q1036" s="81"/>
      <c r="R1036" s="81"/>
      <c r="S1036" s="81"/>
      <c r="T1036" s="81"/>
      <c r="U1036" s="90"/>
      <c r="V1036" s="90"/>
      <c r="W1036" s="90"/>
      <c r="X1036" s="90"/>
      <c r="Y1036" s="90"/>
      <c r="Z1036" s="90"/>
      <c r="AA1036" s="90"/>
      <c r="AB1036" s="90"/>
      <c r="AC1036" s="91"/>
      <c r="AD1036" s="91"/>
      <c r="AE1036" s="91"/>
    </row>
    <row r="1037" spans="12:31">
      <c r="L1037" s="77"/>
      <c r="M1037" s="77"/>
      <c r="N1037" s="77"/>
      <c r="O1037" s="77"/>
      <c r="P1037" s="10"/>
      <c r="Q1037" s="81"/>
      <c r="R1037" s="81"/>
      <c r="S1037" s="81"/>
      <c r="T1037" s="81"/>
      <c r="U1037" s="90"/>
      <c r="V1037" s="90"/>
      <c r="W1037" s="90"/>
      <c r="X1037" s="90"/>
      <c r="Y1037" s="90"/>
      <c r="Z1037" s="90"/>
      <c r="AA1037" s="90"/>
      <c r="AB1037" s="90"/>
      <c r="AC1037" s="91"/>
      <c r="AD1037" s="91"/>
      <c r="AE1037" s="91"/>
    </row>
    <row r="1038" spans="12:31">
      <c r="L1038" s="77"/>
      <c r="M1038" s="77"/>
      <c r="N1038" s="77"/>
      <c r="O1038" s="77"/>
      <c r="P1038" s="10"/>
      <c r="Q1038" s="81"/>
      <c r="R1038" s="81"/>
      <c r="S1038" s="81"/>
      <c r="T1038" s="81"/>
      <c r="U1038" s="90"/>
      <c r="V1038" s="90"/>
      <c r="W1038" s="90"/>
      <c r="X1038" s="90"/>
      <c r="Y1038" s="90"/>
      <c r="Z1038" s="90"/>
      <c r="AA1038" s="90"/>
      <c r="AB1038" s="90"/>
      <c r="AC1038" s="91"/>
      <c r="AD1038" s="91"/>
      <c r="AE1038" s="91"/>
    </row>
    <row r="1039" spans="12:31">
      <c r="L1039" s="77"/>
      <c r="M1039" s="77"/>
      <c r="N1039" s="77"/>
      <c r="O1039" s="77"/>
      <c r="P1039" s="10"/>
      <c r="Q1039" s="81"/>
      <c r="R1039" s="81"/>
      <c r="S1039" s="81"/>
      <c r="T1039" s="81"/>
      <c r="U1039" s="90"/>
      <c r="V1039" s="90"/>
      <c r="W1039" s="90"/>
      <c r="X1039" s="90"/>
      <c r="Y1039" s="90"/>
      <c r="Z1039" s="90"/>
      <c r="AA1039" s="90"/>
      <c r="AB1039" s="90"/>
      <c r="AC1039" s="91"/>
      <c r="AD1039" s="91"/>
      <c r="AE1039" s="91"/>
    </row>
    <row r="1040" spans="12:31">
      <c r="L1040" s="77"/>
      <c r="M1040" s="77"/>
      <c r="N1040" s="77"/>
      <c r="O1040" s="77"/>
      <c r="P1040" s="10"/>
      <c r="Q1040" s="81"/>
      <c r="R1040" s="81"/>
      <c r="S1040" s="81"/>
      <c r="T1040" s="81"/>
      <c r="U1040" s="90"/>
      <c r="V1040" s="90"/>
      <c r="W1040" s="90"/>
      <c r="X1040" s="90"/>
      <c r="Y1040" s="90"/>
      <c r="Z1040" s="90"/>
      <c r="AA1040" s="90"/>
      <c r="AB1040" s="90"/>
      <c r="AC1040" s="91"/>
      <c r="AD1040" s="91"/>
      <c r="AE1040" s="91"/>
    </row>
    <row r="1041" spans="12:31">
      <c r="L1041" s="77"/>
      <c r="M1041" s="77"/>
      <c r="N1041" s="77"/>
      <c r="O1041" s="77"/>
      <c r="P1041" s="10"/>
      <c r="Q1041" s="81"/>
      <c r="R1041" s="81"/>
      <c r="S1041" s="81"/>
      <c r="T1041" s="81"/>
      <c r="U1041" s="90"/>
      <c r="V1041" s="90"/>
      <c r="W1041" s="90"/>
      <c r="X1041" s="90"/>
      <c r="Y1041" s="90"/>
      <c r="Z1041" s="90"/>
      <c r="AA1041" s="90"/>
      <c r="AB1041" s="90"/>
      <c r="AC1041" s="91"/>
      <c r="AD1041" s="91"/>
      <c r="AE1041" s="91"/>
    </row>
    <row r="1042" spans="12:31">
      <c r="L1042" s="77"/>
      <c r="M1042" s="77"/>
      <c r="N1042" s="77"/>
      <c r="O1042" s="77"/>
      <c r="P1042" s="10"/>
      <c r="Q1042" s="81"/>
      <c r="R1042" s="81"/>
      <c r="S1042" s="81"/>
      <c r="T1042" s="81"/>
      <c r="U1042" s="90"/>
      <c r="V1042" s="90"/>
      <c r="W1042" s="90"/>
      <c r="X1042" s="90"/>
      <c r="Y1042" s="90"/>
      <c r="Z1042" s="90"/>
      <c r="AA1042" s="90"/>
      <c r="AB1042" s="90"/>
      <c r="AC1042" s="91"/>
      <c r="AD1042" s="91"/>
      <c r="AE1042" s="91"/>
    </row>
    <row r="1043" spans="12:31">
      <c r="L1043" s="75"/>
      <c r="M1043" s="75"/>
      <c r="N1043" s="75"/>
      <c r="O1043" s="75"/>
      <c r="P1043" s="10"/>
      <c r="Q1043" s="81"/>
      <c r="R1043" s="81"/>
      <c r="S1043" s="81"/>
      <c r="T1043" s="81"/>
      <c r="U1043" s="90"/>
      <c r="V1043" s="90"/>
      <c r="W1043" s="90"/>
      <c r="X1043" s="90"/>
      <c r="Y1043" s="90"/>
      <c r="Z1043" s="90"/>
      <c r="AA1043" s="90"/>
      <c r="AB1043" s="90"/>
      <c r="AC1043" s="91"/>
      <c r="AD1043" s="91"/>
      <c r="AE1043" s="91"/>
    </row>
    <row r="1044" spans="12:31">
      <c r="L1044" s="75"/>
      <c r="M1044" s="75"/>
      <c r="N1044" s="75"/>
      <c r="O1044" s="75"/>
      <c r="P1044" s="10"/>
      <c r="Q1044" s="81"/>
      <c r="R1044" s="81"/>
      <c r="S1044" s="81"/>
      <c r="T1044" s="81"/>
      <c r="U1044" s="90"/>
      <c r="V1044" s="90"/>
      <c r="W1044" s="90"/>
      <c r="X1044" s="90"/>
      <c r="Y1044" s="90"/>
      <c r="Z1044" s="90"/>
      <c r="AA1044" s="90"/>
      <c r="AB1044" s="90"/>
      <c r="AC1044" s="91"/>
      <c r="AD1044" s="91"/>
      <c r="AE1044" s="91"/>
    </row>
    <row r="1045" spans="12:31">
      <c r="L1045" s="75"/>
      <c r="M1045" s="75"/>
      <c r="N1045" s="75"/>
      <c r="O1045" s="75"/>
      <c r="P1045" s="10"/>
      <c r="Q1045" s="81"/>
      <c r="R1045" s="81"/>
      <c r="S1045" s="81"/>
      <c r="T1045" s="81"/>
      <c r="U1045" s="90"/>
      <c r="V1045" s="90"/>
      <c r="W1045" s="90"/>
      <c r="X1045" s="90"/>
      <c r="Y1045" s="90"/>
      <c r="Z1045" s="90"/>
      <c r="AA1045" s="90"/>
      <c r="AB1045" s="90"/>
      <c r="AC1045" s="91"/>
      <c r="AD1045" s="91"/>
      <c r="AE1045" s="91"/>
    </row>
    <row r="1046" spans="12:31">
      <c r="L1046" s="75"/>
      <c r="M1046" s="75"/>
      <c r="N1046" s="75"/>
      <c r="O1046" s="75"/>
      <c r="P1046" s="10"/>
      <c r="Q1046" s="81"/>
      <c r="R1046" s="81"/>
      <c r="S1046" s="81"/>
      <c r="T1046" s="81"/>
      <c r="U1046" s="90"/>
      <c r="V1046" s="90"/>
      <c r="W1046" s="90"/>
      <c r="X1046" s="90"/>
      <c r="Y1046" s="90"/>
      <c r="Z1046" s="90"/>
      <c r="AA1046" s="90"/>
      <c r="AB1046" s="90"/>
      <c r="AC1046" s="91"/>
      <c r="AD1046" s="91"/>
      <c r="AE1046" s="91"/>
    </row>
    <row r="1047" spans="12:31">
      <c r="L1047" s="75"/>
      <c r="M1047" s="75"/>
      <c r="N1047" s="75"/>
      <c r="O1047" s="75"/>
      <c r="P1047" s="10"/>
      <c r="Q1047" s="81"/>
      <c r="R1047" s="81"/>
      <c r="S1047" s="81"/>
      <c r="T1047" s="81"/>
      <c r="U1047" s="90"/>
      <c r="V1047" s="90"/>
      <c r="W1047" s="90"/>
      <c r="X1047" s="90"/>
      <c r="Y1047" s="90"/>
      <c r="Z1047" s="90"/>
      <c r="AA1047" s="90"/>
      <c r="AB1047" s="90"/>
      <c r="AC1047" s="91"/>
      <c r="AD1047" s="91"/>
      <c r="AE1047" s="91"/>
    </row>
    <row r="1048" spans="12:31">
      <c r="L1048" s="75"/>
      <c r="M1048" s="75"/>
      <c r="N1048" s="75"/>
      <c r="O1048" s="75"/>
      <c r="P1048" s="10"/>
      <c r="Q1048" s="81"/>
      <c r="R1048" s="81"/>
      <c r="S1048" s="81"/>
      <c r="T1048" s="81"/>
      <c r="U1048" s="90"/>
      <c r="V1048" s="90"/>
      <c r="W1048" s="90"/>
      <c r="X1048" s="90"/>
      <c r="Y1048" s="90"/>
      <c r="Z1048" s="90"/>
      <c r="AA1048" s="90"/>
      <c r="AB1048" s="90"/>
      <c r="AC1048" s="91"/>
      <c r="AD1048" s="91"/>
      <c r="AE1048" s="91"/>
    </row>
    <row r="1049" spans="12:31">
      <c r="L1049" s="75"/>
      <c r="M1049" s="75"/>
      <c r="N1049" s="75"/>
      <c r="O1049" s="75"/>
      <c r="P1049" s="10"/>
      <c r="Q1049" s="81"/>
      <c r="R1049" s="81"/>
      <c r="S1049" s="81"/>
      <c r="T1049" s="81"/>
      <c r="U1049" s="90"/>
      <c r="V1049" s="90"/>
      <c r="W1049" s="90"/>
      <c r="X1049" s="90"/>
      <c r="Y1049" s="90"/>
      <c r="Z1049" s="90"/>
      <c r="AA1049" s="90"/>
      <c r="AB1049" s="90"/>
      <c r="AC1049" s="91"/>
      <c r="AD1049" s="91"/>
      <c r="AE1049" s="91"/>
    </row>
    <row r="1050" spans="12:31">
      <c r="L1050" s="75"/>
      <c r="M1050" s="75"/>
      <c r="N1050" s="75"/>
      <c r="O1050" s="75"/>
      <c r="P1050" s="10"/>
      <c r="Q1050" s="81"/>
      <c r="R1050" s="81"/>
      <c r="S1050" s="81"/>
      <c r="T1050" s="81"/>
      <c r="U1050" s="90"/>
      <c r="V1050" s="90"/>
      <c r="W1050" s="90"/>
      <c r="X1050" s="90"/>
      <c r="Y1050" s="90"/>
      <c r="Z1050" s="90"/>
      <c r="AA1050" s="90"/>
      <c r="AB1050" s="90"/>
      <c r="AC1050" s="91"/>
      <c r="AD1050" s="91"/>
      <c r="AE1050" s="91"/>
    </row>
    <row r="1051" spans="12:31">
      <c r="L1051" s="75"/>
      <c r="M1051" s="75"/>
      <c r="N1051" s="75"/>
      <c r="O1051" s="75"/>
      <c r="P1051" s="10"/>
      <c r="Q1051" s="81"/>
      <c r="R1051" s="81"/>
      <c r="S1051" s="81"/>
      <c r="T1051" s="81"/>
      <c r="U1051" s="90"/>
      <c r="V1051" s="90"/>
      <c r="W1051" s="90"/>
      <c r="X1051" s="90"/>
      <c r="Y1051" s="90"/>
      <c r="Z1051" s="90"/>
      <c r="AA1051" s="90"/>
      <c r="AB1051" s="90"/>
      <c r="AC1051" s="91"/>
      <c r="AD1051" s="91"/>
      <c r="AE1051" s="91"/>
    </row>
    <row r="1052" spans="12:31">
      <c r="L1052" s="75"/>
      <c r="M1052" s="75"/>
      <c r="N1052" s="75"/>
      <c r="O1052" s="75"/>
      <c r="P1052" s="10"/>
      <c r="Q1052" s="81"/>
      <c r="R1052" s="81"/>
      <c r="S1052" s="81"/>
      <c r="T1052" s="81"/>
      <c r="U1052" s="90"/>
      <c r="V1052" s="90"/>
      <c r="W1052" s="90"/>
      <c r="X1052" s="90"/>
      <c r="Y1052" s="90"/>
      <c r="Z1052" s="90"/>
      <c r="AA1052" s="90"/>
      <c r="AB1052" s="90"/>
      <c r="AC1052" s="91"/>
      <c r="AD1052" s="91"/>
      <c r="AE1052" s="91"/>
    </row>
    <row r="1053" spans="12:31">
      <c r="L1053" s="75"/>
      <c r="M1053" s="75"/>
      <c r="N1053" s="75"/>
      <c r="O1053" s="75"/>
      <c r="P1053" s="10"/>
      <c r="Q1053" s="81"/>
      <c r="R1053" s="81"/>
      <c r="S1053" s="81"/>
      <c r="T1053" s="81"/>
      <c r="U1053" s="90"/>
      <c r="V1053" s="90"/>
      <c r="W1053" s="90"/>
      <c r="X1053" s="90"/>
      <c r="Y1053" s="90"/>
      <c r="Z1053" s="90"/>
      <c r="AA1053" s="90"/>
      <c r="AB1053" s="90"/>
      <c r="AC1053" s="91"/>
      <c r="AD1053" s="91"/>
      <c r="AE1053" s="91"/>
    </row>
    <row r="1054" spans="12:31">
      <c r="L1054" s="75"/>
      <c r="M1054" s="75"/>
      <c r="N1054" s="75"/>
      <c r="O1054" s="75"/>
      <c r="P1054" s="10"/>
      <c r="Q1054" s="81"/>
      <c r="R1054" s="80"/>
      <c r="S1054" s="80"/>
      <c r="T1054" s="80"/>
      <c r="U1054" s="88"/>
      <c r="V1054" s="88"/>
      <c r="W1054" s="88"/>
      <c r="X1054" s="90"/>
      <c r="Y1054" s="90"/>
      <c r="Z1054" s="90"/>
      <c r="AA1054" s="90"/>
      <c r="AB1054" s="90"/>
      <c r="AC1054" s="91"/>
      <c r="AD1054" s="91"/>
      <c r="AE1054" s="91"/>
    </row>
    <row r="1055" spans="12:31">
      <c r="L1055" s="75"/>
      <c r="M1055" s="75"/>
      <c r="N1055" s="75"/>
      <c r="O1055" s="75"/>
      <c r="P1055" s="10"/>
      <c r="Q1055" s="81"/>
      <c r="X1055" s="90"/>
      <c r="Y1055" s="90"/>
      <c r="Z1055" s="90"/>
      <c r="AA1055" s="90"/>
      <c r="AB1055" s="90"/>
      <c r="AC1055" s="91"/>
      <c r="AD1055" s="91"/>
      <c r="AE1055" s="91"/>
    </row>
    <row r="1056" spans="12:31">
      <c r="L1056" s="75"/>
      <c r="M1056" s="75"/>
      <c r="N1056" s="75"/>
      <c r="O1056" s="75"/>
      <c r="P1056" s="10"/>
      <c r="Q1056" s="81"/>
      <c r="X1056" s="90"/>
      <c r="Y1056" s="90"/>
      <c r="Z1056" s="90"/>
      <c r="AA1056" s="90"/>
      <c r="AB1056" s="90"/>
      <c r="AC1056" s="91"/>
      <c r="AD1056" s="91"/>
      <c r="AE1056" s="91"/>
    </row>
    <row r="1057" spans="12:31">
      <c r="L1057" s="75"/>
      <c r="M1057" s="75"/>
      <c r="N1057" s="75"/>
      <c r="O1057" s="75"/>
      <c r="P1057" s="10"/>
      <c r="Q1057" s="81"/>
      <c r="X1057" s="90"/>
      <c r="Y1057" s="90"/>
      <c r="Z1057" s="90"/>
      <c r="AA1057" s="90"/>
      <c r="AB1057" s="90"/>
      <c r="AC1057" s="91"/>
      <c r="AD1057" s="91"/>
      <c r="AE1057" s="91"/>
    </row>
    <row r="1058" spans="12:31">
      <c r="L1058" s="75"/>
      <c r="M1058" s="75"/>
      <c r="N1058" s="75"/>
      <c r="O1058" s="75"/>
      <c r="P1058" s="10"/>
      <c r="Q1058" s="81"/>
      <c r="X1058" s="90"/>
      <c r="Y1058" s="90"/>
      <c r="Z1058" s="90"/>
      <c r="AA1058" s="90"/>
      <c r="AB1058" s="90"/>
      <c r="AC1058" s="91"/>
      <c r="AD1058" s="91"/>
      <c r="AE1058" s="91"/>
    </row>
    <row r="1059" spans="12:31">
      <c r="L1059" s="75"/>
      <c r="M1059" s="75"/>
      <c r="N1059" s="75"/>
      <c r="O1059" s="75"/>
      <c r="P1059" s="10"/>
      <c r="Q1059" s="81"/>
      <c r="X1059" s="90"/>
      <c r="Y1059" s="90"/>
      <c r="Z1059" s="90"/>
      <c r="AA1059" s="90"/>
      <c r="AB1059" s="90"/>
      <c r="AC1059" s="91"/>
      <c r="AD1059" s="91"/>
      <c r="AE1059" s="91"/>
    </row>
    <row r="1060" spans="12:31">
      <c r="L1060" s="75"/>
      <c r="M1060" s="75"/>
      <c r="N1060" s="75"/>
      <c r="O1060" s="75"/>
      <c r="P1060" s="10"/>
      <c r="Q1060" s="81"/>
      <c r="X1060" s="90"/>
      <c r="Y1060" s="90"/>
      <c r="Z1060" s="90"/>
      <c r="AA1060" s="90"/>
      <c r="AB1060" s="90"/>
      <c r="AC1060" s="91"/>
      <c r="AD1060" s="91"/>
      <c r="AE1060" s="91"/>
    </row>
    <row r="1061" spans="12:31">
      <c r="L1061" s="75"/>
      <c r="M1061" s="75"/>
      <c r="N1061" s="75"/>
      <c r="O1061" s="75"/>
      <c r="P1061" s="10"/>
      <c r="Q1061" s="81"/>
      <c r="X1061" s="88"/>
      <c r="Y1061" s="88"/>
      <c r="Z1061" s="88"/>
      <c r="AA1061" s="88"/>
      <c r="AB1061" s="88"/>
      <c r="AC1061" s="89"/>
      <c r="AD1061" s="89"/>
      <c r="AE1061" s="89"/>
    </row>
    <row r="1062" spans="12:31">
      <c r="L1062" s="75"/>
      <c r="M1062" s="75"/>
      <c r="N1062" s="75"/>
      <c r="O1062" s="75"/>
      <c r="P1062" s="10"/>
      <c r="Q1062" s="81"/>
    </row>
    <row r="1063" spans="12:31">
      <c r="L1063" s="75"/>
      <c r="M1063" s="75"/>
      <c r="N1063" s="75"/>
      <c r="O1063" s="75"/>
      <c r="P1063" s="10"/>
      <c r="Q1063" s="81"/>
    </row>
    <row r="1064" spans="12:31">
      <c r="L1064" s="75"/>
      <c r="M1064" s="75"/>
      <c r="N1064" s="75"/>
      <c r="O1064" s="75"/>
      <c r="P1064" s="10"/>
      <c r="Q1064" s="81"/>
    </row>
    <row r="1065" spans="12:31">
      <c r="L1065" s="75"/>
      <c r="M1065" s="75"/>
      <c r="N1065" s="75"/>
      <c r="O1065" s="75"/>
      <c r="P1065" s="10"/>
      <c r="Q1065" s="81"/>
    </row>
    <row r="1066" spans="12:31">
      <c r="L1066" s="75"/>
      <c r="M1066" s="75"/>
      <c r="N1066" s="75"/>
      <c r="O1066" s="75"/>
      <c r="P1066" s="10"/>
      <c r="Q1066" s="81"/>
    </row>
    <row r="1067" spans="12:31">
      <c r="L1067" s="75"/>
      <c r="M1067" s="75"/>
      <c r="N1067" s="75"/>
      <c r="O1067" s="75"/>
      <c r="P1067" s="10"/>
      <c r="Q1067" s="81"/>
    </row>
    <row r="1068" spans="12:31">
      <c r="L1068" s="75"/>
      <c r="M1068" s="75"/>
      <c r="N1068" s="75"/>
      <c r="O1068" s="75"/>
      <c r="P1068" s="10"/>
      <c r="Q1068" s="81"/>
    </row>
    <row r="1069" spans="12:31">
      <c r="L1069" s="75"/>
      <c r="M1069" s="75"/>
      <c r="N1069" s="75"/>
      <c r="O1069" s="75"/>
      <c r="P1069" s="10"/>
      <c r="Q1069" s="81"/>
    </row>
    <row r="1070" spans="12:31">
      <c r="L1070" s="75"/>
      <c r="M1070" s="75"/>
      <c r="N1070" s="75"/>
      <c r="O1070" s="75"/>
      <c r="P1070" s="10"/>
      <c r="Q1070" s="81"/>
    </row>
    <row r="1071" spans="12:31">
      <c r="L1071" s="75"/>
      <c r="M1071" s="75"/>
      <c r="N1071" s="75"/>
      <c r="O1071" s="75"/>
      <c r="P1071" s="10"/>
      <c r="Q1071" s="81"/>
    </row>
    <row r="1072" spans="12:31">
      <c r="L1072" s="75"/>
      <c r="M1072" s="75"/>
      <c r="N1072" s="75"/>
      <c r="O1072" s="75"/>
      <c r="P1072" s="10"/>
      <c r="Q1072" s="81"/>
    </row>
    <row r="1073" spans="12:17">
      <c r="L1073" s="75"/>
      <c r="M1073" s="75"/>
      <c r="N1073" s="75"/>
      <c r="O1073" s="75"/>
      <c r="P1073" s="10"/>
      <c r="Q1073" s="81"/>
    </row>
    <row r="1074" spans="12:17">
      <c r="L1074" s="75"/>
      <c r="M1074" s="75"/>
      <c r="N1074" s="75"/>
      <c r="O1074" s="75"/>
      <c r="P1074" s="10"/>
      <c r="Q1074" s="81"/>
    </row>
    <row r="1075" spans="12:17">
      <c r="L1075" s="75"/>
      <c r="M1075" s="75"/>
      <c r="N1075" s="75"/>
      <c r="O1075" s="75"/>
      <c r="P1075" s="10"/>
      <c r="Q1075" s="81"/>
    </row>
    <row r="1076" spans="12:17">
      <c r="L1076" s="75"/>
      <c r="M1076" s="75"/>
      <c r="N1076" s="75"/>
      <c r="O1076" s="75"/>
      <c r="P1076" s="10"/>
      <c r="Q1076" s="81"/>
    </row>
    <row r="1077" spans="12:17">
      <c r="L1077" s="75"/>
      <c r="M1077" s="75"/>
      <c r="N1077" s="75"/>
      <c r="O1077" s="75"/>
      <c r="P1077" s="10"/>
      <c r="Q1077" s="81"/>
    </row>
    <row r="1078" spans="12:17">
      <c r="L1078" s="75"/>
      <c r="M1078" s="75"/>
      <c r="N1078" s="75"/>
      <c r="O1078" s="75"/>
      <c r="P1078" s="10"/>
      <c r="Q1078" s="81"/>
    </row>
    <row r="1079" spans="12:17">
      <c r="L1079" s="75"/>
      <c r="M1079" s="75"/>
      <c r="N1079" s="75"/>
      <c r="O1079" s="75"/>
      <c r="P1079" s="10"/>
      <c r="Q1079" s="81"/>
    </row>
    <row r="1080" spans="12:17">
      <c r="L1080" s="75"/>
      <c r="M1080" s="75"/>
      <c r="N1080" s="75"/>
      <c r="O1080" s="75"/>
      <c r="P1080" s="10"/>
      <c r="Q1080" s="81"/>
    </row>
    <row r="1081" spans="12:17">
      <c r="L1081" s="75"/>
      <c r="M1081" s="75"/>
      <c r="N1081" s="75"/>
      <c r="O1081" s="75"/>
      <c r="P1081" s="10"/>
      <c r="Q1081" s="81"/>
    </row>
    <row r="1082" spans="12:17">
      <c r="L1082" s="75"/>
      <c r="M1082" s="75"/>
      <c r="N1082" s="75"/>
      <c r="O1082" s="75"/>
      <c r="P1082" s="8"/>
      <c r="Q1082" s="80"/>
    </row>
    <row r="1083" spans="12:17">
      <c r="L1083" s="75"/>
      <c r="M1083" s="75"/>
      <c r="N1083" s="75"/>
      <c r="O1083" s="75"/>
      <c r="P1083" s="2"/>
    </row>
    <row r="1084" spans="12:17">
      <c r="L1084" s="75"/>
      <c r="M1084" s="75"/>
      <c r="N1084" s="75"/>
      <c r="O1084" s="75"/>
      <c r="P1084" s="2"/>
    </row>
    <row r="1085" spans="12:17">
      <c r="L1085" s="75"/>
      <c r="M1085" s="75"/>
      <c r="N1085" s="75"/>
      <c r="O1085" s="75"/>
      <c r="P1085" s="2"/>
    </row>
    <row r="1086" spans="12:17">
      <c r="L1086" s="75"/>
      <c r="M1086" s="75"/>
      <c r="N1086" s="75"/>
      <c r="O1086" s="75"/>
      <c r="P1086" s="2"/>
    </row>
    <row r="1087" spans="12:17">
      <c r="L1087" s="75"/>
      <c r="M1087" s="75"/>
      <c r="N1087" s="75"/>
      <c r="O1087" s="75"/>
      <c r="P1087" s="2"/>
    </row>
    <row r="1088" spans="12:17">
      <c r="L1088" s="75"/>
      <c r="M1088" s="75"/>
      <c r="N1088" s="75"/>
      <c r="O1088" s="75"/>
      <c r="P1088" s="2"/>
    </row>
    <row r="1089" spans="1:16">
      <c r="L1089" s="75"/>
      <c r="M1089" s="75"/>
      <c r="N1089" s="75"/>
      <c r="O1089" s="75"/>
      <c r="P1089" s="2"/>
    </row>
    <row r="1090" spans="1:16">
      <c r="L1090" s="75"/>
      <c r="M1090" s="75"/>
      <c r="N1090" s="75"/>
      <c r="O1090" s="75"/>
      <c r="P1090" s="2"/>
    </row>
    <row r="1091" spans="1:16">
      <c r="L1091" s="75"/>
      <c r="M1091" s="75"/>
      <c r="N1091" s="75"/>
      <c r="O1091" s="75"/>
      <c r="P1091" s="2"/>
    </row>
    <row r="1092" spans="1:16">
      <c r="L1092" s="75"/>
      <c r="M1092" s="75"/>
      <c r="N1092" s="75"/>
      <c r="O1092" s="75"/>
      <c r="P1092" s="2"/>
    </row>
    <row r="1093" spans="1:16">
      <c r="L1093" s="75"/>
      <c r="M1093" s="75"/>
      <c r="N1093" s="75"/>
      <c r="O1093" s="75"/>
      <c r="P1093" s="2"/>
    </row>
    <row r="1094" spans="1:16">
      <c r="L1094" s="75"/>
      <c r="M1094" s="75"/>
      <c r="N1094" s="75"/>
      <c r="O1094" s="75"/>
      <c r="P1094" s="2"/>
    </row>
    <row r="1095" spans="1:16">
      <c r="L1095" s="75"/>
      <c r="M1095" s="75"/>
      <c r="N1095" s="75"/>
      <c r="O1095" s="75"/>
      <c r="P1095" s="2"/>
    </row>
    <row r="1096" spans="1:16">
      <c r="L1096" s="75"/>
      <c r="M1096" s="75"/>
      <c r="N1096" s="75"/>
      <c r="O1096" s="75"/>
      <c r="P1096" s="2"/>
    </row>
    <row r="1097" spans="1:16">
      <c r="L1097" s="75"/>
      <c r="M1097" s="75"/>
      <c r="N1097" s="75"/>
      <c r="O1097" s="75"/>
      <c r="P1097" s="2"/>
    </row>
    <row r="1098" spans="1:16">
      <c r="L1098" s="75"/>
      <c r="M1098" s="75"/>
      <c r="N1098" s="75"/>
      <c r="O1098" s="75"/>
      <c r="P1098" s="2"/>
    </row>
    <row r="1099" spans="1:16">
      <c r="L1099" s="75"/>
      <c r="M1099" s="75"/>
      <c r="N1099" s="75"/>
      <c r="O1099" s="75"/>
      <c r="P1099" s="2"/>
    </row>
    <row r="1100" spans="1:16">
      <c r="L1100" s="75"/>
      <c r="M1100" s="75"/>
      <c r="N1100" s="75"/>
      <c r="O1100" s="75"/>
      <c r="P1100" s="2"/>
    </row>
    <row r="1101" spans="1:16">
      <c r="A1101" s="13"/>
      <c r="B1101" s="54"/>
      <c r="C1101" s="54"/>
      <c r="L1101" s="75"/>
      <c r="M1101" s="75"/>
      <c r="N1101" s="75"/>
      <c r="O1101" s="75"/>
      <c r="P1101" s="2"/>
    </row>
    <row r="1102" spans="1:16">
      <c r="A1102" s="13"/>
      <c r="B1102" s="54"/>
      <c r="C1102" s="54"/>
      <c r="L1102" s="75"/>
      <c r="M1102" s="75"/>
      <c r="N1102" s="75"/>
      <c r="O1102" s="75"/>
      <c r="P1102" s="2"/>
    </row>
    <row r="1103" spans="1:16">
      <c r="A1103" s="13"/>
      <c r="B1103" s="54"/>
      <c r="C1103" s="54"/>
      <c r="L1103" s="75"/>
      <c r="M1103" s="75"/>
      <c r="N1103" s="75"/>
      <c r="O1103" s="75"/>
      <c r="P1103" s="2"/>
    </row>
    <row r="1104" spans="1:16">
      <c r="A1104" s="13"/>
      <c r="B1104" s="54"/>
      <c r="C1104" s="54"/>
      <c r="L1104" s="75"/>
      <c r="M1104" s="75"/>
      <c r="N1104" s="75"/>
      <c r="O1104" s="75"/>
      <c r="P1104" s="2"/>
    </row>
    <row r="1105" spans="1:16">
      <c r="A1105" s="13"/>
      <c r="B1105" s="54"/>
      <c r="C1105" s="54"/>
      <c r="L1105" s="75"/>
      <c r="M1105" s="75"/>
      <c r="N1105" s="75"/>
      <c r="O1105" s="75"/>
      <c r="P1105" s="2"/>
    </row>
    <row r="1106" spans="1:16">
      <c r="A1106" s="13"/>
      <c r="B1106" s="54"/>
      <c r="C1106" s="54"/>
      <c r="L1106" s="75"/>
      <c r="M1106" s="75"/>
      <c r="N1106" s="75"/>
      <c r="O1106" s="75"/>
      <c r="P1106" s="2"/>
    </row>
    <row r="1107" spans="1:16">
      <c r="A1107" s="13"/>
      <c r="B1107" s="54"/>
      <c r="C1107" s="54"/>
      <c r="L1107" s="75"/>
      <c r="M1107" s="75"/>
      <c r="N1107" s="75"/>
      <c r="O1107" s="75"/>
      <c r="P1107" s="2"/>
    </row>
    <row r="1108" spans="1:16">
      <c r="A1108" s="13"/>
      <c r="B1108" s="54"/>
      <c r="C1108" s="54"/>
      <c r="L1108" s="75"/>
      <c r="M1108" s="75"/>
      <c r="N1108" s="75"/>
      <c r="O1108" s="75"/>
      <c r="P1108" s="2"/>
    </row>
    <row r="1109" spans="1:16">
      <c r="A1109" s="13"/>
      <c r="B1109" s="54"/>
      <c r="C1109" s="54"/>
      <c r="L1109" s="75"/>
      <c r="M1109" s="75"/>
      <c r="N1109" s="75"/>
      <c r="O1109" s="75"/>
      <c r="P1109" s="2"/>
    </row>
    <row r="1110" spans="1:16">
      <c r="A1110" s="13"/>
      <c r="B1110" s="54"/>
      <c r="C1110" s="54"/>
      <c r="L1110" s="75"/>
      <c r="M1110" s="75"/>
      <c r="N1110" s="75"/>
      <c r="O1110" s="75"/>
      <c r="P1110" s="2"/>
    </row>
    <row r="1111" spans="1:16">
      <c r="A1111" s="13"/>
      <c r="B1111" s="54"/>
      <c r="C1111" s="54"/>
      <c r="L1111" s="75"/>
      <c r="M1111" s="75"/>
      <c r="N1111" s="75"/>
      <c r="O1111" s="75"/>
      <c r="P1111" s="2"/>
    </row>
    <row r="1112" spans="1:16">
      <c r="A1112" s="13"/>
      <c r="B1112" s="54"/>
      <c r="C1112" s="54"/>
      <c r="L1112" s="75"/>
      <c r="M1112" s="75"/>
      <c r="N1112" s="75"/>
      <c r="O1112" s="75"/>
      <c r="P1112" s="2"/>
    </row>
    <row r="1113" spans="1:16">
      <c r="A1113" s="13"/>
      <c r="B1113" s="54"/>
      <c r="C1113" s="54"/>
      <c r="L1113" s="75"/>
      <c r="M1113" s="75"/>
      <c r="N1113" s="75"/>
      <c r="O1113" s="75"/>
      <c r="P1113" s="2"/>
    </row>
    <row r="1114" spans="1:16">
      <c r="A1114" s="13"/>
      <c r="B1114" s="54"/>
      <c r="C1114" s="54"/>
      <c r="L1114" s="75"/>
      <c r="M1114" s="75"/>
      <c r="N1114" s="75"/>
      <c r="O1114" s="75"/>
      <c r="P1114" s="2"/>
    </row>
    <row r="1115" spans="1:16">
      <c r="A1115" s="13"/>
      <c r="B1115" s="54"/>
      <c r="C1115" s="54"/>
      <c r="L1115" s="75"/>
      <c r="M1115" s="75"/>
      <c r="N1115" s="75"/>
      <c r="O1115" s="75"/>
      <c r="P1115" s="2"/>
    </row>
    <row r="1116" spans="1:16">
      <c r="A1116" s="13"/>
      <c r="B1116" s="54"/>
      <c r="C1116" s="54"/>
      <c r="L1116" s="75"/>
      <c r="M1116" s="75"/>
      <c r="N1116" s="75"/>
      <c r="O1116" s="75"/>
      <c r="P1116" s="2"/>
    </row>
    <row r="1117" spans="1:16">
      <c r="A1117" s="13"/>
      <c r="B1117" s="54"/>
      <c r="C1117" s="54"/>
      <c r="L1117" s="74"/>
      <c r="M1117" s="74"/>
      <c r="N1117" s="74"/>
      <c r="O1117" s="74"/>
      <c r="P1117" s="2"/>
    </row>
    <row r="1118" spans="1:16">
      <c r="A1118" s="13"/>
      <c r="B1118" s="54"/>
      <c r="C1118" s="54"/>
      <c r="P1118" s="2"/>
    </row>
    <row r="1119" spans="1:16">
      <c r="A1119" s="13"/>
      <c r="B1119" s="54"/>
      <c r="C1119" s="54"/>
      <c r="P1119" s="2"/>
    </row>
    <row r="1120" spans="1:16">
      <c r="A1120" s="13"/>
      <c r="B1120" s="54"/>
      <c r="C1120" s="54"/>
      <c r="P1120" s="2"/>
    </row>
    <row r="1121" spans="1:16">
      <c r="A1121" s="13"/>
      <c r="B1121" s="54"/>
      <c r="C1121" s="54"/>
      <c r="P1121" s="2"/>
    </row>
    <row r="1122" spans="1:16">
      <c r="A1122" s="13"/>
      <c r="B1122" s="54"/>
      <c r="C1122" s="54"/>
      <c r="P1122" s="2"/>
    </row>
    <row r="1123" spans="1:16">
      <c r="A1123" s="13"/>
      <c r="B1123" s="54"/>
      <c r="C1123" s="54"/>
      <c r="P1123" s="2"/>
    </row>
    <row r="1124" spans="1:16">
      <c r="A1124" s="13"/>
      <c r="B1124" s="54"/>
      <c r="C1124" s="54"/>
      <c r="P1124" s="2"/>
    </row>
    <row r="1125" spans="1:16">
      <c r="A1125" s="13"/>
      <c r="B1125" s="54"/>
      <c r="C1125" s="54"/>
      <c r="P1125" s="2"/>
    </row>
    <row r="1126" spans="1:16">
      <c r="A1126" s="13"/>
      <c r="B1126" s="54"/>
      <c r="C1126" s="54"/>
      <c r="P1126" s="2"/>
    </row>
    <row r="1127" spans="1:16">
      <c r="A1127" s="13"/>
      <c r="B1127" s="54"/>
      <c r="C1127" s="54"/>
      <c r="P1127" s="2"/>
    </row>
    <row r="1128" spans="1:16">
      <c r="A1128" s="13"/>
      <c r="B1128" s="54"/>
      <c r="C1128" s="54"/>
      <c r="P1128" s="2"/>
    </row>
    <row r="1129" spans="1:16">
      <c r="A1129" s="13"/>
      <c r="B1129" s="54"/>
      <c r="C1129" s="54"/>
      <c r="P1129" s="2"/>
    </row>
    <row r="1130" spans="1:16">
      <c r="A1130" s="13"/>
      <c r="B1130" s="54"/>
      <c r="C1130" s="54"/>
      <c r="D1130" s="67"/>
      <c r="E1130" s="67"/>
      <c r="F1130" s="67"/>
      <c r="G1130" s="67"/>
      <c r="H1130" s="77"/>
      <c r="I1130" s="77"/>
      <c r="P1130" s="2"/>
    </row>
    <row r="1131" spans="1:16">
      <c r="A1131" s="13"/>
      <c r="B1131" s="54"/>
      <c r="C1131" s="54"/>
      <c r="D1131" s="67"/>
      <c r="E1131" s="67"/>
      <c r="F1131" s="67"/>
      <c r="G1131" s="67"/>
      <c r="H1131" s="77"/>
      <c r="I1131" s="77"/>
      <c r="P1131" s="2"/>
    </row>
    <row r="1132" spans="1:16">
      <c r="A1132" s="13"/>
      <c r="B1132" s="54"/>
      <c r="C1132" s="54"/>
      <c r="D1132" s="67"/>
      <c r="E1132" s="67"/>
      <c r="F1132" s="67"/>
      <c r="G1132" s="67"/>
      <c r="H1132" s="77"/>
      <c r="I1132" s="77"/>
      <c r="P1132" s="2"/>
    </row>
    <row r="1133" spans="1:16">
      <c r="A1133" s="13"/>
      <c r="B1133" s="54"/>
      <c r="C1133" s="54"/>
      <c r="D1133" s="67"/>
      <c r="E1133" s="67"/>
      <c r="F1133" s="67"/>
      <c r="G1133" s="67"/>
      <c r="H1133" s="77"/>
      <c r="I1133" s="77"/>
      <c r="P1133" s="2"/>
    </row>
    <row r="1134" spans="1:16">
      <c r="A1134" s="13"/>
      <c r="B1134" s="54"/>
      <c r="C1134" s="54"/>
      <c r="D1134" s="67"/>
      <c r="E1134" s="67"/>
      <c r="F1134" s="67"/>
      <c r="G1134" s="67"/>
      <c r="H1134" s="77"/>
      <c r="I1134" s="77"/>
      <c r="P1134" s="2"/>
    </row>
    <row r="1135" spans="1:16">
      <c r="A1135" s="13"/>
      <c r="B1135" s="54"/>
      <c r="C1135" s="54"/>
      <c r="D1135" s="67"/>
      <c r="E1135" s="67"/>
      <c r="F1135" s="67"/>
      <c r="G1135" s="67"/>
      <c r="H1135" s="77"/>
      <c r="I1135" s="77"/>
      <c r="P1135" s="2"/>
    </row>
    <row r="1136" spans="1:16">
      <c r="A1136" s="13"/>
      <c r="B1136" s="54"/>
      <c r="C1136" s="54"/>
      <c r="D1136" s="67"/>
      <c r="E1136" s="67"/>
      <c r="F1136" s="67"/>
      <c r="G1136" s="67"/>
      <c r="H1136" s="77"/>
      <c r="I1136" s="77"/>
      <c r="P1136" s="2"/>
    </row>
    <row r="1137" spans="1:16">
      <c r="A1137" s="13"/>
      <c r="B1137" s="54"/>
      <c r="C1137" s="54"/>
      <c r="D1137" s="67"/>
      <c r="E1137" s="67"/>
      <c r="F1137" s="67"/>
      <c r="G1137" s="67"/>
      <c r="H1137" s="77"/>
      <c r="I1137" s="77"/>
      <c r="P1137" s="2"/>
    </row>
    <row r="1138" spans="1:16">
      <c r="A1138" s="13"/>
      <c r="B1138" s="54"/>
      <c r="C1138" s="54"/>
      <c r="D1138" s="67"/>
      <c r="E1138" s="67"/>
      <c r="F1138" s="67"/>
      <c r="G1138" s="67"/>
      <c r="H1138" s="77"/>
      <c r="I1138" s="77"/>
      <c r="P1138" s="2"/>
    </row>
    <row r="1139" spans="1:16">
      <c r="A1139" s="13"/>
      <c r="B1139" s="54"/>
      <c r="C1139" s="54"/>
      <c r="D1139" s="67"/>
      <c r="E1139" s="67"/>
      <c r="F1139" s="67"/>
      <c r="G1139" s="67"/>
      <c r="H1139" s="77"/>
      <c r="I1139" s="77"/>
      <c r="P1139" s="2"/>
    </row>
    <row r="1140" spans="1:16">
      <c r="A1140" s="13"/>
      <c r="B1140" s="54"/>
      <c r="C1140" s="54"/>
      <c r="D1140" s="67"/>
      <c r="E1140" s="67"/>
      <c r="F1140" s="67"/>
      <c r="G1140" s="67"/>
      <c r="H1140" s="77"/>
      <c r="I1140" s="77"/>
      <c r="P1140" s="2"/>
    </row>
    <row r="1141" spans="1:16">
      <c r="A1141" s="13"/>
      <c r="B1141" s="54"/>
      <c r="C1141" s="54"/>
      <c r="D1141" s="67"/>
      <c r="E1141" s="67"/>
      <c r="F1141" s="67"/>
      <c r="G1141" s="67"/>
      <c r="H1141" s="77"/>
      <c r="I1141" s="77"/>
      <c r="P1141" s="2"/>
    </row>
    <row r="1142" spans="1:16">
      <c r="A1142" s="13"/>
      <c r="B1142" s="54"/>
      <c r="C1142" s="54"/>
      <c r="D1142" s="67"/>
      <c r="E1142" s="67"/>
      <c r="F1142" s="67"/>
      <c r="G1142" s="67"/>
      <c r="H1142" s="77"/>
      <c r="I1142" s="77"/>
      <c r="P1142" s="2"/>
    </row>
    <row r="1143" spans="1:16">
      <c r="A1143" s="13"/>
      <c r="B1143" s="54"/>
      <c r="C1143" s="54"/>
      <c r="D1143" s="67"/>
      <c r="E1143" s="67"/>
      <c r="F1143" s="67"/>
      <c r="G1143" s="67"/>
      <c r="H1143" s="77"/>
      <c r="I1143" s="77"/>
      <c r="P1143" s="2"/>
    </row>
    <row r="1144" spans="1:16">
      <c r="A1144" s="13"/>
      <c r="B1144" s="54"/>
      <c r="C1144" s="54"/>
      <c r="D1144" s="67"/>
      <c r="E1144" s="67"/>
      <c r="F1144" s="67"/>
      <c r="G1144" s="67"/>
      <c r="H1144" s="77"/>
      <c r="I1144" s="77"/>
      <c r="P1144" s="2"/>
    </row>
    <row r="1145" spans="1:16">
      <c r="A1145" s="13"/>
      <c r="B1145" s="54"/>
      <c r="C1145" s="54"/>
      <c r="D1145" s="67"/>
      <c r="E1145" s="67"/>
      <c r="F1145" s="67"/>
      <c r="G1145" s="67"/>
      <c r="H1145" s="77"/>
      <c r="I1145" s="77"/>
      <c r="P1145" s="2"/>
    </row>
    <row r="1146" spans="1:16">
      <c r="A1146" s="13"/>
      <c r="B1146" s="54"/>
      <c r="C1146" s="54"/>
      <c r="D1146" s="67"/>
      <c r="E1146" s="67"/>
      <c r="F1146" s="67"/>
      <c r="G1146" s="67"/>
      <c r="H1146" s="77"/>
      <c r="I1146" s="77"/>
      <c r="P1146" s="2"/>
    </row>
    <row r="1147" spans="1:16">
      <c r="A1147" s="13"/>
      <c r="B1147" s="54"/>
      <c r="C1147" s="54"/>
      <c r="D1147" s="67"/>
      <c r="E1147" s="67"/>
      <c r="F1147" s="67"/>
      <c r="G1147" s="67"/>
      <c r="H1147" s="77"/>
      <c r="I1147" s="77"/>
      <c r="P1147" s="2"/>
    </row>
    <row r="1148" spans="1:16">
      <c r="A1148" s="13"/>
      <c r="B1148" s="54"/>
      <c r="C1148" s="54"/>
      <c r="D1148" s="67"/>
      <c r="E1148" s="67"/>
      <c r="F1148" s="67"/>
      <c r="G1148" s="67"/>
      <c r="H1148" s="77"/>
      <c r="I1148" s="77"/>
      <c r="P1148" s="2"/>
    </row>
    <row r="1149" spans="1:16">
      <c r="A1149" s="13"/>
      <c r="B1149" s="54"/>
      <c r="C1149" s="54"/>
      <c r="D1149" s="67"/>
      <c r="E1149" s="67"/>
      <c r="F1149" s="67"/>
      <c r="G1149" s="67"/>
      <c r="H1149" s="77"/>
      <c r="I1149" s="77"/>
      <c r="P1149" s="2"/>
    </row>
    <row r="1150" spans="1:16">
      <c r="A1150" s="13"/>
      <c r="B1150" s="54"/>
      <c r="C1150" s="54"/>
      <c r="D1150" s="67"/>
      <c r="E1150" s="67"/>
      <c r="F1150" s="67"/>
      <c r="G1150" s="67"/>
      <c r="H1150" s="77"/>
      <c r="I1150" s="77"/>
      <c r="P1150" s="2"/>
    </row>
    <row r="1151" spans="1:16">
      <c r="A1151" s="13"/>
      <c r="B1151" s="54"/>
      <c r="C1151" s="54"/>
      <c r="D1151" s="67"/>
      <c r="E1151" s="67"/>
      <c r="F1151" s="67"/>
      <c r="G1151" s="67"/>
      <c r="H1151" s="77"/>
      <c r="I1151" s="77"/>
      <c r="P1151" s="2"/>
    </row>
    <row r="1152" spans="1:16">
      <c r="A1152" s="13"/>
      <c r="B1152" s="54"/>
      <c r="C1152" s="54"/>
      <c r="D1152" s="67"/>
      <c r="E1152" s="67"/>
      <c r="F1152" s="67"/>
      <c r="G1152" s="67"/>
      <c r="H1152" s="77"/>
      <c r="I1152" s="77"/>
      <c r="P1152" s="2"/>
    </row>
    <row r="1153" spans="1:16">
      <c r="A1153" s="13"/>
      <c r="B1153" s="54"/>
      <c r="C1153" s="54"/>
      <c r="D1153" s="67"/>
      <c r="E1153" s="67"/>
      <c r="F1153" s="67"/>
      <c r="G1153" s="67"/>
      <c r="H1153" s="77"/>
      <c r="I1153" s="77"/>
      <c r="P1153" s="2"/>
    </row>
    <row r="1154" spans="1:16">
      <c r="A1154" s="13"/>
      <c r="B1154" s="54"/>
      <c r="C1154" s="54"/>
      <c r="D1154" s="67"/>
      <c r="E1154" s="67"/>
      <c r="F1154" s="67"/>
      <c r="G1154" s="67"/>
      <c r="H1154" s="77"/>
      <c r="I1154" s="77"/>
      <c r="P1154" s="2"/>
    </row>
    <row r="1155" spans="1:16">
      <c r="A1155" s="13"/>
      <c r="B1155" s="54"/>
      <c r="C1155" s="54"/>
      <c r="D1155" s="67"/>
      <c r="E1155" s="67"/>
      <c r="F1155" s="67"/>
      <c r="G1155" s="67"/>
      <c r="H1155" s="77"/>
      <c r="I1155" s="77"/>
      <c r="P1155" s="2"/>
    </row>
    <row r="1156" spans="1:16">
      <c r="A1156" s="13"/>
      <c r="B1156" s="54"/>
      <c r="C1156" s="54"/>
      <c r="D1156" s="67"/>
      <c r="E1156" s="67"/>
      <c r="F1156" s="67"/>
      <c r="G1156" s="67"/>
      <c r="H1156" s="77"/>
      <c r="I1156" s="77"/>
      <c r="P1156" s="2"/>
    </row>
    <row r="1157" spans="1:16">
      <c r="A1157" s="7"/>
      <c r="B1157" s="50"/>
      <c r="C1157" s="50"/>
      <c r="D1157" s="67"/>
      <c r="E1157" s="67"/>
      <c r="F1157" s="67"/>
      <c r="G1157" s="67"/>
      <c r="H1157" s="77"/>
      <c r="I1157" s="77"/>
      <c r="P1157" s="2"/>
    </row>
    <row r="1158" spans="1:16">
      <c r="A1158" s="7"/>
      <c r="B1158" s="50"/>
      <c r="C1158" s="50"/>
      <c r="D1158" s="67"/>
      <c r="E1158" s="67"/>
      <c r="F1158" s="67"/>
      <c r="G1158" s="67"/>
      <c r="H1158" s="77"/>
      <c r="I1158" s="77"/>
      <c r="P1158" s="2"/>
    </row>
    <row r="1159" spans="1:16">
      <c r="A1159" s="7"/>
      <c r="B1159" s="50"/>
      <c r="C1159" s="50"/>
      <c r="D1159" s="67"/>
      <c r="E1159" s="67"/>
      <c r="F1159" s="67"/>
      <c r="G1159" s="67"/>
      <c r="H1159" s="77"/>
      <c r="I1159" s="77"/>
      <c r="P1159" s="2"/>
    </row>
    <row r="1160" spans="1:16">
      <c r="A1160" s="7"/>
      <c r="B1160" s="50"/>
      <c r="C1160" s="50"/>
      <c r="D1160" s="67"/>
      <c r="E1160" s="67"/>
      <c r="F1160" s="67"/>
      <c r="G1160" s="67"/>
      <c r="H1160" s="77"/>
      <c r="I1160" s="77"/>
      <c r="P1160" s="2"/>
    </row>
    <row r="1161" spans="1:16">
      <c r="A1161" s="7"/>
      <c r="B1161" s="50"/>
      <c r="C1161" s="50"/>
      <c r="D1161" s="67"/>
      <c r="E1161" s="67"/>
      <c r="F1161" s="67"/>
      <c r="G1161" s="67"/>
      <c r="H1161" s="77"/>
      <c r="I1161" s="77"/>
      <c r="P1161" s="2"/>
    </row>
    <row r="1162" spans="1:16">
      <c r="A1162" s="7"/>
      <c r="B1162" s="50"/>
      <c r="C1162" s="50"/>
      <c r="D1162" s="67"/>
      <c r="E1162" s="67"/>
      <c r="F1162" s="67"/>
      <c r="G1162" s="67"/>
      <c r="H1162" s="77"/>
      <c r="I1162" s="77"/>
      <c r="P1162" s="2"/>
    </row>
    <row r="1163" spans="1:16">
      <c r="A1163" s="7"/>
      <c r="B1163" s="50"/>
      <c r="C1163" s="50"/>
      <c r="D1163" s="67"/>
      <c r="E1163" s="67"/>
      <c r="F1163" s="67"/>
      <c r="G1163" s="67"/>
      <c r="H1163" s="77"/>
      <c r="I1163" s="77"/>
      <c r="P1163" s="2"/>
    </row>
    <row r="1164" spans="1:16">
      <c r="A1164" s="7"/>
      <c r="B1164" s="50"/>
      <c r="C1164" s="50"/>
      <c r="D1164" s="67"/>
      <c r="E1164" s="67"/>
      <c r="F1164" s="67"/>
      <c r="G1164" s="67"/>
      <c r="H1164" s="77"/>
      <c r="I1164" s="77"/>
      <c r="P1164" s="2"/>
    </row>
    <row r="1165" spans="1:16">
      <c r="A1165" s="7"/>
      <c r="B1165" s="50"/>
      <c r="C1165" s="50"/>
      <c r="D1165" s="67"/>
      <c r="E1165" s="67"/>
      <c r="F1165" s="67"/>
      <c r="G1165" s="67"/>
      <c r="H1165" s="77"/>
      <c r="I1165" s="77"/>
      <c r="P1165" s="2"/>
    </row>
    <row r="1166" spans="1:16">
      <c r="A1166" s="7"/>
      <c r="B1166" s="50"/>
      <c r="C1166" s="50"/>
      <c r="D1166" s="67"/>
      <c r="E1166" s="67"/>
      <c r="F1166" s="67"/>
      <c r="G1166" s="67"/>
      <c r="H1166" s="77"/>
      <c r="I1166" s="77"/>
      <c r="P1166" s="2"/>
    </row>
    <row r="1167" spans="1:16">
      <c r="A1167" s="7"/>
      <c r="B1167" s="50"/>
      <c r="C1167" s="50"/>
      <c r="D1167" s="67"/>
      <c r="E1167" s="67"/>
      <c r="F1167" s="67"/>
      <c r="G1167" s="67"/>
      <c r="H1167" s="77"/>
      <c r="I1167" s="77"/>
      <c r="P1167" s="2"/>
    </row>
    <row r="1168" spans="1:16">
      <c r="A1168" s="7"/>
      <c r="B1168" s="50"/>
      <c r="C1168" s="50"/>
      <c r="D1168" s="67"/>
      <c r="E1168" s="67"/>
      <c r="F1168" s="67"/>
      <c r="G1168" s="67"/>
      <c r="H1168" s="77"/>
      <c r="I1168" s="77"/>
      <c r="P1168" s="2"/>
    </row>
    <row r="1169" spans="1:16">
      <c r="A1169" s="7"/>
      <c r="B1169" s="50"/>
      <c r="C1169" s="50"/>
      <c r="D1169" s="67"/>
      <c r="E1169" s="67"/>
      <c r="F1169" s="67"/>
      <c r="G1169" s="67"/>
      <c r="H1169" s="77"/>
      <c r="I1169" s="77"/>
      <c r="P1169" s="2"/>
    </row>
    <row r="1170" spans="1:16">
      <c r="A1170" s="7"/>
      <c r="B1170" s="50"/>
      <c r="C1170" s="50"/>
      <c r="D1170" s="67"/>
      <c r="E1170" s="67"/>
      <c r="F1170" s="67"/>
      <c r="G1170" s="67"/>
      <c r="H1170" s="77"/>
      <c r="I1170" s="77"/>
      <c r="P1170" s="2"/>
    </row>
    <row r="1171" spans="1:16">
      <c r="A1171" s="7"/>
      <c r="B1171" s="50"/>
      <c r="C1171" s="50"/>
      <c r="D1171" s="67"/>
      <c r="E1171" s="67"/>
      <c r="F1171" s="67"/>
      <c r="G1171" s="67"/>
      <c r="H1171" s="77"/>
      <c r="I1171" s="77"/>
      <c r="P1171" s="2"/>
    </row>
    <row r="1172" spans="1:16">
      <c r="A1172" s="7"/>
      <c r="B1172" s="50"/>
      <c r="C1172" s="50"/>
      <c r="D1172" s="67"/>
      <c r="E1172" s="67"/>
      <c r="F1172" s="67"/>
      <c r="G1172" s="67"/>
      <c r="H1172" s="77"/>
      <c r="I1172" s="77"/>
      <c r="P1172" s="2"/>
    </row>
    <row r="1173" spans="1:16">
      <c r="A1173" s="7"/>
      <c r="B1173" s="50"/>
      <c r="C1173" s="50"/>
      <c r="D1173" s="67"/>
      <c r="E1173" s="67"/>
      <c r="F1173" s="67"/>
      <c r="G1173" s="67"/>
      <c r="H1173" s="77"/>
      <c r="I1173" s="77"/>
      <c r="P1173" s="2"/>
    </row>
    <row r="1174" spans="1:16">
      <c r="A1174" s="7"/>
      <c r="B1174" s="50"/>
      <c r="C1174" s="50"/>
      <c r="D1174" s="67"/>
      <c r="E1174" s="67"/>
      <c r="F1174" s="67"/>
      <c r="G1174" s="67"/>
      <c r="H1174" s="77"/>
      <c r="I1174" s="77"/>
      <c r="P1174" s="2"/>
    </row>
    <row r="1175" spans="1:16">
      <c r="A1175" s="7"/>
      <c r="B1175" s="50"/>
      <c r="C1175" s="50"/>
      <c r="D1175" s="67"/>
      <c r="E1175" s="67"/>
      <c r="F1175" s="67"/>
      <c r="G1175" s="67"/>
      <c r="H1175" s="77"/>
      <c r="I1175" s="77"/>
      <c r="P1175" s="2"/>
    </row>
    <row r="1176" spans="1:16">
      <c r="A1176" s="7"/>
      <c r="B1176" s="50"/>
      <c r="C1176" s="50"/>
      <c r="D1176" s="67"/>
      <c r="E1176" s="67"/>
      <c r="F1176" s="67"/>
      <c r="G1176" s="67"/>
      <c r="H1176" s="77"/>
      <c r="I1176" s="77"/>
      <c r="P1176" s="2"/>
    </row>
    <row r="1177" spans="1:16">
      <c r="A1177" s="7"/>
      <c r="B1177" s="50"/>
      <c r="C1177" s="50"/>
      <c r="D1177" s="67"/>
      <c r="E1177" s="67"/>
      <c r="F1177" s="67"/>
      <c r="G1177" s="67"/>
      <c r="H1177" s="77"/>
      <c r="I1177" s="77"/>
      <c r="P1177" s="2"/>
    </row>
    <row r="1178" spans="1:16">
      <c r="A1178" s="7"/>
      <c r="B1178" s="50"/>
      <c r="C1178" s="50"/>
      <c r="D1178" s="67"/>
      <c r="E1178" s="67"/>
      <c r="F1178" s="67"/>
      <c r="G1178" s="67"/>
      <c r="H1178" s="77"/>
      <c r="I1178" s="77"/>
      <c r="P1178" s="2"/>
    </row>
    <row r="1179" spans="1:16">
      <c r="A1179" s="7"/>
      <c r="B1179" s="50"/>
      <c r="C1179" s="50"/>
      <c r="D1179" s="67"/>
      <c r="E1179" s="67"/>
      <c r="F1179" s="67"/>
      <c r="G1179" s="67"/>
      <c r="H1179" s="77"/>
      <c r="I1179" s="77"/>
      <c r="P1179" s="2"/>
    </row>
    <row r="1180" spans="1:16">
      <c r="A1180" s="7"/>
      <c r="B1180" s="50"/>
      <c r="C1180" s="50"/>
      <c r="D1180" s="67"/>
      <c r="E1180" s="67"/>
      <c r="F1180" s="67"/>
      <c r="G1180" s="67"/>
      <c r="H1180" s="77"/>
      <c r="I1180" s="77"/>
      <c r="P1180" s="2"/>
    </row>
    <row r="1181" spans="1:16">
      <c r="A1181" s="7"/>
      <c r="B1181" s="50"/>
      <c r="C1181" s="50"/>
      <c r="D1181" s="67"/>
      <c r="E1181" s="67"/>
      <c r="F1181" s="67"/>
      <c r="G1181" s="67"/>
      <c r="H1181" s="77"/>
      <c r="I1181" s="77"/>
      <c r="P1181" s="2"/>
    </row>
    <row r="1182" spans="1:16">
      <c r="A1182" s="7"/>
      <c r="B1182" s="50"/>
      <c r="C1182" s="50"/>
      <c r="D1182" s="67"/>
      <c r="E1182" s="67"/>
      <c r="F1182" s="67"/>
      <c r="G1182" s="67"/>
      <c r="H1182" s="77"/>
      <c r="I1182" s="77"/>
      <c r="P1182" s="2"/>
    </row>
    <row r="1183" spans="1:16">
      <c r="A1183" s="7"/>
      <c r="B1183" s="50"/>
      <c r="C1183" s="50"/>
      <c r="D1183" s="67"/>
      <c r="E1183" s="67"/>
      <c r="F1183" s="67"/>
      <c r="G1183" s="67"/>
      <c r="H1183" s="77"/>
      <c r="I1183" s="77"/>
      <c r="P1183" s="2"/>
    </row>
    <row r="1184" spans="1:16">
      <c r="A1184" s="7"/>
      <c r="B1184" s="50"/>
      <c r="C1184" s="50"/>
      <c r="D1184" s="67"/>
      <c r="E1184" s="67"/>
      <c r="F1184" s="67"/>
      <c r="G1184" s="67"/>
      <c r="H1184" s="77"/>
      <c r="I1184" s="77"/>
      <c r="P1184" s="2"/>
    </row>
    <row r="1185" spans="1:16">
      <c r="A1185" s="7"/>
      <c r="B1185" s="50"/>
      <c r="C1185" s="50"/>
      <c r="D1185" s="67"/>
      <c r="E1185" s="67"/>
      <c r="F1185" s="67"/>
      <c r="G1185" s="67"/>
      <c r="H1185" s="77"/>
      <c r="I1185" s="77"/>
      <c r="P1185" s="2"/>
    </row>
    <row r="1186" spans="1:16">
      <c r="A1186" s="7"/>
      <c r="B1186" s="50"/>
      <c r="C1186" s="50"/>
      <c r="D1186" s="65"/>
      <c r="E1186" s="65"/>
      <c r="F1186" s="65"/>
      <c r="G1186" s="65"/>
      <c r="H1186" s="75"/>
      <c r="I1186" s="75"/>
      <c r="P1186" s="2"/>
    </row>
    <row r="1187" spans="1:16">
      <c r="A1187" s="7"/>
      <c r="B1187" s="50"/>
      <c r="C1187" s="50"/>
      <c r="D1187" s="65"/>
      <c r="E1187" s="65"/>
      <c r="F1187" s="65"/>
      <c r="G1187" s="65"/>
      <c r="H1187" s="75"/>
      <c r="I1187" s="75"/>
      <c r="P1187" s="2"/>
    </row>
    <row r="1188" spans="1:16">
      <c r="A1188" s="7"/>
      <c r="B1188" s="50"/>
      <c r="C1188" s="50"/>
      <c r="D1188" s="65"/>
      <c r="E1188" s="65"/>
      <c r="F1188" s="65"/>
      <c r="G1188" s="65"/>
      <c r="H1188" s="75"/>
      <c r="I1188" s="75"/>
      <c r="P1188" s="2"/>
    </row>
    <row r="1189" spans="1:16">
      <c r="A1189" s="7"/>
      <c r="B1189" s="50"/>
      <c r="C1189" s="50"/>
      <c r="D1189" s="65"/>
      <c r="E1189" s="65"/>
      <c r="F1189" s="65"/>
      <c r="G1189" s="65"/>
      <c r="H1189" s="75"/>
      <c r="I1189" s="75"/>
      <c r="P1189" s="2"/>
    </row>
    <row r="1190" spans="1:16">
      <c r="A1190" s="7"/>
      <c r="B1190" s="50"/>
      <c r="C1190" s="50"/>
      <c r="D1190" s="65"/>
      <c r="E1190" s="65"/>
      <c r="F1190" s="65"/>
      <c r="G1190" s="65"/>
      <c r="H1190" s="75"/>
      <c r="I1190" s="75"/>
      <c r="P1190" s="2"/>
    </row>
    <row r="1191" spans="1:16">
      <c r="A1191" s="7"/>
      <c r="B1191" s="50"/>
      <c r="C1191" s="50"/>
      <c r="D1191" s="65"/>
      <c r="E1191" s="65"/>
      <c r="F1191" s="65"/>
      <c r="G1191" s="65"/>
      <c r="H1191" s="75"/>
      <c r="I1191" s="75"/>
      <c r="P1191" s="2"/>
    </row>
    <row r="1192" spans="1:16">
      <c r="A1192" s="7"/>
      <c r="B1192" s="50"/>
      <c r="C1192" s="50"/>
      <c r="D1192" s="65"/>
      <c r="E1192" s="65"/>
      <c r="F1192" s="65"/>
      <c r="G1192" s="65"/>
      <c r="H1192" s="75"/>
      <c r="I1192" s="75"/>
      <c r="P1192" s="2"/>
    </row>
    <row r="1193" spans="1:16">
      <c r="A1193" s="7"/>
      <c r="B1193" s="50"/>
      <c r="C1193" s="50"/>
      <c r="D1193" s="65"/>
      <c r="E1193" s="65"/>
      <c r="F1193" s="65"/>
      <c r="G1193" s="65"/>
      <c r="H1193" s="75"/>
      <c r="I1193" s="75"/>
      <c r="P1193" s="2"/>
    </row>
    <row r="1194" spans="1:16">
      <c r="A1194" s="7"/>
      <c r="B1194" s="50"/>
      <c r="C1194" s="50"/>
      <c r="D1194" s="65"/>
      <c r="E1194" s="65"/>
      <c r="F1194" s="65"/>
      <c r="G1194" s="65"/>
      <c r="H1194" s="75"/>
      <c r="I1194" s="75"/>
      <c r="P1194" s="2"/>
    </row>
    <row r="1195" spans="1:16">
      <c r="A1195" s="7"/>
      <c r="B1195" s="50"/>
      <c r="C1195" s="50"/>
      <c r="D1195" s="65"/>
      <c r="E1195" s="65"/>
      <c r="F1195" s="65"/>
      <c r="G1195" s="65"/>
      <c r="H1195" s="75"/>
      <c r="I1195" s="75"/>
      <c r="P1195" s="2"/>
    </row>
    <row r="1196" spans="1:16">
      <c r="A1196" s="7"/>
      <c r="B1196" s="50"/>
      <c r="C1196" s="50"/>
      <c r="D1196" s="65"/>
      <c r="E1196" s="65"/>
      <c r="F1196" s="65"/>
      <c r="G1196" s="65"/>
      <c r="H1196" s="75"/>
      <c r="I1196" s="75"/>
      <c r="P1196" s="2"/>
    </row>
    <row r="1197" spans="1:16">
      <c r="A1197" s="7"/>
      <c r="B1197" s="50"/>
      <c r="C1197" s="50"/>
      <c r="D1197" s="65"/>
      <c r="E1197" s="65"/>
      <c r="F1197" s="65"/>
      <c r="G1197" s="65"/>
      <c r="H1197" s="75"/>
      <c r="I1197" s="75"/>
      <c r="P1197" s="2"/>
    </row>
    <row r="1198" spans="1:16">
      <c r="A1198" s="7"/>
      <c r="B1198" s="50"/>
      <c r="C1198" s="50"/>
      <c r="D1198" s="65"/>
      <c r="E1198" s="65"/>
      <c r="F1198" s="65"/>
      <c r="G1198" s="65"/>
      <c r="H1198" s="75"/>
      <c r="I1198" s="75"/>
      <c r="P1198" s="2"/>
    </row>
    <row r="1199" spans="1:16">
      <c r="A1199" s="14"/>
      <c r="B1199" s="50"/>
      <c r="C1199" s="50"/>
      <c r="D1199" s="65"/>
      <c r="E1199" s="65"/>
      <c r="F1199" s="65"/>
      <c r="G1199" s="65"/>
      <c r="H1199" s="75"/>
      <c r="I1199" s="75"/>
      <c r="P1199" s="2"/>
    </row>
    <row r="1200" spans="1:16">
      <c r="A1200" s="7"/>
      <c r="B1200" s="50"/>
      <c r="C1200" s="50"/>
      <c r="D1200" s="65"/>
      <c r="E1200" s="65"/>
      <c r="F1200" s="65"/>
      <c r="G1200" s="65"/>
      <c r="H1200" s="75"/>
      <c r="I1200" s="75"/>
      <c r="P1200" s="2"/>
    </row>
    <row r="1201" spans="1:16">
      <c r="A1201" s="7"/>
      <c r="B1201" s="50"/>
      <c r="C1201" s="50"/>
      <c r="D1201" s="65"/>
      <c r="E1201" s="65"/>
      <c r="F1201" s="65"/>
      <c r="G1201" s="65"/>
      <c r="H1201" s="75"/>
      <c r="I1201" s="75"/>
      <c r="P1201" s="2"/>
    </row>
    <row r="1202" spans="1:16">
      <c r="A1202" s="7"/>
      <c r="B1202" s="50"/>
      <c r="C1202" s="50"/>
      <c r="D1202" s="65"/>
      <c r="E1202" s="65"/>
      <c r="F1202" s="65"/>
      <c r="G1202" s="65"/>
      <c r="H1202" s="75"/>
      <c r="I1202" s="75"/>
      <c r="P1202" s="2"/>
    </row>
    <row r="1203" spans="1:16">
      <c r="A1203" s="7"/>
      <c r="B1203" s="50"/>
      <c r="C1203" s="50"/>
      <c r="D1203" s="65"/>
      <c r="E1203" s="65"/>
      <c r="F1203" s="65"/>
      <c r="G1203" s="65"/>
      <c r="H1203" s="75"/>
      <c r="I1203" s="75"/>
      <c r="P1203" s="2"/>
    </row>
    <row r="1204" spans="1:16">
      <c r="A1204" s="7"/>
      <c r="B1204" s="50"/>
      <c r="C1204" s="50"/>
      <c r="D1204" s="65"/>
      <c r="E1204" s="65"/>
      <c r="F1204" s="65"/>
      <c r="G1204" s="65"/>
      <c r="H1204" s="75"/>
      <c r="I1204" s="75"/>
      <c r="P1204" s="2"/>
    </row>
    <row r="1205" spans="1:16">
      <c r="A1205" s="7"/>
      <c r="B1205" s="50"/>
      <c r="C1205" s="50"/>
      <c r="D1205" s="65"/>
      <c r="E1205" s="65"/>
      <c r="F1205" s="65"/>
      <c r="G1205" s="65"/>
      <c r="H1205" s="75"/>
      <c r="I1205" s="75"/>
      <c r="P1205" s="2"/>
    </row>
    <row r="1206" spans="1:16">
      <c r="A1206" s="7"/>
      <c r="B1206" s="50"/>
      <c r="C1206" s="50"/>
      <c r="D1206" s="65"/>
      <c r="E1206" s="65"/>
      <c r="F1206" s="65"/>
      <c r="G1206" s="65"/>
      <c r="H1206" s="75"/>
      <c r="I1206" s="75"/>
      <c r="P1206" s="2"/>
    </row>
    <row r="1207" spans="1:16">
      <c r="A1207" s="7"/>
      <c r="B1207" s="50"/>
      <c r="C1207" s="50"/>
      <c r="D1207" s="65"/>
      <c r="E1207" s="65"/>
      <c r="F1207" s="65"/>
      <c r="G1207" s="65"/>
      <c r="H1207" s="75"/>
      <c r="I1207" s="75"/>
      <c r="P1207" s="2"/>
    </row>
    <row r="1208" spans="1:16">
      <c r="A1208" s="7"/>
      <c r="B1208" s="50"/>
      <c r="C1208" s="50"/>
      <c r="D1208" s="65"/>
      <c r="E1208" s="65"/>
      <c r="F1208" s="65"/>
      <c r="G1208" s="65"/>
      <c r="H1208" s="75"/>
      <c r="I1208" s="75"/>
      <c r="P1208" s="2"/>
    </row>
    <row r="1209" spans="1:16">
      <c r="A1209" s="7"/>
      <c r="B1209" s="50"/>
      <c r="C1209" s="50"/>
      <c r="D1209" s="65"/>
      <c r="E1209" s="65"/>
      <c r="F1209" s="65"/>
      <c r="G1209" s="65"/>
      <c r="H1209" s="75"/>
      <c r="I1209" s="75"/>
      <c r="P1209" s="2"/>
    </row>
    <row r="1210" spans="1:16">
      <c r="A1210" s="7"/>
      <c r="B1210" s="50"/>
      <c r="C1210" s="50"/>
      <c r="D1210" s="65"/>
      <c r="E1210" s="65"/>
      <c r="F1210" s="65"/>
      <c r="G1210" s="65"/>
      <c r="H1210" s="75"/>
      <c r="I1210" s="75"/>
      <c r="P1210" s="2"/>
    </row>
    <row r="1211" spans="1:16">
      <c r="A1211" s="7"/>
      <c r="B1211" s="50"/>
      <c r="C1211" s="50"/>
      <c r="D1211" s="65"/>
      <c r="E1211" s="65"/>
      <c r="F1211" s="65"/>
      <c r="G1211" s="65"/>
      <c r="H1211" s="75"/>
      <c r="I1211" s="75"/>
      <c r="P1211" s="2"/>
    </row>
    <row r="1212" spans="1:16">
      <c r="A1212" s="7"/>
      <c r="B1212" s="50"/>
      <c r="C1212" s="50"/>
      <c r="D1212" s="65"/>
      <c r="E1212" s="65"/>
      <c r="F1212" s="65"/>
      <c r="G1212" s="65"/>
      <c r="H1212" s="75"/>
      <c r="I1212" s="75"/>
      <c r="P1212" s="2"/>
    </row>
    <row r="1213" spans="1:16">
      <c r="A1213" s="7"/>
      <c r="B1213" s="50"/>
      <c r="C1213" s="50"/>
      <c r="D1213" s="65"/>
      <c r="E1213" s="65"/>
      <c r="F1213" s="65"/>
      <c r="G1213" s="65"/>
      <c r="H1213" s="75"/>
      <c r="I1213" s="75"/>
      <c r="P1213" s="2"/>
    </row>
    <row r="1214" spans="1:16">
      <c r="A1214" s="7"/>
      <c r="B1214" s="50"/>
      <c r="C1214" s="50"/>
      <c r="D1214" s="65"/>
      <c r="E1214" s="65"/>
      <c r="F1214" s="65"/>
      <c r="G1214" s="65"/>
      <c r="H1214" s="75"/>
      <c r="I1214" s="75"/>
      <c r="P1214" s="2"/>
    </row>
    <row r="1215" spans="1:16">
      <c r="A1215" s="7"/>
      <c r="B1215" s="50"/>
      <c r="C1215" s="50"/>
      <c r="D1215" s="65"/>
      <c r="E1215" s="65"/>
      <c r="F1215" s="65"/>
      <c r="G1215" s="65"/>
      <c r="H1215" s="75"/>
      <c r="I1215" s="75"/>
      <c r="P1215" s="2"/>
    </row>
    <row r="1216" spans="1:16">
      <c r="A1216" s="7"/>
      <c r="B1216" s="50"/>
      <c r="C1216" s="50"/>
      <c r="D1216" s="65"/>
      <c r="E1216" s="65"/>
      <c r="F1216" s="65"/>
      <c r="G1216" s="65"/>
      <c r="H1216" s="75"/>
      <c r="I1216" s="75"/>
      <c r="P1216" s="2"/>
    </row>
    <row r="1217" spans="1:16">
      <c r="A1217" s="7"/>
      <c r="B1217" s="50"/>
      <c r="C1217" s="50"/>
      <c r="D1217" s="65"/>
      <c r="E1217" s="65"/>
      <c r="F1217" s="65"/>
      <c r="G1217" s="65"/>
      <c r="H1217" s="75"/>
      <c r="I1217" s="75"/>
      <c r="P1217" s="2"/>
    </row>
    <row r="1218" spans="1:16">
      <c r="A1218" s="7"/>
      <c r="B1218" s="50"/>
      <c r="C1218" s="50"/>
      <c r="D1218" s="65"/>
      <c r="E1218" s="65"/>
      <c r="F1218" s="65"/>
      <c r="G1218" s="65"/>
      <c r="H1218" s="75"/>
      <c r="I1218" s="75"/>
      <c r="P1218" s="2"/>
    </row>
    <row r="1219" spans="1:16">
      <c r="A1219" s="7"/>
      <c r="B1219" s="50"/>
      <c r="C1219" s="50"/>
      <c r="D1219" s="65"/>
      <c r="E1219" s="65"/>
      <c r="F1219" s="65"/>
      <c r="G1219" s="65"/>
      <c r="H1219" s="75"/>
      <c r="I1219" s="75"/>
      <c r="P1219" s="2"/>
    </row>
    <row r="1220" spans="1:16">
      <c r="A1220" s="7"/>
      <c r="B1220" s="50"/>
      <c r="C1220" s="50"/>
      <c r="D1220" s="65"/>
      <c r="E1220" s="65"/>
      <c r="F1220" s="65"/>
      <c r="G1220" s="65"/>
      <c r="H1220" s="75"/>
      <c r="I1220" s="75"/>
      <c r="P1220" s="2"/>
    </row>
    <row r="1221" spans="1:16">
      <c r="A1221" s="7"/>
      <c r="B1221" s="50"/>
      <c r="C1221" s="50"/>
      <c r="D1221" s="65"/>
      <c r="E1221" s="65"/>
      <c r="F1221" s="65"/>
      <c r="G1221" s="65"/>
      <c r="H1221" s="75"/>
      <c r="I1221" s="75"/>
      <c r="P1221" s="2"/>
    </row>
    <row r="1222" spans="1:16">
      <c r="A1222" s="7"/>
      <c r="B1222" s="50"/>
      <c r="C1222" s="50"/>
      <c r="D1222" s="65"/>
      <c r="E1222" s="65"/>
      <c r="F1222" s="65"/>
      <c r="G1222" s="65"/>
      <c r="H1222" s="75"/>
      <c r="I1222" s="75"/>
      <c r="P1222" s="2"/>
    </row>
    <row r="1223" spans="1:16">
      <c r="A1223" s="7"/>
      <c r="B1223" s="50"/>
      <c r="C1223" s="50"/>
      <c r="D1223" s="65"/>
      <c r="E1223" s="65"/>
      <c r="F1223" s="65"/>
      <c r="G1223" s="65"/>
      <c r="H1223" s="75"/>
      <c r="I1223" s="75"/>
      <c r="P1223" s="2"/>
    </row>
    <row r="1224" spans="1:16">
      <c r="A1224" s="7"/>
      <c r="B1224" s="50"/>
      <c r="C1224" s="50"/>
      <c r="D1224" s="65"/>
      <c r="E1224" s="65"/>
      <c r="F1224" s="65"/>
      <c r="G1224" s="65"/>
      <c r="H1224" s="75"/>
      <c r="I1224" s="75"/>
      <c r="P1224" s="2"/>
    </row>
    <row r="1225" spans="1:16">
      <c r="A1225" s="7"/>
      <c r="B1225" s="50"/>
      <c r="C1225" s="50"/>
      <c r="D1225" s="65"/>
      <c r="E1225" s="65"/>
      <c r="F1225" s="65"/>
      <c r="G1225" s="65"/>
      <c r="H1225" s="75"/>
      <c r="I1225" s="75"/>
      <c r="P1225" s="2"/>
    </row>
    <row r="1226" spans="1:16">
      <c r="A1226" s="7"/>
      <c r="B1226" s="50"/>
      <c r="C1226" s="50"/>
      <c r="D1226" s="65"/>
      <c r="E1226" s="65"/>
      <c r="F1226" s="65"/>
      <c r="G1226" s="65"/>
      <c r="H1226" s="75"/>
      <c r="I1226" s="75"/>
      <c r="P1226" s="2"/>
    </row>
    <row r="1227" spans="1:16">
      <c r="A1227" s="7"/>
      <c r="B1227" s="50"/>
      <c r="C1227" s="50"/>
      <c r="D1227" s="65"/>
      <c r="E1227" s="65"/>
      <c r="F1227" s="65"/>
      <c r="G1227" s="65"/>
      <c r="H1227" s="75"/>
      <c r="I1227" s="75"/>
      <c r="P1227" s="2"/>
    </row>
    <row r="1228" spans="1:16">
      <c r="A1228" s="7"/>
      <c r="B1228" s="50"/>
      <c r="C1228" s="50"/>
      <c r="D1228" s="65"/>
      <c r="E1228" s="65"/>
      <c r="F1228" s="65"/>
      <c r="G1228" s="65"/>
      <c r="H1228" s="75"/>
      <c r="I1228" s="75"/>
      <c r="P1228" s="2"/>
    </row>
    <row r="1229" spans="1:16">
      <c r="A1229" s="7"/>
      <c r="B1229" s="50"/>
      <c r="C1229" s="50"/>
      <c r="D1229" s="65"/>
      <c r="E1229" s="65"/>
      <c r="F1229" s="65"/>
      <c r="G1229" s="65"/>
      <c r="H1229" s="75"/>
      <c r="I1229" s="75"/>
      <c r="P1229" s="2"/>
    </row>
    <row r="1230" spans="1:16">
      <c r="A1230" s="7"/>
      <c r="B1230" s="50"/>
      <c r="C1230" s="50"/>
      <c r="D1230" s="65"/>
      <c r="E1230" s="65"/>
      <c r="F1230" s="65"/>
      <c r="G1230" s="65"/>
      <c r="H1230" s="75"/>
      <c r="I1230" s="75"/>
      <c r="P1230" s="2"/>
    </row>
    <row r="1231" spans="1:16">
      <c r="B1231" s="47"/>
      <c r="C1231" s="47"/>
      <c r="D1231" s="65"/>
      <c r="E1231" s="65"/>
      <c r="F1231" s="65"/>
      <c r="G1231" s="65"/>
      <c r="H1231" s="75"/>
      <c r="I1231" s="75"/>
      <c r="P1231" s="2"/>
    </row>
    <row r="1232" spans="1:16">
      <c r="D1232" s="65"/>
      <c r="E1232" s="65"/>
      <c r="F1232" s="65"/>
      <c r="G1232" s="65"/>
      <c r="H1232" s="75"/>
      <c r="I1232" s="75"/>
      <c r="P1232" s="2"/>
    </row>
    <row r="1233" spans="1:16">
      <c r="A1233" s="11"/>
      <c r="D1233" s="65"/>
      <c r="E1233" s="65"/>
      <c r="F1233" s="65"/>
      <c r="G1233" s="65"/>
      <c r="H1233" s="75"/>
      <c r="I1233" s="75"/>
      <c r="P1233" s="2"/>
    </row>
    <row r="1234" spans="1:16">
      <c r="A1234" s="11"/>
      <c r="D1234" s="65"/>
      <c r="E1234" s="65"/>
      <c r="F1234" s="65"/>
      <c r="G1234" s="65"/>
      <c r="H1234" s="75"/>
      <c r="I1234" s="75"/>
      <c r="P1234" s="2"/>
    </row>
    <row r="1235" spans="1:16">
      <c r="A1235" s="11"/>
      <c r="D1235" s="65"/>
      <c r="E1235" s="65"/>
      <c r="F1235" s="65"/>
      <c r="G1235" s="65"/>
      <c r="H1235" s="75"/>
      <c r="I1235" s="75"/>
      <c r="P1235" s="2"/>
    </row>
    <row r="1236" spans="1:16">
      <c r="D1236" s="65"/>
      <c r="E1236" s="65"/>
      <c r="F1236" s="65"/>
      <c r="G1236" s="65"/>
      <c r="H1236" s="75"/>
      <c r="I1236" s="75"/>
      <c r="P1236" s="2"/>
    </row>
    <row r="1237" spans="1:16">
      <c r="D1237" s="65"/>
      <c r="E1237" s="65"/>
      <c r="F1237" s="65"/>
      <c r="G1237" s="65"/>
      <c r="H1237" s="75"/>
      <c r="I1237" s="75"/>
      <c r="P1237" s="2"/>
    </row>
    <row r="1238" spans="1:16">
      <c r="D1238" s="65"/>
      <c r="E1238" s="65"/>
      <c r="F1238" s="65"/>
      <c r="G1238" s="65"/>
      <c r="H1238" s="75"/>
      <c r="I1238" s="75"/>
      <c r="P1238" s="2"/>
    </row>
    <row r="1239" spans="1:16">
      <c r="A1239" s="11"/>
      <c r="D1239" s="65"/>
      <c r="E1239" s="65"/>
      <c r="F1239" s="65"/>
      <c r="G1239" s="65"/>
      <c r="H1239" s="75"/>
      <c r="I1239" s="75"/>
      <c r="P1239" s="2"/>
    </row>
    <row r="1240" spans="1:16">
      <c r="D1240" s="65"/>
      <c r="E1240" s="65"/>
      <c r="F1240" s="65"/>
      <c r="G1240" s="65"/>
      <c r="H1240" s="75"/>
      <c r="I1240" s="75"/>
      <c r="P1240" s="2"/>
    </row>
    <row r="1241" spans="1:16">
      <c r="A1241" s="11"/>
      <c r="D1241" s="65"/>
      <c r="E1241" s="65"/>
      <c r="F1241" s="65"/>
      <c r="G1241" s="65"/>
      <c r="H1241" s="75"/>
      <c r="I1241" s="75"/>
      <c r="P1241" s="2"/>
    </row>
    <row r="1242" spans="1:16">
      <c r="A1242" s="11"/>
      <c r="D1242" s="65"/>
      <c r="E1242" s="65"/>
      <c r="F1242" s="65"/>
      <c r="G1242" s="65"/>
      <c r="H1242" s="75"/>
      <c r="I1242" s="75"/>
      <c r="P1242" s="2"/>
    </row>
    <row r="1243" spans="1:16">
      <c r="A1243" s="11"/>
      <c r="D1243" s="65"/>
      <c r="E1243" s="65"/>
      <c r="F1243" s="65"/>
      <c r="G1243" s="65"/>
      <c r="H1243" s="75"/>
      <c r="I1243" s="75"/>
      <c r="P1243" s="2"/>
    </row>
    <row r="1244" spans="1:16">
      <c r="A1244" s="11"/>
      <c r="D1244" s="65"/>
      <c r="E1244" s="65"/>
      <c r="F1244" s="65"/>
      <c r="G1244" s="65"/>
      <c r="H1244" s="75"/>
      <c r="I1244" s="75"/>
      <c r="P1244" s="2"/>
    </row>
    <row r="1245" spans="1:16">
      <c r="D1245" s="65"/>
      <c r="E1245" s="65"/>
      <c r="F1245" s="65"/>
      <c r="G1245" s="65"/>
      <c r="H1245" s="75"/>
      <c r="I1245" s="75"/>
      <c r="P1245" s="2"/>
    </row>
    <row r="1246" spans="1:16">
      <c r="D1246" s="65"/>
      <c r="E1246" s="65"/>
      <c r="F1246" s="65"/>
      <c r="G1246" s="65"/>
      <c r="H1246" s="75"/>
      <c r="I1246" s="75"/>
      <c r="P1246" s="2"/>
    </row>
    <row r="1247" spans="1:16">
      <c r="D1247" s="65"/>
      <c r="E1247" s="65"/>
      <c r="F1247" s="65"/>
      <c r="G1247" s="65"/>
      <c r="H1247" s="75"/>
      <c r="I1247" s="75"/>
      <c r="P1247" s="2"/>
    </row>
    <row r="1248" spans="1:16">
      <c r="A1248" s="11"/>
      <c r="D1248" s="65"/>
      <c r="E1248" s="65"/>
      <c r="F1248" s="65"/>
      <c r="G1248" s="65"/>
      <c r="H1248" s="75"/>
      <c r="I1248" s="75"/>
      <c r="P1248" s="2"/>
    </row>
    <row r="1249" spans="1:16">
      <c r="A1249" s="11"/>
      <c r="D1249" s="65"/>
      <c r="E1249" s="65"/>
      <c r="F1249" s="65"/>
      <c r="G1249" s="65"/>
      <c r="H1249" s="75"/>
      <c r="I1249" s="75"/>
      <c r="P1249" s="2"/>
    </row>
    <row r="1250" spans="1:16">
      <c r="D1250" s="65"/>
      <c r="E1250" s="65"/>
      <c r="F1250" s="65"/>
      <c r="G1250" s="65"/>
      <c r="H1250" s="75"/>
      <c r="I1250" s="75"/>
      <c r="P1250" s="2"/>
    </row>
    <row r="1251" spans="1:16">
      <c r="A1251" s="11"/>
      <c r="D1251" s="65"/>
      <c r="E1251" s="65"/>
      <c r="F1251" s="65"/>
      <c r="G1251" s="65"/>
      <c r="H1251" s="75"/>
      <c r="I1251" s="75"/>
      <c r="P1251" s="2"/>
    </row>
    <row r="1252" spans="1:16">
      <c r="D1252" s="65"/>
      <c r="E1252" s="65"/>
      <c r="F1252" s="65"/>
      <c r="G1252" s="65"/>
      <c r="H1252" s="75"/>
      <c r="I1252" s="75"/>
      <c r="P1252" s="2"/>
    </row>
    <row r="1253" spans="1:16">
      <c r="D1253" s="65"/>
      <c r="E1253" s="65"/>
      <c r="F1253" s="65"/>
      <c r="G1253" s="65"/>
      <c r="H1253" s="75"/>
      <c r="I1253" s="75"/>
      <c r="P1253" s="2"/>
    </row>
    <row r="1254" spans="1:16">
      <c r="D1254" s="65"/>
      <c r="E1254" s="65"/>
      <c r="F1254" s="65"/>
      <c r="G1254" s="65"/>
      <c r="H1254" s="75"/>
      <c r="I1254" s="75"/>
      <c r="P1254" s="2"/>
    </row>
    <row r="1255" spans="1:16">
      <c r="A1255" s="11"/>
      <c r="D1255" s="65"/>
      <c r="E1255" s="65"/>
      <c r="F1255" s="65"/>
      <c r="G1255" s="65"/>
      <c r="H1255" s="75"/>
      <c r="I1255" s="75"/>
      <c r="P1255" s="2"/>
    </row>
    <row r="1256" spans="1:16">
      <c r="A1256" s="11"/>
      <c r="D1256" s="65"/>
      <c r="E1256" s="65"/>
      <c r="F1256" s="65"/>
      <c r="G1256" s="65"/>
      <c r="H1256" s="75"/>
      <c r="I1256" s="75"/>
      <c r="P1256" s="2"/>
    </row>
    <row r="1257" spans="1:16">
      <c r="D1257" s="65"/>
      <c r="E1257" s="65"/>
      <c r="F1257" s="65"/>
      <c r="G1257" s="65"/>
      <c r="H1257" s="75"/>
      <c r="I1257" s="75"/>
      <c r="P1257" s="2"/>
    </row>
    <row r="1258" spans="1:16">
      <c r="A1258" s="11"/>
      <c r="D1258" s="65"/>
      <c r="E1258" s="65"/>
      <c r="F1258" s="65"/>
      <c r="G1258" s="65"/>
      <c r="H1258" s="75"/>
      <c r="I1258" s="75"/>
      <c r="P1258" s="2"/>
    </row>
    <row r="1259" spans="1:16">
      <c r="D1259" s="65"/>
      <c r="E1259" s="65"/>
      <c r="F1259" s="65"/>
      <c r="G1259" s="65"/>
      <c r="H1259" s="75"/>
      <c r="I1259" s="75"/>
      <c r="P1259" s="2"/>
    </row>
    <row r="1260" spans="1:16">
      <c r="D1260" s="64"/>
      <c r="E1260" s="64"/>
      <c r="F1260" s="64"/>
      <c r="G1260" s="64"/>
      <c r="H1260" s="74"/>
      <c r="I1260" s="74"/>
      <c r="P1260" s="2"/>
    </row>
    <row r="1261" spans="1:16">
      <c r="A1261" s="11"/>
      <c r="P1261" s="2"/>
    </row>
    <row r="1262" spans="1:16">
      <c r="P1262" s="2"/>
    </row>
    <row r="1263" spans="1:16">
      <c r="P1263" s="2"/>
    </row>
    <row r="1264" spans="1:16">
      <c r="A1264" s="11"/>
      <c r="P1264" s="2"/>
    </row>
    <row r="1265" spans="1:16">
      <c r="A1265" s="11"/>
      <c r="P1265" s="2"/>
    </row>
    <row r="1266" spans="1:16">
      <c r="P1266" s="2"/>
    </row>
    <row r="1267" spans="1:16">
      <c r="P1267" s="2"/>
    </row>
    <row r="1268" spans="1:16">
      <c r="P1268" s="2"/>
    </row>
    <row r="1269" spans="1:16">
      <c r="A1269" s="11"/>
      <c r="P1269" s="2"/>
    </row>
    <row r="1270" spans="1:16">
      <c r="A1270" s="11"/>
      <c r="P1270" s="2"/>
    </row>
    <row r="1271" spans="1:16">
      <c r="A1271" s="11"/>
      <c r="P1271" s="2"/>
    </row>
    <row r="1272" spans="1:16">
      <c r="A1272" s="11"/>
      <c r="P1272" s="2"/>
    </row>
    <row r="1273" spans="1:16">
      <c r="P1273" s="2"/>
    </row>
    <row r="1274" spans="1:16">
      <c r="P1274" s="2"/>
    </row>
    <row r="1275" spans="1:16">
      <c r="P1275" s="2"/>
    </row>
    <row r="1276" spans="1:16">
      <c r="A1276" s="11"/>
      <c r="P1276" s="2"/>
    </row>
    <row r="1277" spans="1:16">
      <c r="A1277" s="11"/>
      <c r="P1277" s="2"/>
    </row>
    <row r="1278" spans="1:16">
      <c r="A1278" s="11"/>
      <c r="P1278" s="2"/>
    </row>
    <row r="1279" spans="1:16">
      <c r="P1279" s="2"/>
    </row>
    <row r="1280" spans="1:16">
      <c r="A1280" s="11"/>
      <c r="P1280" s="2"/>
    </row>
    <row r="1281" spans="1:16">
      <c r="A1281" s="11"/>
      <c r="P1281" s="2"/>
    </row>
    <row r="1282" spans="1:16">
      <c r="P1282" s="2"/>
    </row>
    <row r="1283" spans="1:16">
      <c r="A1283" s="11"/>
      <c r="P1283" s="2"/>
    </row>
    <row r="1284" spans="1:16">
      <c r="P1284" s="2"/>
    </row>
    <row r="1285" spans="1:16">
      <c r="P1285" s="2"/>
    </row>
    <row r="1286" spans="1:16">
      <c r="A1286" s="11"/>
      <c r="P1286" s="2"/>
    </row>
    <row r="1287" spans="1:16">
      <c r="P1287" s="2"/>
    </row>
    <row r="1288" spans="1:16">
      <c r="A1288" s="11"/>
      <c r="P1288" s="2"/>
    </row>
    <row r="1289" spans="1:16">
      <c r="A1289" s="11"/>
      <c r="P1289" s="2"/>
    </row>
    <row r="1290" spans="1:16">
      <c r="P1290" s="2"/>
    </row>
    <row r="1291" spans="1:16">
      <c r="P1291" s="2"/>
    </row>
    <row r="1292" spans="1:16">
      <c r="A1292" s="11"/>
      <c r="P1292" s="2"/>
    </row>
    <row r="1293" spans="1:16">
      <c r="A1293" s="11"/>
      <c r="P1293" s="2"/>
    </row>
    <row r="1294" spans="1:16">
      <c r="A1294" s="11"/>
      <c r="P1294" s="2"/>
    </row>
    <row r="1295" spans="1:16">
      <c r="P1295" s="2"/>
    </row>
    <row r="1296" spans="1:16">
      <c r="P1296" s="2"/>
    </row>
    <row r="1297" spans="1:16">
      <c r="P1297" s="2"/>
    </row>
    <row r="1298" spans="1:16">
      <c r="P1298" s="2"/>
    </row>
    <row r="1299" spans="1:16">
      <c r="A1299" s="11"/>
      <c r="P1299" s="2"/>
    </row>
    <row r="1300" spans="1:16">
      <c r="A1300" s="11"/>
      <c r="P1300" s="2"/>
    </row>
    <row r="1301" spans="1:16">
      <c r="A1301" s="11"/>
      <c r="P1301" s="2"/>
    </row>
    <row r="1302" spans="1:16">
      <c r="A1302" s="11"/>
      <c r="P1302" s="2"/>
    </row>
    <row r="1303" spans="1:16">
      <c r="A1303" s="11"/>
      <c r="P1303" s="2"/>
    </row>
    <row r="1304" spans="1:16">
      <c r="P1304" s="2"/>
    </row>
    <row r="1305" spans="1:16">
      <c r="P1305" s="2"/>
    </row>
    <row r="1306" spans="1:16">
      <c r="A1306" s="11"/>
      <c r="P1306" s="2"/>
    </row>
    <row r="1307" spans="1:16">
      <c r="P1307" s="2"/>
    </row>
    <row r="1308" spans="1:16">
      <c r="P1308" s="2"/>
    </row>
    <row r="1309" spans="1:16">
      <c r="A1309" s="11"/>
      <c r="P1309" s="2"/>
    </row>
    <row r="1310" spans="1:16">
      <c r="P1310" s="2"/>
    </row>
    <row r="1311" spans="1:16">
      <c r="A1311" s="11"/>
      <c r="P1311" s="2"/>
    </row>
    <row r="1312" spans="1:16">
      <c r="P1312" s="2"/>
    </row>
    <row r="1313" spans="1:16">
      <c r="P1313" s="2"/>
    </row>
    <row r="1314" spans="1:16">
      <c r="P1314" s="2"/>
    </row>
    <row r="1315" spans="1:16">
      <c r="P1315" s="2"/>
    </row>
    <row r="1316" spans="1:16">
      <c r="P1316" s="2"/>
    </row>
    <row r="1317" spans="1:16">
      <c r="A1317" s="11"/>
      <c r="P1317" s="2"/>
    </row>
    <row r="1318" spans="1:16">
      <c r="P1318" s="2"/>
    </row>
    <row r="1319" spans="1:16">
      <c r="P1319" s="2"/>
    </row>
    <row r="1320" spans="1:16">
      <c r="P1320" s="2"/>
    </row>
    <row r="1321" spans="1:16">
      <c r="P1321" s="2"/>
    </row>
    <row r="1322" spans="1:16">
      <c r="A1322" s="11"/>
      <c r="P1322" s="2"/>
    </row>
    <row r="1323" spans="1:16">
      <c r="P1323" s="2"/>
    </row>
    <row r="1324" spans="1:16">
      <c r="A1324" s="11"/>
      <c r="P1324" s="2"/>
    </row>
    <row r="1325" spans="1:16">
      <c r="P1325" s="2"/>
    </row>
    <row r="1326" spans="1:16">
      <c r="P1326" s="2"/>
    </row>
    <row r="1327" spans="1:16">
      <c r="P1327" s="2"/>
    </row>
    <row r="1328" spans="1:16">
      <c r="P1328" s="2"/>
    </row>
    <row r="1329" spans="1:16">
      <c r="A1329" s="11"/>
      <c r="P1329" s="2"/>
    </row>
    <row r="1330" spans="1:16">
      <c r="P1330" s="2"/>
    </row>
    <row r="1331" spans="1:16">
      <c r="P1331" s="2"/>
    </row>
    <row r="1332" spans="1:16">
      <c r="A1332" s="11"/>
      <c r="P1332" s="2"/>
    </row>
    <row r="1333" spans="1:16">
      <c r="P1333" s="2"/>
    </row>
    <row r="1334" spans="1:16">
      <c r="P1334" s="2"/>
    </row>
    <row r="1335" spans="1:16">
      <c r="P1335" s="2"/>
    </row>
    <row r="1336" spans="1:16">
      <c r="P1336" s="2"/>
    </row>
    <row r="1337" spans="1:16">
      <c r="P1337" s="2"/>
    </row>
    <row r="1338" spans="1:16">
      <c r="P1338" s="2"/>
    </row>
    <row r="1339" spans="1:16">
      <c r="P1339" s="2"/>
    </row>
    <row r="1340" spans="1:16">
      <c r="P1340" s="2"/>
    </row>
    <row r="1341" spans="1:16">
      <c r="P1341" s="2"/>
    </row>
    <row r="1342" spans="1:16">
      <c r="P1342" s="2"/>
    </row>
    <row r="1343" spans="1:16">
      <c r="P1343" s="2"/>
    </row>
    <row r="1344" spans="1:16">
      <c r="P1344" s="2"/>
    </row>
    <row r="1345" spans="16:16">
      <c r="P1345" s="2"/>
    </row>
    <row r="1346" spans="16:16">
      <c r="P1346" s="2"/>
    </row>
    <row r="1347" spans="16:16">
      <c r="P1347" s="2"/>
    </row>
    <row r="1348" spans="16:16">
      <c r="P1348" s="2"/>
    </row>
    <row r="1349" spans="16:16">
      <c r="P1349" s="2"/>
    </row>
    <row r="1350" spans="16:16">
      <c r="P1350" s="2"/>
    </row>
    <row r="1351" spans="16:16">
      <c r="P1351" s="2"/>
    </row>
    <row r="1352" spans="16:16">
      <c r="P1352" s="2"/>
    </row>
    <row r="1353" spans="16:16">
      <c r="P1353" s="2"/>
    </row>
    <row r="1354" spans="16:16">
      <c r="P1354" s="2"/>
    </row>
    <row r="1355" spans="16:16">
      <c r="P1355" s="2"/>
    </row>
    <row r="1356" spans="16:16">
      <c r="P1356" s="2"/>
    </row>
    <row r="1357" spans="16:16">
      <c r="P1357" s="2"/>
    </row>
    <row r="1358" spans="16:16">
      <c r="P1358" s="2"/>
    </row>
    <row r="1359" spans="16:16">
      <c r="P1359" s="2"/>
    </row>
    <row r="1360" spans="16:16">
      <c r="P1360" s="2"/>
    </row>
    <row r="1361" spans="16:16">
      <c r="P1361" s="2"/>
    </row>
    <row r="1362" spans="16:16">
      <c r="P1362" s="2"/>
    </row>
    <row r="1363" spans="16:16">
      <c r="P1363" s="2"/>
    </row>
    <row r="1364" spans="16:16">
      <c r="P1364" s="2"/>
    </row>
    <row r="1365" spans="16:16">
      <c r="P1365" s="2"/>
    </row>
    <row r="1366" spans="16:16">
      <c r="P1366" s="2"/>
    </row>
    <row r="1367" spans="16:16">
      <c r="P1367" s="2"/>
    </row>
    <row r="1368" spans="16:16">
      <c r="P1368" s="2"/>
    </row>
    <row r="1369" spans="16:16">
      <c r="P1369" s="2"/>
    </row>
    <row r="1370" spans="16:16">
      <c r="P1370" s="2"/>
    </row>
    <row r="1371" spans="16:16">
      <c r="P1371" s="2"/>
    </row>
    <row r="1372" spans="16:16">
      <c r="P1372" s="2"/>
    </row>
    <row r="1373" spans="16:16">
      <c r="P1373" s="2"/>
    </row>
    <row r="1374" spans="16:16">
      <c r="P1374" s="2"/>
    </row>
    <row r="1375" spans="16:16">
      <c r="P1375" s="2"/>
    </row>
    <row r="1376" spans="16:16">
      <c r="P1376" s="2"/>
    </row>
    <row r="1377" spans="16:16">
      <c r="P1377" s="2"/>
    </row>
    <row r="1378" spans="16:16">
      <c r="P1378" s="2"/>
    </row>
    <row r="1379" spans="16:16">
      <c r="P1379" s="2"/>
    </row>
    <row r="1380" spans="16:16">
      <c r="P1380" s="2"/>
    </row>
    <row r="1381" spans="16:16">
      <c r="P1381" s="2"/>
    </row>
    <row r="1382" spans="16:16">
      <c r="P1382" s="2"/>
    </row>
    <row r="1383" spans="16:16">
      <c r="P1383" s="2"/>
    </row>
    <row r="1384" spans="16:16">
      <c r="P1384" s="2"/>
    </row>
    <row r="1385" spans="16:16">
      <c r="P1385" s="2"/>
    </row>
    <row r="1386" spans="16:16">
      <c r="P1386" s="2"/>
    </row>
    <row r="1387" spans="16:16">
      <c r="P1387" s="2"/>
    </row>
    <row r="1388" spans="16:16">
      <c r="P1388" s="2"/>
    </row>
    <row r="1389" spans="16:16">
      <c r="P1389" s="2"/>
    </row>
    <row r="1390" spans="16:16">
      <c r="P1390" s="2"/>
    </row>
    <row r="1391" spans="16:16">
      <c r="P1391" s="2"/>
    </row>
    <row r="1392" spans="16:16">
      <c r="P1392" s="2"/>
    </row>
    <row r="1393" spans="16:16">
      <c r="P1393" s="2"/>
    </row>
    <row r="1394" spans="16:16">
      <c r="P1394" s="2"/>
    </row>
    <row r="1395" spans="16:16">
      <c r="P1395" s="2"/>
    </row>
    <row r="1396" spans="16:16">
      <c r="P1396" s="2"/>
    </row>
    <row r="1397" spans="16:16">
      <c r="P1397" s="2"/>
    </row>
    <row r="1398" spans="16:16">
      <c r="P1398" s="2"/>
    </row>
    <row r="1399" spans="16:16">
      <c r="P1399" s="2"/>
    </row>
    <row r="1400" spans="16:16">
      <c r="P1400" s="2"/>
    </row>
    <row r="1401" spans="16:16">
      <c r="P1401" s="2"/>
    </row>
    <row r="1402" spans="16:16">
      <c r="P1402" s="2"/>
    </row>
    <row r="1403" spans="16:16">
      <c r="P1403" s="2"/>
    </row>
    <row r="1404" spans="16:16">
      <c r="P1404" s="2"/>
    </row>
    <row r="1405" spans="16:16">
      <c r="P1405" s="2"/>
    </row>
    <row r="1406" spans="16:16">
      <c r="P1406" s="2"/>
    </row>
    <row r="1407" spans="16:16">
      <c r="P1407" s="2"/>
    </row>
    <row r="1408" spans="16:16">
      <c r="P1408" s="2"/>
    </row>
    <row r="1409" spans="16:16">
      <c r="P1409" s="2"/>
    </row>
    <row r="1410" spans="16:16">
      <c r="P1410" s="2"/>
    </row>
    <row r="1411" spans="16:16">
      <c r="P1411" s="2"/>
    </row>
    <row r="1412" spans="16:16">
      <c r="P1412" s="2"/>
    </row>
    <row r="1413" spans="16:16">
      <c r="P1413" s="2"/>
    </row>
    <row r="1414" spans="16:16">
      <c r="P1414" s="2"/>
    </row>
    <row r="1415" spans="16:16">
      <c r="P1415" s="2"/>
    </row>
    <row r="1416" spans="16:16">
      <c r="P1416" s="2"/>
    </row>
    <row r="1417" spans="16:16">
      <c r="P1417" s="2"/>
    </row>
    <row r="1418" spans="16:16">
      <c r="P1418" s="2"/>
    </row>
    <row r="1419" spans="16:16">
      <c r="P1419" s="2"/>
    </row>
    <row r="1420" spans="16:16">
      <c r="P1420" s="2"/>
    </row>
    <row r="1421" spans="16:16">
      <c r="P1421" s="2"/>
    </row>
    <row r="1422" spans="16:16">
      <c r="P1422" s="2"/>
    </row>
    <row r="1423" spans="16:16">
      <c r="P1423" s="2"/>
    </row>
    <row r="1424" spans="16:16">
      <c r="P1424" s="2"/>
    </row>
    <row r="1425" spans="16:16">
      <c r="P1425" s="2"/>
    </row>
    <row r="1426" spans="16:16">
      <c r="P1426" s="2"/>
    </row>
    <row r="1427" spans="16:16">
      <c r="P1427" s="2"/>
    </row>
    <row r="1428" spans="16:16">
      <c r="P1428" s="2"/>
    </row>
    <row r="1429" spans="16:16">
      <c r="P1429" s="2"/>
    </row>
    <row r="1430" spans="16:16">
      <c r="P1430" s="2"/>
    </row>
    <row r="1431" spans="16:16">
      <c r="P1431" s="2"/>
    </row>
    <row r="1432" spans="16:16">
      <c r="P1432" s="2"/>
    </row>
    <row r="1433" spans="16:16">
      <c r="P1433" s="2"/>
    </row>
    <row r="1434" spans="16:16">
      <c r="P1434" s="2"/>
    </row>
    <row r="1435" spans="16:16">
      <c r="P1435" s="2"/>
    </row>
    <row r="1436" spans="16:16">
      <c r="P1436" s="2"/>
    </row>
    <row r="1437" spans="16:16">
      <c r="P1437" s="2"/>
    </row>
    <row r="1438" spans="16:16">
      <c r="P1438" s="2"/>
    </row>
    <row r="1439" spans="16:16">
      <c r="P1439" s="2"/>
    </row>
    <row r="1440" spans="16:16">
      <c r="P1440" s="2"/>
    </row>
    <row r="1441" spans="16:16">
      <c r="P1441" s="2"/>
    </row>
    <row r="1442" spans="16:16">
      <c r="P1442" s="2"/>
    </row>
    <row r="1443" spans="16:16">
      <c r="P1443" s="2"/>
    </row>
    <row r="1444" spans="16:16">
      <c r="P1444" s="2"/>
    </row>
    <row r="1445" spans="16:16">
      <c r="P1445" s="2"/>
    </row>
    <row r="1446" spans="16:16">
      <c r="P1446" s="2"/>
    </row>
    <row r="1447" spans="16:16">
      <c r="P1447" s="2"/>
    </row>
    <row r="1448" spans="16:16">
      <c r="P1448" s="2"/>
    </row>
    <row r="1449" spans="16:16">
      <c r="P1449" s="2"/>
    </row>
    <row r="1450" spans="16:16">
      <c r="P1450" s="2"/>
    </row>
    <row r="1451" spans="16:16">
      <c r="P1451" s="2"/>
    </row>
    <row r="1452" spans="16:16">
      <c r="P1452" s="2"/>
    </row>
    <row r="1453" spans="16:16">
      <c r="P1453" s="2"/>
    </row>
    <row r="1454" spans="16:16">
      <c r="P1454" s="2"/>
    </row>
    <row r="1455" spans="16:16">
      <c r="P1455" s="2"/>
    </row>
    <row r="1456" spans="16:16">
      <c r="P1456" s="2"/>
    </row>
    <row r="1457" spans="16:16">
      <c r="P1457" s="2"/>
    </row>
    <row r="1458" spans="16:16">
      <c r="P1458" s="2"/>
    </row>
    <row r="1459" spans="16:16">
      <c r="P1459" s="2"/>
    </row>
    <row r="1460" spans="16:16">
      <c r="P1460" s="2"/>
    </row>
    <row r="1461" spans="16:16">
      <c r="P1461" s="2"/>
    </row>
    <row r="1462" spans="16:16">
      <c r="P1462" s="2"/>
    </row>
    <row r="1463" spans="16:16">
      <c r="P1463" s="2"/>
    </row>
    <row r="1464" spans="16:16">
      <c r="P1464" s="2"/>
    </row>
    <row r="1465" spans="16:16">
      <c r="P1465" s="2"/>
    </row>
    <row r="1466" spans="16:16">
      <c r="P1466" s="2"/>
    </row>
    <row r="1467" spans="16:16">
      <c r="P1467" s="2"/>
    </row>
    <row r="1468" spans="16:16">
      <c r="P1468" s="2"/>
    </row>
    <row r="1469" spans="16:16">
      <c r="P1469" s="2"/>
    </row>
    <row r="1470" spans="16:16">
      <c r="P1470" s="2"/>
    </row>
    <row r="1471" spans="16:16">
      <c r="P1471" s="2"/>
    </row>
    <row r="1472" spans="16:16">
      <c r="P1472" s="2"/>
    </row>
    <row r="1473" spans="16:16">
      <c r="P1473" s="2"/>
    </row>
    <row r="1474" spans="16:16">
      <c r="P1474" s="2"/>
    </row>
    <row r="1475" spans="16:16">
      <c r="P1475" s="2"/>
    </row>
    <row r="1476" spans="16:16">
      <c r="P1476" s="2"/>
    </row>
    <row r="1477" spans="16:16">
      <c r="P1477" s="2"/>
    </row>
    <row r="1478" spans="16:16">
      <c r="P1478" s="2"/>
    </row>
    <row r="1479" spans="16:16">
      <c r="P1479" s="2"/>
    </row>
    <row r="1480" spans="16:16">
      <c r="P1480" s="2"/>
    </row>
    <row r="1481" spans="16:16">
      <c r="P1481" s="2"/>
    </row>
    <row r="1482" spans="16:16">
      <c r="P1482" s="2"/>
    </row>
    <row r="1483" spans="16:16">
      <c r="P1483" s="2"/>
    </row>
    <row r="1484" spans="16:16">
      <c r="P1484" s="2"/>
    </row>
    <row r="1485" spans="16:16">
      <c r="P1485" s="2"/>
    </row>
    <row r="1486" spans="16:16">
      <c r="P1486" s="2"/>
    </row>
    <row r="1487" spans="16:16">
      <c r="P1487" s="2"/>
    </row>
    <row r="1488" spans="16:16">
      <c r="P1488" s="2"/>
    </row>
    <row r="1489" spans="16:16">
      <c r="P1489" s="2"/>
    </row>
    <row r="1490" spans="16:16">
      <c r="P1490" s="2"/>
    </row>
    <row r="1491" spans="16:16">
      <c r="P1491" s="2"/>
    </row>
    <row r="1492" spans="16:16">
      <c r="P1492" s="2"/>
    </row>
    <row r="1493" spans="16:16">
      <c r="P1493" s="2"/>
    </row>
    <row r="1494" spans="16:16">
      <c r="P1494" s="2"/>
    </row>
    <row r="1495" spans="16:16">
      <c r="P1495" s="2"/>
    </row>
    <row r="1496" spans="16:16">
      <c r="P1496" s="2"/>
    </row>
    <row r="1497" spans="16:16">
      <c r="P1497" s="2"/>
    </row>
    <row r="1498" spans="16:16">
      <c r="P1498" s="2"/>
    </row>
    <row r="1499" spans="16:16">
      <c r="P1499" s="2"/>
    </row>
    <row r="1500" spans="16:16">
      <c r="P1500" s="2"/>
    </row>
    <row r="1501" spans="16:16">
      <c r="P1501" s="2"/>
    </row>
    <row r="1502" spans="16:16">
      <c r="P1502" s="2"/>
    </row>
    <row r="1503" spans="16:16">
      <c r="P1503" s="2"/>
    </row>
    <row r="1504" spans="16:16">
      <c r="P1504" s="2"/>
    </row>
    <row r="1505" spans="16:16">
      <c r="P1505" s="2"/>
    </row>
    <row r="1506" spans="16:16">
      <c r="P1506" s="2"/>
    </row>
    <row r="1507" spans="16:16">
      <c r="P1507" s="2"/>
    </row>
    <row r="1508" spans="16:16">
      <c r="P1508" s="2"/>
    </row>
    <row r="1509" spans="16:16">
      <c r="P1509" s="2"/>
    </row>
    <row r="1510" spans="16:16">
      <c r="P1510" s="2"/>
    </row>
    <row r="1511" spans="16:16">
      <c r="P1511" s="2"/>
    </row>
    <row r="1512" spans="16:16">
      <c r="P1512" s="2"/>
    </row>
    <row r="1513" spans="16:16">
      <c r="P1513" s="2"/>
    </row>
    <row r="1514" spans="16:16">
      <c r="P1514" s="2"/>
    </row>
    <row r="1515" spans="16:16">
      <c r="P1515" s="2"/>
    </row>
    <row r="1516" spans="16:16">
      <c r="P1516" s="2"/>
    </row>
    <row r="1517" spans="16:16">
      <c r="P1517" s="2"/>
    </row>
    <row r="1518" spans="16:16">
      <c r="P1518" s="2"/>
    </row>
    <row r="1519" spans="16:16">
      <c r="P1519" s="2"/>
    </row>
    <row r="1520" spans="16:16">
      <c r="P1520" s="2"/>
    </row>
    <row r="1521" spans="1:16">
      <c r="P1521" s="2"/>
    </row>
    <row r="1522" spans="1:16">
      <c r="P1522" s="2"/>
    </row>
    <row r="1523" spans="1:16">
      <c r="P1523" s="2"/>
    </row>
    <row r="1524" spans="1:16">
      <c r="P1524" s="2"/>
    </row>
    <row r="1525" spans="1:16">
      <c r="P1525" s="2"/>
    </row>
    <row r="1526" spans="1:16">
      <c r="P1526" s="2"/>
    </row>
    <row r="1527" spans="1:16">
      <c r="P1527" s="2"/>
    </row>
    <row r="1528" spans="1:16">
      <c r="P1528" s="2"/>
    </row>
    <row r="1529" spans="1:16">
      <c r="A1529" s="11"/>
      <c r="P1529" s="2"/>
    </row>
    <row r="1530" spans="1:16">
      <c r="P1530" s="2"/>
    </row>
    <row r="1531" spans="1:16">
      <c r="P1531" s="2"/>
    </row>
    <row r="1532" spans="1:16">
      <c r="P1532" s="2"/>
    </row>
    <row r="1533" spans="1:16">
      <c r="P1533" s="2"/>
    </row>
    <row r="1534" spans="1:16">
      <c r="P1534" s="2"/>
    </row>
    <row r="1535" spans="1:16">
      <c r="P1535" s="2"/>
    </row>
    <row r="1536" spans="1:16">
      <c r="P1536" s="2"/>
    </row>
    <row r="1537" spans="16:16">
      <c r="P1537" s="2"/>
    </row>
    <row r="1538" spans="16:16">
      <c r="P1538" s="2"/>
    </row>
    <row r="1539" spans="16:16">
      <c r="P1539" s="2"/>
    </row>
    <row r="1540" spans="16:16">
      <c r="P1540" s="2"/>
    </row>
    <row r="1541" spans="16:16">
      <c r="P1541" s="2"/>
    </row>
    <row r="1542" spans="16:16">
      <c r="P1542" s="2"/>
    </row>
    <row r="1543" spans="16:16">
      <c r="P1543" s="2"/>
    </row>
    <row r="1544" spans="16:16">
      <c r="P1544" s="2"/>
    </row>
    <row r="1545" spans="16:16">
      <c r="P1545" s="2"/>
    </row>
    <row r="1546" spans="16:16">
      <c r="P1546" s="2"/>
    </row>
    <row r="1547" spans="16:16">
      <c r="P1547" s="2"/>
    </row>
    <row r="1548" spans="16:16">
      <c r="P1548" s="2"/>
    </row>
    <row r="1549" spans="16:16">
      <c r="P1549" s="2"/>
    </row>
    <row r="1550" spans="16:16">
      <c r="P1550" s="2"/>
    </row>
    <row r="1551" spans="16:16">
      <c r="P1551" s="2"/>
    </row>
    <row r="1552" spans="16:16">
      <c r="P1552" s="2"/>
    </row>
    <row r="1553" spans="16:16">
      <c r="P1553" s="2"/>
    </row>
    <row r="1554" spans="16:16">
      <c r="P1554" s="2"/>
    </row>
    <row r="1555" spans="16:16">
      <c r="P1555" s="2"/>
    </row>
    <row r="1556" spans="16:16">
      <c r="P1556" s="2"/>
    </row>
    <row r="1557" spans="16:16">
      <c r="P1557" s="2"/>
    </row>
    <row r="1558" spans="16:16">
      <c r="P1558" s="2"/>
    </row>
    <row r="1559" spans="16:16">
      <c r="P1559" s="2"/>
    </row>
    <row r="1560" spans="16:16">
      <c r="P1560" s="2"/>
    </row>
    <row r="1561" spans="16:16">
      <c r="P1561" s="2"/>
    </row>
    <row r="1562" spans="16:16">
      <c r="P1562" s="2"/>
    </row>
    <row r="1563" spans="16:16">
      <c r="P1563" s="2"/>
    </row>
    <row r="1564" spans="16:16">
      <c r="P1564" s="2"/>
    </row>
    <row r="1565" spans="16:16">
      <c r="P1565" s="2"/>
    </row>
    <row r="1566" spans="16:16">
      <c r="P1566" s="2"/>
    </row>
    <row r="1567" spans="16:16">
      <c r="P1567" s="2"/>
    </row>
    <row r="1568" spans="16:16">
      <c r="P1568" s="2"/>
    </row>
    <row r="1569" spans="16:16">
      <c r="P1569" s="2"/>
    </row>
    <row r="1570" spans="16:16">
      <c r="P1570" s="2"/>
    </row>
    <row r="1571" spans="16:16">
      <c r="P1571" s="2"/>
    </row>
    <row r="1572" spans="16:16">
      <c r="P1572" s="2"/>
    </row>
    <row r="1573" spans="16:16">
      <c r="P1573" s="2"/>
    </row>
    <row r="1574" spans="16:16">
      <c r="P1574" s="2"/>
    </row>
    <row r="1575" spans="16:16">
      <c r="P1575" s="2"/>
    </row>
    <row r="1576" spans="16:16">
      <c r="P1576" s="2"/>
    </row>
    <row r="1577" spans="16:16">
      <c r="P1577" s="2"/>
    </row>
    <row r="1578" spans="16:16">
      <c r="P1578" s="2"/>
    </row>
    <row r="1579" spans="16:16">
      <c r="P1579" s="2"/>
    </row>
    <row r="1580" spans="16:16">
      <c r="P1580" s="2"/>
    </row>
    <row r="1581" spans="16:16">
      <c r="P1581" s="2"/>
    </row>
    <row r="1582" spans="16:16">
      <c r="P1582" s="2"/>
    </row>
    <row r="1583" spans="16:16">
      <c r="P1583" s="2"/>
    </row>
    <row r="1584" spans="16:16">
      <c r="P1584" s="2"/>
    </row>
    <row r="1585" spans="16:31">
      <c r="P1585" s="2"/>
    </row>
    <row r="1586" spans="16:31">
      <c r="P1586" s="2"/>
      <c r="R1586" s="80"/>
      <c r="S1586" s="80"/>
      <c r="T1586" s="80"/>
      <c r="U1586" s="88"/>
      <c r="V1586" s="88"/>
      <c r="W1586" s="88"/>
    </row>
    <row r="1587" spans="16:31">
      <c r="P1587" s="2"/>
      <c r="R1587" s="80"/>
      <c r="S1587" s="80"/>
      <c r="T1587" s="80"/>
      <c r="U1587" s="88"/>
      <c r="V1587" s="88"/>
      <c r="W1587" s="88"/>
    </row>
    <row r="1588" spans="16:31">
      <c r="P1588" s="2"/>
      <c r="R1588" s="80"/>
      <c r="S1588" s="80"/>
      <c r="T1588" s="80"/>
      <c r="U1588" s="88"/>
      <c r="V1588" s="88"/>
      <c r="W1588" s="88"/>
    </row>
    <row r="1589" spans="16:31">
      <c r="P1589" s="2"/>
      <c r="R1589" s="80"/>
      <c r="S1589" s="80"/>
      <c r="T1589" s="80"/>
      <c r="U1589" s="88"/>
      <c r="V1589" s="88"/>
      <c r="W1589" s="88"/>
    </row>
    <row r="1590" spans="16:31">
      <c r="P1590" s="2"/>
      <c r="R1590" s="80"/>
      <c r="S1590" s="80"/>
      <c r="T1590" s="80"/>
      <c r="U1590" s="88"/>
      <c r="V1590" s="88"/>
      <c r="W1590" s="88"/>
    </row>
    <row r="1591" spans="16:31">
      <c r="P1591" s="2"/>
      <c r="R1591" s="80"/>
      <c r="S1591" s="80"/>
      <c r="T1591" s="80"/>
      <c r="U1591" s="88"/>
      <c r="V1591" s="88"/>
      <c r="W1591" s="88"/>
    </row>
    <row r="1592" spans="16:31">
      <c r="P1592" s="2"/>
      <c r="R1592" s="80"/>
      <c r="S1592" s="80"/>
      <c r="T1592" s="80"/>
      <c r="U1592" s="88"/>
      <c r="V1592" s="88"/>
      <c r="W1592" s="88"/>
    </row>
    <row r="1593" spans="16:31">
      <c r="P1593" s="2"/>
      <c r="R1593" s="80"/>
      <c r="S1593" s="80"/>
      <c r="T1593" s="80"/>
      <c r="U1593" s="88"/>
      <c r="V1593" s="88"/>
      <c r="W1593" s="88"/>
      <c r="X1593" s="88"/>
      <c r="Y1593" s="88"/>
      <c r="Z1593" s="88"/>
      <c r="AA1593" s="88"/>
      <c r="AB1593" s="88"/>
      <c r="AC1593" s="89"/>
      <c r="AD1593" s="89"/>
      <c r="AE1593" s="89"/>
    </row>
    <row r="1594" spans="16:31">
      <c r="P1594" s="2"/>
      <c r="R1594" s="80"/>
      <c r="S1594" s="80"/>
      <c r="T1594" s="80"/>
      <c r="U1594" s="88"/>
      <c r="V1594" s="88"/>
      <c r="W1594" s="88"/>
      <c r="X1594" s="88"/>
      <c r="Y1594" s="88"/>
      <c r="Z1594" s="88"/>
      <c r="AA1594" s="88"/>
      <c r="AB1594" s="88"/>
      <c r="AC1594" s="89"/>
      <c r="AD1594" s="89"/>
      <c r="AE1594" s="89"/>
    </row>
    <row r="1595" spans="16:31">
      <c r="P1595" s="2"/>
      <c r="R1595" s="80"/>
      <c r="S1595" s="80"/>
      <c r="T1595" s="80"/>
      <c r="U1595" s="88"/>
      <c r="V1595" s="88"/>
      <c r="W1595" s="88"/>
      <c r="X1595" s="88"/>
      <c r="Y1595" s="88"/>
      <c r="Z1595" s="88"/>
      <c r="AA1595" s="88"/>
      <c r="AB1595" s="88"/>
      <c r="AC1595" s="89"/>
      <c r="AD1595" s="89"/>
      <c r="AE1595" s="89"/>
    </row>
    <row r="1596" spans="16:31">
      <c r="P1596" s="2"/>
      <c r="R1596" s="80"/>
      <c r="S1596" s="80"/>
      <c r="T1596" s="80"/>
      <c r="U1596" s="88"/>
      <c r="V1596" s="88"/>
      <c r="W1596" s="88"/>
      <c r="X1596" s="88"/>
      <c r="Y1596" s="88"/>
      <c r="Z1596" s="88"/>
      <c r="AA1596" s="88"/>
      <c r="AB1596" s="88"/>
      <c r="AC1596" s="89"/>
      <c r="AD1596" s="89"/>
      <c r="AE1596" s="89"/>
    </row>
    <row r="1597" spans="16:31">
      <c r="P1597" s="2"/>
      <c r="R1597" s="80"/>
      <c r="S1597" s="80"/>
      <c r="T1597" s="80"/>
      <c r="U1597" s="88"/>
      <c r="V1597" s="88"/>
      <c r="W1597" s="88"/>
      <c r="X1597" s="88"/>
      <c r="Y1597" s="88"/>
      <c r="Z1597" s="88"/>
      <c r="AA1597" s="88"/>
      <c r="AB1597" s="88"/>
      <c r="AC1597" s="89"/>
      <c r="AD1597" s="89"/>
      <c r="AE1597" s="89"/>
    </row>
    <row r="1598" spans="16:31">
      <c r="P1598" s="2"/>
      <c r="R1598" s="80"/>
      <c r="S1598" s="80"/>
      <c r="T1598" s="80"/>
      <c r="U1598" s="88"/>
      <c r="V1598" s="88"/>
      <c r="W1598" s="88"/>
      <c r="X1598" s="88"/>
      <c r="Y1598" s="88"/>
      <c r="Z1598" s="88"/>
      <c r="AA1598" s="88"/>
      <c r="AB1598" s="88"/>
      <c r="AC1598" s="89"/>
      <c r="AD1598" s="89"/>
      <c r="AE1598" s="89"/>
    </row>
    <row r="1599" spans="16:31">
      <c r="P1599" s="2"/>
      <c r="R1599" s="80"/>
      <c r="S1599" s="80"/>
      <c r="T1599" s="80"/>
      <c r="U1599" s="88"/>
      <c r="V1599" s="88"/>
      <c r="W1599" s="88"/>
      <c r="X1599" s="88"/>
      <c r="Y1599" s="88"/>
      <c r="Z1599" s="88"/>
      <c r="AA1599" s="88"/>
      <c r="AB1599" s="88"/>
      <c r="AC1599" s="89"/>
      <c r="AD1599" s="89"/>
      <c r="AE1599" s="89"/>
    </row>
    <row r="1600" spans="16:31">
      <c r="P1600" s="2"/>
      <c r="R1600" s="80"/>
      <c r="S1600" s="80"/>
      <c r="T1600" s="80"/>
      <c r="U1600" s="88"/>
      <c r="V1600" s="88"/>
      <c r="W1600" s="88"/>
      <c r="X1600" s="88"/>
      <c r="Y1600" s="88"/>
      <c r="Z1600" s="88"/>
      <c r="AA1600" s="88"/>
      <c r="AB1600" s="88"/>
      <c r="AC1600" s="89"/>
      <c r="AD1600" s="89"/>
      <c r="AE1600" s="89"/>
    </row>
    <row r="1601" spans="16:31">
      <c r="P1601" s="2"/>
      <c r="R1601" s="80"/>
      <c r="S1601" s="80"/>
      <c r="T1601" s="80"/>
      <c r="U1601" s="88"/>
      <c r="V1601" s="88"/>
      <c r="W1601" s="88"/>
      <c r="X1601" s="88"/>
      <c r="Y1601" s="88"/>
      <c r="Z1601" s="88"/>
      <c r="AA1601" s="88"/>
      <c r="AB1601" s="88"/>
      <c r="AC1601" s="89"/>
      <c r="AD1601" s="89"/>
      <c r="AE1601" s="89"/>
    </row>
    <row r="1602" spans="16:31">
      <c r="P1602" s="2"/>
      <c r="R1602" s="80"/>
      <c r="S1602" s="80"/>
      <c r="T1602" s="80"/>
      <c r="U1602" s="88"/>
      <c r="V1602" s="88"/>
      <c r="W1602" s="88"/>
      <c r="X1602" s="88"/>
      <c r="Y1602" s="88"/>
      <c r="Z1602" s="88"/>
      <c r="AA1602" s="88"/>
      <c r="AB1602" s="88"/>
      <c r="AC1602" s="89"/>
      <c r="AD1602" s="89"/>
      <c r="AE1602" s="89"/>
    </row>
    <row r="1603" spans="16:31">
      <c r="P1603" s="2"/>
      <c r="R1603" s="80"/>
      <c r="S1603" s="80"/>
      <c r="T1603" s="80"/>
      <c r="U1603" s="88"/>
      <c r="V1603" s="88"/>
      <c r="W1603" s="88"/>
      <c r="X1603" s="88"/>
      <c r="Y1603" s="88"/>
      <c r="Z1603" s="88"/>
      <c r="AA1603" s="88"/>
      <c r="AB1603" s="88"/>
      <c r="AC1603" s="89"/>
      <c r="AD1603" s="89"/>
      <c r="AE1603" s="89"/>
    </row>
    <row r="1604" spans="16:31">
      <c r="P1604" s="2"/>
      <c r="R1604" s="80"/>
      <c r="S1604" s="80"/>
      <c r="T1604" s="80"/>
      <c r="U1604" s="88"/>
      <c r="V1604" s="88"/>
      <c r="W1604" s="88"/>
      <c r="X1604" s="88"/>
      <c r="Y1604" s="88"/>
      <c r="Z1604" s="88"/>
      <c r="AA1604" s="88"/>
      <c r="AB1604" s="88"/>
      <c r="AC1604" s="89"/>
      <c r="AD1604" s="89"/>
      <c r="AE1604" s="89"/>
    </row>
    <row r="1605" spans="16:31">
      <c r="P1605" s="2"/>
      <c r="R1605" s="80"/>
      <c r="S1605" s="80"/>
      <c r="T1605" s="80"/>
      <c r="U1605" s="88"/>
      <c r="V1605" s="88"/>
      <c r="W1605" s="88"/>
      <c r="X1605" s="88"/>
      <c r="Y1605" s="88"/>
      <c r="Z1605" s="88"/>
      <c r="AA1605" s="88"/>
      <c r="AB1605" s="88"/>
      <c r="AC1605" s="89"/>
      <c r="AD1605" s="89"/>
      <c r="AE1605" s="89"/>
    </row>
    <row r="1606" spans="16:31">
      <c r="P1606" s="2"/>
      <c r="R1606" s="80"/>
      <c r="S1606" s="80"/>
      <c r="T1606" s="80"/>
      <c r="U1606" s="88"/>
      <c r="V1606" s="88"/>
      <c r="W1606" s="88"/>
      <c r="X1606" s="88"/>
      <c r="Y1606" s="88"/>
      <c r="Z1606" s="88"/>
      <c r="AA1606" s="88"/>
      <c r="AB1606" s="88"/>
      <c r="AC1606" s="89"/>
      <c r="AD1606" s="89"/>
      <c r="AE1606" s="89"/>
    </row>
    <row r="1607" spans="16:31">
      <c r="P1607" s="2"/>
      <c r="R1607" s="80"/>
      <c r="S1607" s="80"/>
      <c r="T1607" s="80"/>
      <c r="U1607" s="88"/>
      <c r="V1607" s="88"/>
      <c r="W1607" s="88"/>
      <c r="X1607" s="88"/>
      <c r="Y1607" s="88"/>
      <c r="Z1607" s="88"/>
      <c r="AA1607" s="88"/>
      <c r="AB1607" s="88"/>
      <c r="AC1607" s="89"/>
      <c r="AD1607" s="89"/>
      <c r="AE1607" s="89"/>
    </row>
    <row r="1608" spans="16:31">
      <c r="P1608" s="2"/>
      <c r="R1608" s="80"/>
      <c r="S1608" s="80"/>
      <c r="T1608" s="80"/>
      <c r="U1608" s="88"/>
      <c r="V1608" s="88"/>
      <c r="W1608" s="88"/>
      <c r="X1608" s="88"/>
      <c r="Y1608" s="88"/>
      <c r="Z1608" s="88"/>
      <c r="AA1608" s="88"/>
      <c r="AB1608" s="88"/>
      <c r="AC1608" s="89"/>
      <c r="AD1608" s="89"/>
      <c r="AE1608" s="89"/>
    </row>
    <row r="1609" spans="16:31">
      <c r="P1609" s="2"/>
      <c r="R1609" s="80"/>
      <c r="S1609" s="80"/>
      <c r="T1609" s="80"/>
      <c r="U1609" s="88"/>
      <c r="V1609" s="88"/>
      <c r="W1609" s="88"/>
      <c r="X1609" s="88"/>
      <c r="Y1609" s="88"/>
      <c r="Z1609" s="88"/>
      <c r="AA1609" s="88"/>
      <c r="AB1609" s="88"/>
      <c r="AC1609" s="89"/>
      <c r="AD1609" s="89"/>
      <c r="AE1609" s="89"/>
    </row>
    <row r="1610" spans="16:31">
      <c r="P1610" s="2"/>
      <c r="R1610" s="80"/>
      <c r="S1610" s="80"/>
      <c r="T1610" s="80"/>
      <c r="U1610" s="88"/>
      <c r="V1610" s="88"/>
      <c r="W1610" s="88"/>
      <c r="X1610" s="88"/>
      <c r="Y1610" s="88"/>
      <c r="Z1610" s="88"/>
      <c r="AA1610" s="88"/>
      <c r="AB1610" s="88"/>
      <c r="AC1610" s="89"/>
      <c r="AD1610" s="89"/>
      <c r="AE1610" s="89"/>
    </row>
    <row r="1611" spans="16:31">
      <c r="P1611" s="2"/>
      <c r="R1611" s="80"/>
      <c r="S1611" s="80"/>
      <c r="T1611" s="80"/>
      <c r="U1611" s="88"/>
      <c r="V1611" s="88"/>
      <c r="W1611" s="88"/>
      <c r="X1611" s="88"/>
      <c r="Y1611" s="88"/>
      <c r="Z1611" s="88"/>
      <c r="AA1611" s="88"/>
      <c r="AB1611" s="88"/>
      <c r="AC1611" s="89"/>
      <c r="AD1611" s="89"/>
      <c r="AE1611" s="89"/>
    </row>
    <row r="1612" spans="16:31">
      <c r="R1612" s="80"/>
      <c r="S1612" s="80"/>
      <c r="T1612" s="80"/>
      <c r="U1612" s="88"/>
      <c r="V1612" s="88"/>
      <c r="W1612" s="88"/>
      <c r="X1612" s="88"/>
      <c r="Y1612" s="88"/>
      <c r="Z1612" s="88"/>
      <c r="AA1612" s="88"/>
      <c r="AB1612" s="88"/>
      <c r="AC1612" s="89"/>
      <c r="AD1612" s="89"/>
      <c r="AE1612" s="89"/>
    </row>
    <row r="1613" spans="16:31">
      <c r="R1613" s="80"/>
      <c r="S1613" s="80"/>
      <c r="T1613" s="80"/>
      <c r="U1613" s="88"/>
      <c r="V1613" s="88"/>
      <c r="W1613" s="88"/>
      <c r="X1613" s="88"/>
      <c r="Y1613" s="88"/>
      <c r="Z1613" s="88"/>
      <c r="AA1613" s="88"/>
      <c r="AB1613" s="88"/>
      <c r="AC1613" s="89"/>
      <c r="AD1613" s="89"/>
      <c r="AE1613" s="89"/>
    </row>
    <row r="1614" spans="16:31">
      <c r="P1614" s="8"/>
      <c r="Q1614" s="80"/>
      <c r="R1614" s="80"/>
      <c r="S1614" s="80"/>
      <c r="T1614" s="80"/>
      <c r="U1614" s="88"/>
      <c r="V1614" s="88"/>
      <c r="W1614" s="88"/>
      <c r="X1614" s="88"/>
      <c r="Y1614" s="88"/>
      <c r="Z1614" s="88"/>
      <c r="AA1614" s="88"/>
      <c r="AB1614" s="88"/>
      <c r="AC1614" s="89"/>
      <c r="AD1614" s="89"/>
      <c r="AE1614" s="89"/>
    </row>
    <row r="1615" spans="16:31">
      <c r="P1615" s="8"/>
      <c r="Q1615" s="80"/>
      <c r="R1615" s="80"/>
      <c r="S1615" s="80"/>
      <c r="T1615" s="80"/>
      <c r="U1615" s="88"/>
      <c r="V1615" s="88"/>
      <c r="W1615" s="88"/>
      <c r="X1615" s="88"/>
      <c r="Y1615" s="88"/>
      <c r="Z1615" s="88"/>
      <c r="AA1615" s="88"/>
      <c r="AB1615" s="88"/>
      <c r="AC1615" s="89"/>
      <c r="AD1615" s="89"/>
      <c r="AE1615" s="89"/>
    </row>
    <row r="1616" spans="16:31">
      <c r="P1616" s="8"/>
      <c r="Q1616" s="80"/>
      <c r="R1616" s="80"/>
      <c r="S1616" s="80"/>
      <c r="T1616" s="80"/>
      <c r="U1616" s="88"/>
      <c r="V1616" s="88"/>
      <c r="W1616" s="88"/>
      <c r="X1616" s="88"/>
      <c r="Y1616" s="88"/>
      <c r="Z1616" s="88"/>
      <c r="AA1616" s="88"/>
      <c r="AB1616" s="88"/>
      <c r="AC1616" s="89"/>
      <c r="AD1616" s="89"/>
      <c r="AE1616" s="89"/>
    </row>
    <row r="1617" spans="16:31">
      <c r="P1617" s="8"/>
      <c r="Q1617" s="80"/>
      <c r="R1617" s="80"/>
      <c r="S1617" s="80"/>
      <c r="T1617" s="80"/>
      <c r="U1617" s="88"/>
      <c r="V1617" s="88"/>
      <c r="W1617" s="88"/>
      <c r="X1617" s="88"/>
      <c r="Y1617" s="88"/>
      <c r="Z1617" s="88"/>
      <c r="AA1617" s="88"/>
      <c r="AB1617" s="88"/>
      <c r="AC1617" s="89"/>
      <c r="AD1617" s="89"/>
      <c r="AE1617" s="89"/>
    </row>
    <row r="1618" spans="16:31">
      <c r="P1618" s="8"/>
      <c r="Q1618" s="80"/>
      <c r="R1618" s="80"/>
      <c r="S1618" s="80"/>
      <c r="T1618" s="80"/>
      <c r="U1618" s="88"/>
      <c r="V1618" s="88"/>
      <c r="W1618" s="88"/>
      <c r="X1618" s="88"/>
      <c r="Y1618" s="88"/>
      <c r="Z1618" s="88"/>
      <c r="AA1618" s="88"/>
      <c r="AB1618" s="88"/>
      <c r="AC1618" s="89"/>
      <c r="AD1618" s="89"/>
      <c r="AE1618" s="89"/>
    </row>
    <row r="1619" spans="16:31">
      <c r="P1619" s="8"/>
      <c r="Q1619" s="80"/>
      <c r="R1619" s="80"/>
      <c r="S1619" s="80"/>
      <c r="T1619" s="80"/>
      <c r="U1619" s="88"/>
      <c r="V1619" s="88"/>
      <c r="W1619" s="88"/>
      <c r="X1619" s="88"/>
      <c r="Y1619" s="88"/>
      <c r="Z1619" s="88"/>
      <c r="AA1619" s="88"/>
      <c r="AB1619" s="88"/>
      <c r="AC1619" s="89"/>
      <c r="AD1619" s="89"/>
      <c r="AE1619" s="89"/>
    </row>
    <row r="1620" spans="16:31">
      <c r="P1620" s="8"/>
      <c r="Q1620" s="80"/>
      <c r="R1620" s="80"/>
      <c r="S1620" s="80"/>
      <c r="T1620" s="80"/>
      <c r="U1620" s="88"/>
      <c r="V1620" s="88"/>
      <c r="W1620" s="88"/>
      <c r="X1620" s="88"/>
      <c r="Y1620" s="88"/>
      <c r="Z1620" s="88"/>
      <c r="AA1620" s="88"/>
      <c r="AB1620" s="88"/>
      <c r="AC1620" s="89"/>
      <c r="AD1620" s="89"/>
      <c r="AE1620" s="89"/>
    </row>
    <row r="1621" spans="16:31">
      <c r="P1621" s="8"/>
      <c r="Q1621" s="80"/>
      <c r="R1621" s="80"/>
      <c r="S1621" s="80"/>
      <c r="T1621" s="80"/>
      <c r="U1621" s="88"/>
      <c r="V1621" s="88"/>
      <c r="W1621" s="88"/>
      <c r="X1621" s="88"/>
      <c r="Y1621" s="88"/>
      <c r="Z1621" s="88"/>
      <c r="AA1621" s="88"/>
      <c r="AB1621" s="88"/>
      <c r="AC1621" s="89"/>
      <c r="AD1621" s="89"/>
      <c r="AE1621" s="89"/>
    </row>
    <row r="1622" spans="16:31">
      <c r="P1622" s="8"/>
      <c r="Q1622" s="80"/>
      <c r="R1622" s="80"/>
      <c r="S1622" s="80"/>
      <c r="T1622" s="80"/>
      <c r="U1622" s="88"/>
      <c r="V1622" s="88"/>
      <c r="W1622" s="88"/>
      <c r="X1622" s="88"/>
      <c r="Y1622" s="88"/>
      <c r="Z1622" s="88"/>
      <c r="AA1622" s="88"/>
      <c r="AB1622" s="88"/>
      <c r="AC1622" s="89"/>
      <c r="AD1622" s="89"/>
      <c r="AE1622" s="89"/>
    </row>
    <row r="1623" spans="16:31">
      <c r="P1623" s="8"/>
      <c r="Q1623" s="80"/>
      <c r="R1623" s="80"/>
      <c r="S1623" s="80"/>
      <c r="T1623" s="80"/>
      <c r="U1623" s="88"/>
      <c r="V1623" s="88"/>
      <c r="W1623" s="88"/>
      <c r="X1623" s="88"/>
      <c r="Y1623" s="88"/>
      <c r="Z1623" s="88"/>
      <c r="AA1623" s="88"/>
      <c r="AB1623" s="88"/>
      <c r="AC1623" s="89"/>
      <c r="AD1623" s="89"/>
      <c r="AE1623" s="89"/>
    </row>
    <row r="1624" spans="16:31">
      <c r="P1624" s="8"/>
      <c r="Q1624" s="80"/>
      <c r="R1624" s="80"/>
      <c r="S1624" s="80"/>
      <c r="T1624" s="80"/>
      <c r="U1624" s="88"/>
      <c r="V1624" s="88"/>
      <c r="W1624" s="88"/>
      <c r="X1624" s="88"/>
      <c r="Y1624" s="88"/>
      <c r="Z1624" s="88"/>
      <c r="AA1624" s="88"/>
      <c r="AB1624" s="88"/>
      <c r="AC1624" s="89"/>
      <c r="AD1624" s="89"/>
      <c r="AE1624" s="89"/>
    </row>
    <row r="1625" spans="16:31">
      <c r="P1625" s="8"/>
      <c r="Q1625" s="80"/>
      <c r="R1625" s="80"/>
      <c r="S1625" s="80"/>
      <c r="T1625" s="80"/>
      <c r="U1625" s="88"/>
      <c r="V1625" s="88"/>
      <c r="W1625" s="88"/>
      <c r="X1625" s="88"/>
      <c r="Y1625" s="88"/>
      <c r="Z1625" s="88"/>
      <c r="AA1625" s="88"/>
      <c r="AB1625" s="88"/>
      <c r="AC1625" s="89"/>
      <c r="AD1625" s="89"/>
      <c r="AE1625" s="89"/>
    </row>
    <row r="1626" spans="16:31">
      <c r="P1626" s="8"/>
      <c r="Q1626" s="80"/>
      <c r="R1626" s="80"/>
      <c r="S1626" s="80"/>
      <c r="T1626" s="80"/>
      <c r="U1626" s="88"/>
      <c r="V1626" s="88"/>
      <c r="W1626" s="88"/>
      <c r="X1626" s="88"/>
      <c r="Y1626" s="88"/>
      <c r="Z1626" s="88"/>
      <c r="AA1626" s="88"/>
      <c r="AB1626" s="88"/>
      <c r="AC1626" s="89"/>
      <c r="AD1626" s="89"/>
      <c r="AE1626" s="89"/>
    </row>
    <row r="1627" spans="16:31">
      <c r="P1627" s="8"/>
      <c r="Q1627" s="80"/>
      <c r="R1627" s="80"/>
      <c r="S1627" s="80"/>
      <c r="T1627" s="80"/>
      <c r="U1627" s="88"/>
      <c r="V1627" s="88"/>
      <c r="W1627" s="88"/>
      <c r="X1627" s="88"/>
      <c r="Y1627" s="88"/>
      <c r="Z1627" s="88"/>
      <c r="AA1627" s="88"/>
      <c r="AB1627" s="88"/>
      <c r="AC1627" s="89"/>
      <c r="AD1627" s="89"/>
      <c r="AE1627" s="89"/>
    </row>
    <row r="1628" spans="16:31">
      <c r="P1628" s="8"/>
      <c r="Q1628" s="80"/>
      <c r="R1628" s="80"/>
      <c r="S1628" s="80"/>
      <c r="T1628" s="80"/>
      <c r="U1628" s="88"/>
      <c r="V1628" s="88"/>
      <c r="W1628" s="88"/>
      <c r="X1628" s="88"/>
      <c r="Y1628" s="88"/>
      <c r="Z1628" s="88"/>
      <c r="AA1628" s="88"/>
      <c r="AB1628" s="88"/>
      <c r="AC1628" s="89"/>
      <c r="AD1628" s="89"/>
      <c r="AE1628" s="89"/>
    </row>
    <row r="1629" spans="16:31">
      <c r="P1629" s="8"/>
      <c r="Q1629" s="80"/>
      <c r="R1629" s="80"/>
      <c r="S1629" s="80"/>
      <c r="T1629" s="80"/>
      <c r="U1629" s="88"/>
      <c r="V1629" s="88"/>
      <c r="W1629" s="88"/>
      <c r="X1629" s="88"/>
      <c r="Y1629" s="88"/>
      <c r="Z1629" s="88"/>
      <c r="AA1629" s="88"/>
      <c r="AB1629" s="88"/>
      <c r="AC1629" s="89"/>
      <c r="AD1629" s="89"/>
      <c r="AE1629" s="89"/>
    </row>
    <row r="1630" spans="16:31">
      <c r="P1630" s="8"/>
      <c r="Q1630" s="80"/>
      <c r="R1630" s="80"/>
      <c r="S1630" s="80"/>
      <c r="T1630" s="80"/>
      <c r="U1630" s="88"/>
      <c r="V1630" s="88"/>
      <c r="W1630" s="88"/>
      <c r="X1630" s="88"/>
      <c r="Y1630" s="88"/>
      <c r="Z1630" s="88"/>
      <c r="AA1630" s="88"/>
      <c r="AB1630" s="88"/>
      <c r="AC1630" s="89"/>
      <c r="AD1630" s="89"/>
      <c r="AE1630" s="89"/>
    </row>
    <row r="1631" spans="16:31">
      <c r="P1631" s="8"/>
      <c r="Q1631" s="80"/>
      <c r="R1631" s="80"/>
      <c r="S1631" s="80"/>
      <c r="T1631" s="80"/>
      <c r="U1631" s="88"/>
      <c r="V1631" s="88"/>
      <c r="W1631" s="88"/>
      <c r="X1631" s="88"/>
      <c r="Y1631" s="88"/>
      <c r="Z1631" s="88"/>
      <c r="AA1631" s="88"/>
      <c r="AB1631" s="88"/>
      <c r="AC1631" s="89"/>
      <c r="AD1631" s="89"/>
      <c r="AE1631" s="89"/>
    </row>
    <row r="1632" spans="16:31">
      <c r="P1632" s="8"/>
      <c r="Q1632" s="80"/>
      <c r="R1632" s="80"/>
      <c r="S1632" s="80"/>
      <c r="T1632" s="80"/>
      <c r="U1632" s="88"/>
      <c r="V1632" s="88"/>
      <c r="W1632" s="88"/>
      <c r="X1632" s="88"/>
      <c r="Y1632" s="88"/>
      <c r="Z1632" s="88"/>
      <c r="AA1632" s="88"/>
      <c r="AB1632" s="88"/>
      <c r="AC1632" s="89"/>
      <c r="AD1632" s="89"/>
      <c r="AE1632" s="89"/>
    </row>
    <row r="1633" spans="16:31">
      <c r="P1633" s="8"/>
      <c r="Q1633" s="80"/>
      <c r="R1633" s="80"/>
      <c r="S1633" s="80"/>
      <c r="T1633" s="80"/>
      <c r="U1633" s="88"/>
      <c r="V1633" s="88"/>
      <c r="W1633" s="88"/>
      <c r="X1633" s="88"/>
      <c r="Y1633" s="88"/>
      <c r="Z1633" s="88"/>
      <c r="AA1633" s="88"/>
      <c r="AB1633" s="88"/>
      <c r="AC1633" s="89"/>
      <c r="AD1633" s="89"/>
      <c r="AE1633" s="89"/>
    </row>
    <row r="1634" spans="16:31">
      <c r="P1634" s="8"/>
      <c r="Q1634" s="80"/>
      <c r="R1634" s="80"/>
      <c r="S1634" s="80"/>
      <c r="T1634" s="80"/>
      <c r="U1634" s="88"/>
      <c r="V1634" s="88"/>
      <c r="W1634" s="88"/>
      <c r="X1634" s="88"/>
      <c r="Y1634" s="88"/>
      <c r="Z1634" s="88"/>
      <c r="AA1634" s="88"/>
      <c r="AB1634" s="88"/>
      <c r="AC1634" s="89"/>
      <c r="AD1634" s="89"/>
      <c r="AE1634" s="89"/>
    </row>
    <row r="1635" spans="16:31">
      <c r="P1635" s="8"/>
      <c r="Q1635" s="80"/>
      <c r="R1635" s="80"/>
      <c r="S1635" s="80"/>
      <c r="T1635" s="80"/>
      <c r="U1635" s="88"/>
      <c r="V1635" s="88"/>
      <c r="W1635" s="88"/>
      <c r="X1635" s="88"/>
      <c r="Y1635" s="88"/>
      <c r="Z1635" s="88"/>
      <c r="AA1635" s="88"/>
      <c r="AB1635" s="88"/>
      <c r="AC1635" s="89"/>
      <c r="AD1635" s="89"/>
      <c r="AE1635" s="89"/>
    </row>
    <row r="1636" spans="16:31">
      <c r="P1636" s="8"/>
      <c r="Q1636" s="80"/>
      <c r="R1636" s="80"/>
      <c r="S1636" s="80"/>
      <c r="T1636" s="80"/>
      <c r="U1636" s="88"/>
      <c r="V1636" s="88"/>
      <c r="W1636" s="88"/>
      <c r="X1636" s="88"/>
      <c r="Y1636" s="88"/>
      <c r="Z1636" s="88"/>
      <c r="AA1636" s="88"/>
      <c r="AB1636" s="88"/>
      <c r="AC1636" s="89"/>
      <c r="AD1636" s="89"/>
      <c r="AE1636" s="89"/>
    </row>
    <row r="1637" spans="16:31">
      <c r="P1637" s="8"/>
      <c r="Q1637" s="80"/>
      <c r="R1637" s="80"/>
      <c r="S1637" s="80"/>
      <c r="T1637" s="80"/>
      <c r="U1637" s="88"/>
      <c r="V1637" s="88"/>
      <c r="W1637" s="88"/>
      <c r="X1637" s="88"/>
      <c r="Y1637" s="88"/>
      <c r="Z1637" s="88"/>
      <c r="AA1637" s="88"/>
      <c r="AB1637" s="88"/>
      <c r="AC1637" s="89"/>
      <c r="AD1637" s="89"/>
      <c r="AE1637" s="89"/>
    </row>
    <row r="1638" spans="16:31">
      <c r="P1638" s="8"/>
      <c r="Q1638" s="80"/>
      <c r="R1638" s="80"/>
      <c r="S1638" s="80"/>
      <c r="T1638" s="80"/>
      <c r="U1638" s="88"/>
      <c r="V1638" s="88"/>
      <c r="W1638" s="88"/>
      <c r="X1638" s="88"/>
      <c r="Y1638" s="88"/>
      <c r="Z1638" s="88"/>
      <c r="AA1638" s="88"/>
      <c r="AB1638" s="88"/>
      <c r="AC1638" s="89"/>
      <c r="AD1638" s="89"/>
      <c r="AE1638" s="89"/>
    </row>
    <row r="1639" spans="16:31">
      <c r="P1639" s="8"/>
      <c r="Q1639" s="80"/>
      <c r="R1639" s="80"/>
      <c r="S1639" s="80"/>
      <c r="T1639" s="80"/>
      <c r="U1639" s="88"/>
      <c r="V1639" s="88"/>
      <c r="W1639" s="88"/>
      <c r="X1639" s="88"/>
      <c r="Y1639" s="88"/>
      <c r="Z1639" s="88"/>
      <c r="AA1639" s="88"/>
      <c r="AB1639" s="88"/>
      <c r="AC1639" s="89"/>
      <c r="AD1639" s="89"/>
      <c r="AE1639" s="89"/>
    </row>
    <row r="1640" spans="16:31">
      <c r="P1640" s="8"/>
      <c r="Q1640" s="80"/>
      <c r="R1640" s="80"/>
      <c r="S1640" s="80"/>
      <c r="T1640" s="80"/>
      <c r="U1640" s="88"/>
      <c r="V1640" s="88"/>
      <c r="W1640" s="88"/>
      <c r="X1640" s="88"/>
      <c r="Y1640" s="88"/>
      <c r="Z1640" s="88"/>
      <c r="AA1640" s="88"/>
      <c r="AB1640" s="88"/>
      <c r="AC1640" s="89"/>
      <c r="AD1640" s="89"/>
      <c r="AE1640" s="89"/>
    </row>
    <row r="1641" spans="16:31">
      <c r="P1641" s="8"/>
      <c r="Q1641" s="80"/>
      <c r="R1641" s="80"/>
      <c r="S1641" s="80"/>
      <c r="T1641" s="80"/>
      <c r="U1641" s="88"/>
      <c r="V1641" s="88"/>
      <c r="W1641" s="88"/>
      <c r="X1641" s="88"/>
      <c r="Y1641" s="88"/>
      <c r="Z1641" s="88"/>
      <c r="AA1641" s="88"/>
      <c r="AB1641" s="88"/>
      <c r="AC1641" s="89"/>
      <c r="AD1641" s="89"/>
      <c r="AE1641" s="89"/>
    </row>
    <row r="1642" spans="16:31">
      <c r="P1642" s="8"/>
      <c r="Q1642" s="80"/>
      <c r="R1642" s="80"/>
      <c r="S1642" s="80"/>
      <c r="T1642" s="80"/>
      <c r="U1642" s="88"/>
      <c r="V1642" s="88"/>
      <c r="W1642" s="88"/>
      <c r="X1642" s="88"/>
      <c r="Y1642" s="88"/>
      <c r="Z1642" s="88"/>
      <c r="AA1642" s="88"/>
      <c r="AB1642" s="88"/>
      <c r="AC1642" s="89"/>
      <c r="AD1642" s="89"/>
      <c r="AE1642" s="89"/>
    </row>
    <row r="1643" spans="16:31">
      <c r="P1643" s="8"/>
      <c r="Q1643" s="80"/>
      <c r="R1643" s="80"/>
      <c r="S1643" s="80"/>
      <c r="T1643" s="80"/>
      <c r="U1643" s="88"/>
      <c r="V1643" s="88"/>
      <c r="W1643" s="88"/>
      <c r="X1643" s="88"/>
      <c r="Y1643" s="88"/>
      <c r="Z1643" s="88"/>
      <c r="AA1643" s="88"/>
      <c r="AB1643" s="88"/>
      <c r="AC1643" s="89"/>
      <c r="AD1643" s="89"/>
      <c r="AE1643" s="89"/>
    </row>
    <row r="1644" spans="16:31">
      <c r="P1644" s="8"/>
      <c r="Q1644" s="80"/>
      <c r="R1644" s="80"/>
      <c r="S1644" s="80"/>
      <c r="T1644" s="80"/>
      <c r="U1644" s="88"/>
      <c r="V1644" s="88"/>
      <c r="W1644" s="88"/>
      <c r="X1644" s="88"/>
      <c r="Y1644" s="88"/>
      <c r="Z1644" s="88"/>
      <c r="AA1644" s="88"/>
      <c r="AB1644" s="88"/>
      <c r="AC1644" s="89"/>
      <c r="AD1644" s="89"/>
      <c r="AE1644" s="89"/>
    </row>
    <row r="1645" spans="16:31">
      <c r="P1645" s="8"/>
      <c r="Q1645" s="80"/>
      <c r="R1645" s="80"/>
      <c r="S1645" s="80"/>
      <c r="T1645" s="80"/>
      <c r="U1645" s="88"/>
      <c r="V1645" s="88"/>
      <c r="W1645" s="88"/>
      <c r="X1645" s="88"/>
      <c r="Y1645" s="88"/>
      <c r="Z1645" s="88"/>
      <c r="AA1645" s="88"/>
      <c r="AB1645" s="88"/>
      <c r="AC1645" s="89"/>
      <c r="AD1645" s="89"/>
      <c r="AE1645" s="89"/>
    </row>
    <row r="1646" spans="16:31">
      <c r="P1646" s="8"/>
      <c r="Q1646" s="80"/>
      <c r="R1646" s="80"/>
      <c r="S1646" s="80"/>
      <c r="T1646" s="80"/>
      <c r="U1646" s="88"/>
      <c r="V1646" s="88"/>
      <c r="W1646" s="88"/>
      <c r="X1646" s="88"/>
      <c r="Y1646" s="88"/>
      <c r="Z1646" s="88"/>
      <c r="AA1646" s="88"/>
      <c r="AB1646" s="88"/>
      <c r="AC1646" s="89"/>
      <c r="AD1646" s="89"/>
      <c r="AE1646" s="89"/>
    </row>
    <row r="1647" spans="16:31">
      <c r="P1647" s="8"/>
      <c r="Q1647" s="80"/>
      <c r="R1647" s="80"/>
      <c r="S1647" s="80"/>
      <c r="T1647" s="80"/>
      <c r="U1647" s="88"/>
      <c r="V1647" s="88"/>
      <c r="W1647" s="88"/>
      <c r="X1647" s="88"/>
      <c r="Y1647" s="88"/>
      <c r="Z1647" s="88"/>
      <c r="AA1647" s="88"/>
      <c r="AB1647" s="88"/>
      <c r="AC1647" s="89"/>
      <c r="AD1647" s="89"/>
      <c r="AE1647" s="89"/>
    </row>
    <row r="1648" spans="16:31">
      <c r="P1648" s="8"/>
      <c r="Q1648" s="80"/>
      <c r="R1648" s="80"/>
      <c r="S1648" s="80"/>
      <c r="T1648" s="80"/>
      <c r="U1648" s="88"/>
      <c r="V1648" s="88"/>
      <c r="W1648" s="88"/>
      <c r="X1648" s="88"/>
      <c r="Y1648" s="88"/>
      <c r="Z1648" s="88"/>
      <c r="AA1648" s="88"/>
      <c r="AB1648" s="88"/>
      <c r="AC1648" s="89"/>
      <c r="AD1648" s="89"/>
      <c r="AE1648" s="89"/>
    </row>
    <row r="1649" spans="12:31">
      <c r="L1649" s="74"/>
      <c r="M1649" s="74"/>
      <c r="N1649" s="74"/>
      <c r="O1649" s="74"/>
      <c r="P1649" s="8"/>
      <c r="Q1649" s="80"/>
      <c r="R1649" s="80"/>
      <c r="S1649" s="80"/>
      <c r="T1649" s="80"/>
      <c r="U1649" s="88"/>
      <c r="V1649" s="88"/>
      <c r="W1649" s="88"/>
      <c r="X1649" s="88"/>
      <c r="Y1649" s="88"/>
      <c r="Z1649" s="88"/>
      <c r="AA1649" s="88"/>
      <c r="AB1649" s="88"/>
      <c r="AC1649" s="89"/>
      <c r="AD1649" s="89"/>
      <c r="AE1649" s="89"/>
    </row>
    <row r="1650" spans="12:31">
      <c r="L1650" s="74"/>
      <c r="M1650" s="74"/>
      <c r="N1650" s="74"/>
      <c r="O1650" s="74"/>
      <c r="P1650" s="8"/>
      <c r="Q1650" s="80"/>
      <c r="R1650" s="80"/>
      <c r="S1650" s="80"/>
      <c r="T1650" s="80"/>
      <c r="U1650" s="88"/>
      <c r="V1650" s="88"/>
      <c r="W1650" s="88"/>
      <c r="X1650" s="88"/>
      <c r="Y1650" s="88"/>
      <c r="Z1650" s="88"/>
      <c r="AA1650" s="88"/>
      <c r="AB1650" s="88"/>
      <c r="AC1650" s="89"/>
      <c r="AD1650" s="89"/>
      <c r="AE1650" s="89"/>
    </row>
    <row r="1651" spans="12:31">
      <c r="L1651" s="74"/>
      <c r="M1651" s="74"/>
      <c r="N1651" s="74"/>
      <c r="O1651" s="74"/>
      <c r="P1651" s="8"/>
      <c r="Q1651" s="80"/>
      <c r="R1651" s="80"/>
      <c r="S1651" s="80"/>
      <c r="T1651" s="80"/>
      <c r="U1651" s="88"/>
      <c r="V1651" s="88"/>
      <c r="W1651" s="88"/>
      <c r="X1651" s="88"/>
      <c r="Y1651" s="88"/>
      <c r="Z1651" s="88"/>
      <c r="AA1651" s="88"/>
      <c r="AB1651" s="88"/>
      <c r="AC1651" s="89"/>
      <c r="AD1651" s="89"/>
      <c r="AE1651" s="89"/>
    </row>
    <row r="1652" spans="12:31">
      <c r="L1652" s="74"/>
      <c r="M1652" s="74"/>
      <c r="N1652" s="74"/>
      <c r="O1652" s="74"/>
      <c r="P1652" s="8"/>
      <c r="Q1652" s="80"/>
      <c r="R1652" s="80"/>
      <c r="S1652" s="80"/>
      <c r="T1652" s="80"/>
      <c r="U1652" s="88"/>
      <c r="V1652" s="88"/>
      <c r="W1652" s="88"/>
      <c r="X1652" s="88"/>
      <c r="Y1652" s="88"/>
      <c r="Z1652" s="88"/>
      <c r="AA1652" s="88"/>
      <c r="AB1652" s="88"/>
      <c r="AC1652" s="89"/>
      <c r="AD1652" s="89"/>
      <c r="AE1652" s="89"/>
    </row>
    <row r="1653" spans="12:31">
      <c r="L1653" s="74"/>
      <c r="M1653" s="74"/>
      <c r="N1653" s="74"/>
      <c r="O1653" s="74"/>
      <c r="P1653" s="8"/>
      <c r="Q1653" s="80"/>
      <c r="R1653" s="80"/>
      <c r="S1653" s="80"/>
      <c r="T1653" s="80"/>
      <c r="U1653" s="88"/>
      <c r="V1653" s="88"/>
      <c r="W1653" s="88"/>
      <c r="X1653" s="88"/>
      <c r="Y1653" s="88"/>
      <c r="Z1653" s="88"/>
      <c r="AA1653" s="88"/>
      <c r="AB1653" s="88"/>
      <c r="AC1653" s="89"/>
      <c r="AD1653" s="89"/>
      <c r="AE1653" s="89"/>
    </row>
    <row r="1654" spans="12:31">
      <c r="L1654" s="74"/>
      <c r="M1654" s="74"/>
      <c r="N1654" s="74"/>
      <c r="O1654" s="74"/>
      <c r="P1654" s="8"/>
      <c r="Q1654" s="80"/>
      <c r="R1654" s="80"/>
      <c r="S1654" s="80"/>
      <c r="T1654" s="80"/>
      <c r="U1654" s="88"/>
      <c r="V1654" s="88"/>
      <c r="W1654" s="88"/>
      <c r="X1654" s="88"/>
      <c r="Y1654" s="88"/>
      <c r="Z1654" s="88"/>
      <c r="AA1654" s="88"/>
      <c r="AB1654" s="88"/>
      <c r="AC1654" s="89"/>
      <c r="AD1654" s="89"/>
      <c r="AE1654" s="89"/>
    </row>
    <row r="1655" spans="12:31">
      <c r="L1655" s="74"/>
      <c r="M1655" s="74"/>
      <c r="N1655" s="74"/>
      <c r="O1655" s="74"/>
      <c r="P1655" s="8"/>
      <c r="Q1655" s="80"/>
      <c r="R1655" s="80"/>
      <c r="S1655" s="80"/>
      <c r="T1655" s="80"/>
      <c r="U1655" s="88"/>
      <c r="V1655" s="88"/>
      <c r="W1655" s="88"/>
      <c r="X1655" s="88"/>
      <c r="Y1655" s="88"/>
      <c r="Z1655" s="88"/>
      <c r="AA1655" s="88"/>
      <c r="AB1655" s="88"/>
      <c r="AC1655" s="89"/>
      <c r="AD1655" s="89"/>
      <c r="AE1655" s="89"/>
    </row>
    <row r="1656" spans="12:31">
      <c r="L1656" s="74"/>
      <c r="M1656" s="74"/>
      <c r="N1656" s="74"/>
      <c r="O1656" s="74"/>
      <c r="P1656" s="8"/>
      <c r="Q1656" s="80"/>
      <c r="R1656" s="80"/>
      <c r="S1656" s="80"/>
      <c r="T1656" s="80"/>
      <c r="U1656" s="88"/>
      <c r="V1656" s="88"/>
      <c r="W1656" s="88"/>
      <c r="X1656" s="88"/>
      <c r="Y1656" s="88"/>
      <c r="Z1656" s="88"/>
      <c r="AA1656" s="88"/>
      <c r="AB1656" s="88"/>
      <c r="AC1656" s="89"/>
      <c r="AD1656" s="89"/>
      <c r="AE1656" s="89"/>
    </row>
    <row r="1657" spans="12:31">
      <c r="L1657" s="74"/>
      <c r="M1657" s="74"/>
      <c r="N1657" s="74"/>
      <c r="O1657" s="74"/>
      <c r="P1657" s="8"/>
      <c r="Q1657" s="80"/>
      <c r="R1657" s="80"/>
      <c r="S1657" s="80"/>
      <c r="T1657" s="80"/>
      <c r="U1657" s="88"/>
      <c r="V1657" s="88"/>
      <c r="W1657" s="88"/>
      <c r="X1657" s="88"/>
      <c r="Y1657" s="88"/>
      <c r="Z1657" s="88"/>
      <c r="AA1657" s="88"/>
      <c r="AB1657" s="88"/>
      <c r="AC1657" s="89"/>
      <c r="AD1657" s="89"/>
      <c r="AE1657" s="89"/>
    </row>
    <row r="1658" spans="12:31">
      <c r="L1658" s="74"/>
      <c r="M1658" s="74"/>
      <c r="N1658" s="74"/>
      <c r="O1658" s="74"/>
      <c r="P1658" s="8"/>
      <c r="Q1658" s="80"/>
      <c r="R1658" s="80"/>
      <c r="S1658" s="80"/>
      <c r="T1658" s="80"/>
      <c r="U1658" s="88"/>
      <c r="V1658" s="88"/>
      <c r="W1658" s="88"/>
      <c r="X1658" s="88"/>
      <c r="Y1658" s="88"/>
      <c r="Z1658" s="88"/>
      <c r="AA1658" s="88"/>
      <c r="AB1658" s="88"/>
      <c r="AC1658" s="89"/>
      <c r="AD1658" s="89"/>
      <c r="AE1658" s="89"/>
    </row>
    <row r="1659" spans="12:31">
      <c r="L1659" s="74"/>
      <c r="M1659" s="74"/>
      <c r="N1659" s="74"/>
      <c r="O1659" s="74"/>
      <c r="P1659" s="8"/>
      <c r="Q1659" s="80"/>
      <c r="R1659" s="80"/>
      <c r="S1659" s="80"/>
      <c r="T1659" s="80"/>
      <c r="U1659" s="88"/>
      <c r="V1659" s="88"/>
      <c r="W1659" s="88"/>
      <c r="X1659" s="88"/>
      <c r="Y1659" s="88"/>
      <c r="Z1659" s="88"/>
      <c r="AA1659" s="88"/>
      <c r="AB1659" s="88"/>
      <c r="AC1659" s="89"/>
      <c r="AD1659" s="89"/>
      <c r="AE1659" s="89"/>
    </row>
    <row r="1660" spans="12:31">
      <c r="L1660" s="74"/>
      <c r="M1660" s="74"/>
      <c r="N1660" s="74"/>
      <c r="O1660" s="74"/>
      <c r="P1660" s="8"/>
      <c r="Q1660" s="80"/>
      <c r="R1660" s="80"/>
      <c r="S1660" s="80"/>
      <c r="T1660" s="80"/>
      <c r="U1660" s="88"/>
      <c r="V1660" s="88"/>
      <c r="W1660" s="88"/>
      <c r="X1660" s="88"/>
      <c r="Y1660" s="88"/>
      <c r="Z1660" s="88"/>
      <c r="AA1660" s="88"/>
      <c r="AB1660" s="88"/>
      <c r="AC1660" s="89"/>
      <c r="AD1660" s="89"/>
      <c r="AE1660" s="89"/>
    </row>
    <row r="1661" spans="12:31">
      <c r="L1661" s="74"/>
      <c r="M1661" s="74"/>
      <c r="N1661" s="74"/>
      <c r="O1661" s="74"/>
      <c r="P1661" s="8"/>
      <c r="Q1661" s="80"/>
      <c r="R1661" s="80"/>
      <c r="S1661" s="80"/>
      <c r="T1661" s="80"/>
      <c r="U1661" s="88"/>
      <c r="V1661" s="88"/>
      <c r="W1661" s="88"/>
      <c r="X1661" s="88"/>
      <c r="Y1661" s="88"/>
      <c r="Z1661" s="88"/>
      <c r="AA1661" s="88"/>
      <c r="AB1661" s="88"/>
      <c r="AC1661" s="89"/>
      <c r="AD1661" s="89"/>
      <c r="AE1661" s="89"/>
    </row>
    <row r="1662" spans="12:31">
      <c r="L1662" s="74"/>
      <c r="M1662" s="74"/>
      <c r="N1662" s="74"/>
      <c r="O1662" s="74"/>
      <c r="P1662" s="8"/>
      <c r="Q1662" s="80"/>
      <c r="R1662" s="80"/>
      <c r="S1662" s="80"/>
      <c r="T1662" s="80"/>
      <c r="U1662" s="88"/>
      <c r="V1662" s="88"/>
      <c r="W1662" s="88"/>
      <c r="X1662" s="88"/>
      <c r="Y1662" s="88"/>
      <c r="Z1662" s="88"/>
      <c r="AA1662" s="88"/>
      <c r="AB1662" s="88"/>
      <c r="AC1662" s="89"/>
      <c r="AD1662" s="89"/>
      <c r="AE1662" s="89"/>
    </row>
    <row r="1663" spans="12:31">
      <c r="L1663" s="74"/>
      <c r="M1663" s="74"/>
      <c r="N1663" s="74"/>
      <c r="O1663" s="74"/>
      <c r="P1663" s="8"/>
      <c r="Q1663" s="80"/>
      <c r="R1663" s="80"/>
      <c r="S1663" s="80"/>
      <c r="T1663" s="80"/>
      <c r="U1663" s="88"/>
      <c r="V1663" s="88"/>
      <c r="W1663" s="88"/>
      <c r="X1663" s="88"/>
      <c r="Y1663" s="88"/>
      <c r="Z1663" s="88"/>
      <c r="AA1663" s="88"/>
      <c r="AB1663" s="88"/>
      <c r="AC1663" s="89"/>
      <c r="AD1663" s="89"/>
      <c r="AE1663" s="89"/>
    </row>
    <row r="1664" spans="12:31">
      <c r="L1664" s="74"/>
      <c r="M1664" s="74"/>
      <c r="N1664" s="74"/>
      <c r="O1664" s="74"/>
      <c r="P1664" s="8"/>
      <c r="Q1664" s="80"/>
      <c r="R1664" s="80"/>
      <c r="S1664" s="80"/>
      <c r="T1664" s="80"/>
      <c r="U1664" s="88"/>
      <c r="V1664" s="88"/>
      <c r="W1664" s="88"/>
      <c r="X1664" s="88"/>
      <c r="Y1664" s="88"/>
      <c r="Z1664" s="88"/>
      <c r="AA1664" s="88"/>
      <c r="AB1664" s="88"/>
      <c r="AC1664" s="89"/>
      <c r="AD1664" s="89"/>
      <c r="AE1664" s="89"/>
    </row>
    <row r="1665" spans="12:31">
      <c r="L1665" s="74"/>
      <c r="M1665" s="74"/>
      <c r="N1665" s="74"/>
      <c r="O1665" s="74"/>
      <c r="P1665" s="8"/>
      <c r="Q1665" s="80"/>
      <c r="R1665" s="80"/>
      <c r="S1665" s="80"/>
      <c r="T1665" s="80"/>
      <c r="U1665" s="88"/>
      <c r="V1665" s="88"/>
      <c r="W1665" s="88"/>
      <c r="X1665" s="88"/>
      <c r="Y1665" s="88"/>
      <c r="Z1665" s="88"/>
      <c r="AA1665" s="88"/>
      <c r="AB1665" s="88"/>
      <c r="AC1665" s="89"/>
      <c r="AD1665" s="89"/>
      <c r="AE1665" s="89"/>
    </row>
    <row r="1666" spans="12:31">
      <c r="L1666" s="74"/>
      <c r="M1666" s="74"/>
      <c r="N1666" s="74"/>
      <c r="O1666" s="74"/>
      <c r="P1666" s="8"/>
      <c r="Q1666" s="80"/>
      <c r="R1666" s="80"/>
      <c r="S1666" s="80"/>
      <c r="T1666" s="80"/>
      <c r="U1666" s="88"/>
      <c r="V1666" s="88"/>
      <c r="W1666" s="88"/>
      <c r="X1666" s="88"/>
      <c r="Y1666" s="88"/>
      <c r="Z1666" s="88"/>
      <c r="AA1666" s="88"/>
      <c r="AB1666" s="88"/>
      <c r="AC1666" s="89"/>
      <c r="AD1666" s="89"/>
      <c r="AE1666" s="89"/>
    </row>
    <row r="1667" spans="12:31">
      <c r="L1667" s="74"/>
      <c r="M1667" s="74"/>
      <c r="N1667" s="74"/>
      <c r="O1667" s="74"/>
      <c r="P1667" s="8"/>
      <c r="Q1667" s="80"/>
      <c r="R1667" s="80"/>
      <c r="S1667" s="80"/>
      <c r="T1667" s="80"/>
      <c r="U1667" s="88"/>
      <c r="V1667" s="88"/>
      <c r="W1667" s="88"/>
      <c r="X1667" s="88"/>
      <c r="Y1667" s="88"/>
      <c r="Z1667" s="88"/>
      <c r="AA1667" s="88"/>
      <c r="AB1667" s="88"/>
      <c r="AC1667" s="89"/>
      <c r="AD1667" s="89"/>
      <c r="AE1667" s="89"/>
    </row>
    <row r="1668" spans="12:31">
      <c r="L1668" s="74"/>
      <c r="M1668" s="74"/>
      <c r="N1668" s="74"/>
      <c r="O1668" s="74"/>
      <c r="P1668" s="8"/>
      <c r="Q1668" s="80"/>
      <c r="R1668" s="80"/>
      <c r="S1668" s="80"/>
      <c r="T1668" s="80"/>
      <c r="U1668" s="88"/>
      <c r="V1668" s="88"/>
      <c r="W1668" s="88"/>
      <c r="X1668" s="88"/>
      <c r="Y1668" s="88"/>
      <c r="Z1668" s="88"/>
      <c r="AA1668" s="88"/>
      <c r="AB1668" s="88"/>
      <c r="AC1668" s="89"/>
      <c r="AD1668" s="89"/>
      <c r="AE1668" s="89"/>
    </row>
    <row r="1669" spans="12:31">
      <c r="L1669" s="74"/>
      <c r="M1669" s="74"/>
      <c r="N1669" s="74"/>
      <c r="O1669" s="74"/>
      <c r="P1669" s="8"/>
      <c r="Q1669" s="80"/>
      <c r="R1669" s="80"/>
      <c r="S1669" s="80"/>
      <c r="T1669" s="80"/>
      <c r="U1669" s="88"/>
      <c r="V1669" s="88"/>
      <c r="W1669" s="88"/>
      <c r="X1669" s="88"/>
      <c r="Y1669" s="88"/>
      <c r="Z1669" s="88"/>
      <c r="AA1669" s="88"/>
      <c r="AB1669" s="88"/>
      <c r="AC1669" s="89"/>
      <c r="AD1669" s="89"/>
      <c r="AE1669" s="89"/>
    </row>
    <row r="1670" spans="12:31">
      <c r="L1670" s="74"/>
      <c r="M1670" s="74"/>
      <c r="N1670" s="74"/>
      <c r="O1670" s="74"/>
      <c r="P1670" s="8"/>
      <c r="Q1670" s="80"/>
      <c r="R1670" s="81"/>
      <c r="S1670" s="81"/>
      <c r="T1670" s="81"/>
      <c r="U1670" s="90"/>
      <c r="V1670" s="90"/>
      <c r="W1670" s="90"/>
      <c r="X1670" s="88"/>
      <c r="Y1670" s="88"/>
      <c r="Z1670" s="88"/>
      <c r="AA1670" s="88"/>
      <c r="AB1670" s="88"/>
      <c r="AC1670" s="89"/>
      <c r="AD1670" s="89"/>
      <c r="AE1670" s="89"/>
    </row>
    <row r="1671" spans="12:31">
      <c r="L1671" s="74"/>
      <c r="M1671" s="74"/>
      <c r="N1671" s="74"/>
      <c r="O1671" s="74"/>
      <c r="P1671" s="8"/>
      <c r="Q1671" s="80"/>
      <c r="R1671" s="81"/>
      <c r="S1671" s="81"/>
      <c r="T1671" s="81"/>
      <c r="U1671" s="90"/>
      <c r="V1671" s="90"/>
      <c r="W1671" s="90"/>
      <c r="X1671" s="88"/>
      <c r="Y1671" s="88"/>
      <c r="Z1671" s="88"/>
      <c r="AA1671" s="88"/>
      <c r="AB1671" s="88"/>
      <c r="AC1671" s="89"/>
      <c r="AD1671" s="89"/>
      <c r="AE1671" s="89"/>
    </row>
    <row r="1672" spans="12:31">
      <c r="L1672" s="74"/>
      <c r="M1672" s="74"/>
      <c r="N1672" s="74"/>
      <c r="O1672" s="74"/>
      <c r="P1672" s="8"/>
      <c r="Q1672" s="80"/>
      <c r="R1672" s="81"/>
      <c r="S1672" s="81"/>
      <c r="T1672" s="81"/>
      <c r="U1672" s="90"/>
      <c r="V1672" s="90"/>
      <c r="W1672" s="90"/>
      <c r="X1672" s="88"/>
      <c r="Y1672" s="88"/>
      <c r="Z1672" s="88"/>
      <c r="AA1672" s="88"/>
      <c r="AB1672" s="88"/>
      <c r="AC1672" s="89"/>
      <c r="AD1672" s="89"/>
      <c r="AE1672" s="89"/>
    </row>
    <row r="1673" spans="12:31">
      <c r="L1673" s="74"/>
      <c r="M1673" s="74"/>
      <c r="N1673" s="74"/>
      <c r="O1673" s="74"/>
      <c r="P1673" s="8"/>
      <c r="Q1673" s="80"/>
      <c r="R1673" s="81"/>
      <c r="S1673" s="81"/>
      <c r="T1673" s="81"/>
      <c r="U1673" s="90"/>
      <c r="V1673" s="90"/>
      <c r="W1673" s="90"/>
      <c r="X1673" s="88"/>
      <c r="Y1673" s="88"/>
      <c r="Z1673" s="88"/>
      <c r="AA1673" s="88"/>
      <c r="AB1673" s="88"/>
      <c r="AC1673" s="89"/>
      <c r="AD1673" s="89"/>
      <c r="AE1673" s="89"/>
    </row>
    <row r="1674" spans="12:31">
      <c r="L1674" s="74"/>
      <c r="M1674" s="74"/>
      <c r="N1674" s="74"/>
      <c r="O1674" s="74"/>
      <c r="P1674" s="8"/>
      <c r="Q1674" s="80"/>
      <c r="R1674" s="81"/>
      <c r="S1674" s="81"/>
      <c r="T1674" s="81"/>
      <c r="U1674" s="90"/>
      <c r="V1674" s="90"/>
      <c r="W1674" s="90"/>
      <c r="X1674" s="88"/>
      <c r="Y1674" s="88"/>
      <c r="Z1674" s="88"/>
      <c r="AA1674" s="88"/>
      <c r="AB1674" s="88"/>
      <c r="AC1674" s="89"/>
      <c r="AD1674" s="89"/>
      <c r="AE1674" s="89"/>
    </row>
    <row r="1675" spans="12:31">
      <c r="L1675" s="74"/>
      <c r="M1675" s="74"/>
      <c r="N1675" s="74"/>
      <c r="O1675" s="74"/>
      <c r="P1675" s="8"/>
      <c r="Q1675" s="80"/>
      <c r="R1675" s="81"/>
      <c r="S1675" s="81"/>
      <c r="T1675" s="81"/>
      <c r="U1675" s="90"/>
      <c r="V1675" s="90"/>
      <c r="W1675" s="90"/>
      <c r="X1675" s="88"/>
      <c r="Y1675" s="88"/>
      <c r="Z1675" s="88"/>
      <c r="AA1675" s="88"/>
      <c r="AB1675" s="88"/>
      <c r="AC1675" s="89"/>
      <c r="AD1675" s="89"/>
      <c r="AE1675" s="89"/>
    </row>
    <row r="1676" spans="12:31">
      <c r="L1676" s="74"/>
      <c r="M1676" s="74"/>
      <c r="N1676" s="74"/>
      <c r="O1676" s="74"/>
      <c r="P1676" s="8"/>
      <c r="Q1676" s="80"/>
      <c r="R1676" s="81"/>
      <c r="S1676" s="81"/>
      <c r="T1676" s="81"/>
      <c r="U1676" s="90"/>
      <c r="V1676" s="90"/>
      <c r="W1676" s="90"/>
      <c r="X1676" s="88"/>
      <c r="Y1676" s="88"/>
      <c r="Z1676" s="88"/>
      <c r="AA1676" s="88"/>
      <c r="AB1676" s="88"/>
      <c r="AC1676" s="89"/>
      <c r="AD1676" s="89"/>
      <c r="AE1676" s="89"/>
    </row>
    <row r="1677" spans="12:31">
      <c r="L1677" s="74"/>
      <c r="M1677" s="74"/>
      <c r="N1677" s="74"/>
      <c r="O1677" s="74"/>
      <c r="P1677" s="8"/>
      <c r="Q1677" s="80"/>
      <c r="R1677" s="81"/>
      <c r="S1677" s="81"/>
      <c r="T1677" s="81"/>
      <c r="U1677" s="90"/>
      <c r="V1677" s="90"/>
      <c r="W1677" s="90"/>
      <c r="X1677" s="90"/>
      <c r="Y1677" s="90"/>
      <c r="Z1677" s="90"/>
      <c r="AA1677" s="90"/>
      <c r="AB1677" s="90"/>
      <c r="AC1677" s="91"/>
      <c r="AD1677" s="91"/>
      <c r="AE1677" s="91"/>
    </row>
    <row r="1678" spans="12:31">
      <c r="L1678" s="74"/>
      <c r="M1678" s="74"/>
      <c r="N1678" s="74"/>
      <c r="O1678" s="74"/>
      <c r="P1678" s="8"/>
      <c r="Q1678" s="80"/>
      <c r="R1678" s="81"/>
      <c r="S1678" s="81"/>
      <c r="T1678" s="81"/>
      <c r="U1678" s="90"/>
      <c r="V1678" s="90"/>
      <c r="W1678" s="90"/>
      <c r="X1678" s="90"/>
      <c r="Y1678" s="90"/>
      <c r="Z1678" s="90"/>
      <c r="AA1678" s="90"/>
      <c r="AB1678" s="90"/>
      <c r="AC1678" s="91"/>
      <c r="AD1678" s="91"/>
      <c r="AE1678" s="91"/>
    </row>
    <row r="1679" spans="12:31">
      <c r="L1679" s="74"/>
      <c r="M1679" s="74"/>
      <c r="N1679" s="74"/>
      <c r="O1679" s="74"/>
      <c r="P1679" s="8"/>
      <c r="Q1679" s="80"/>
      <c r="R1679" s="81"/>
      <c r="S1679" s="81"/>
      <c r="T1679" s="81"/>
      <c r="U1679" s="90"/>
      <c r="V1679" s="90"/>
      <c r="W1679" s="90"/>
      <c r="X1679" s="90"/>
      <c r="Y1679" s="90"/>
      <c r="Z1679" s="90"/>
      <c r="AA1679" s="90"/>
      <c r="AB1679" s="90"/>
      <c r="AC1679" s="91"/>
      <c r="AD1679" s="91"/>
      <c r="AE1679" s="91"/>
    </row>
    <row r="1680" spans="12:31">
      <c r="L1680" s="74"/>
      <c r="M1680" s="74"/>
      <c r="N1680" s="74"/>
      <c r="O1680" s="74"/>
      <c r="P1680" s="8"/>
      <c r="Q1680" s="80"/>
      <c r="R1680" s="81"/>
      <c r="S1680" s="81"/>
      <c r="T1680" s="81"/>
      <c r="U1680" s="90"/>
      <c r="V1680" s="90"/>
      <c r="W1680" s="90"/>
      <c r="X1680" s="90"/>
      <c r="Y1680" s="90"/>
      <c r="Z1680" s="90"/>
      <c r="AA1680" s="90"/>
      <c r="AB1680" s="90"/>
      <c r="AC1680" s="91"/>
      <c r="AD1680" s="91"/>
      <c r="AE1680" s="91"/>
    </row>
    <row r="1681" spans="12:31">
      <c r="L1681" s="74"/>
      <c r="M1681" s="74"/>
      <c r="N1681" s="74"/>
      <c r="O1681" s="74"/>
      <c r="P1681" s="8"/>
      <c r="Q1681" s="80"/>
      <c r="R1681" s="81"/>
      <c r="S1681" s="81"/>
      <c r="T1681" s="81"/>
      <c r="U1681" s="90"/>
      <c r="V1681" s="90"/>
      <c r="W1681" s="90"/>
      <c r="X1681" s="90"/>
      <c r="Y1681" s="90"/>
      <c r="Z1681" s="90"/>
      <c r="AA1681" s="90"/>
      <c r="AB1681" s="90"/>
      <c r="AC1681" s="91"/>
      <c r="AD1681" s="91"/>
      <c r="AE1681" s="91"/>
    </row>
    <row r="1682" spans="12:31">
      <c r="L1682" s="74"/>
      <c r="M1682" s="74"/>
      <c r="N1682" s="74"/>
      <c r="O1682" s="74"/>
      <c r="P1682" s="8"/>
      <c r="Q1682" s="80"/>
      <c r="R1682" s="81"/>
      <c r="S1682" s="81"/>
      <c r="T1682" s="81"/>
      <c r="U1682" s="90"/>
      <c r="V1682" s="90"/>
      <c r="W1682" s="90"/>
      <c r="X1682" s="90"/>
      <c r="Y1682" s="90"/>
      <c r="Z1682" s="90"/>
      <c r="AA1682" s="90"/>
      <c r="AB1682" s="90"/>
      <c r="AC1682" s="91"/>
      <c r="AD1682" s="91"/>
      <c r="AE1682" s="91"/>
    </row>
    <row r="1683" spans="12:31">
      <c r="L1683" s="74"/>
      <c r="M1683" s="74"/>
      <c r="N1683" s="74"/>
      <c r="O1683" s="74"/>
      <c r="P1683" s="8"/>
      <c r="Q1683" s="80"/>
      <c r="R1683" s="81"/>
      <c r="S1683" s="81"/>
      <c r="T1683" s="81"/>
      <c r="U1683" s="90"/>
      <c r="V1683" s="90"/>
      <c r="W1683" s="90"/>
      <c r="X1683" s="90"/>
      <c r="Y1683" s="90"/>
      <c r="Z1683" s="90"/>
      <c r="AA1683" s="90"/>
      <c r="AB1683" s="90"/>
      <c r="AC1683" s="91"/>
      <c r="AD1683" s="91"/>
      <c r="AE1683" s="91"/>
    </row>
    <row r="1684" spans="12:31">
      <c r="L1684" s="74"/>
      <c r="M1684" s="74"/>
      <c r="N1684" s="74"/>
      <c r="O1684" s="74"/>
      <c r="P1684" s="8"/>
      <c r="Q1684" s="80"/>
      <c r="R1684" s="81"/>
      <c r="S1684" s="81"/>
      <c r="T1684" s="81"/>
      <c r="U1684" s="90"/>
      <c r="V1684" s="90"/>
      <c r="W1684" s="90"/>
      <c r="X1684" s="90"/>
      <c r="Y1684" s="90"/>
      <c r="Z1684" s="90"/>
      <c r="AA1684" s="90"/>
      <c r="AB1684" s="90"/>
      <c r="AC1684" s="91"/>
      <c r="AD1684" s="91"/>
      <c r="AE1684" s="91"/>
    </row>
    <row r="1685" spans="12:31">
      <c r="L1685" s="74"/>
      <c r="M1685" s="74"/>
      <c r="N1685" s="74"/>
      <c r="O1685" s="74"/>
      <c r="P1685" s="8"/>
      <c r="Q1685" s="80"/>
      <c r="R1685" s="81"/>
      <c r="S1685" s="81"/>
      <c r="T1685" s="81"/>
      <c r="U1685" s="90"/>
      <c r="V1685" s="90"/>
      <c r="W1685" s="90"/>
      <c r="X1685" s="90"/>
      <c r="Y1685" s="90"/>
      <c r="Z1685" s="90"/>
      <c r="AA1685" s="90"/>
      <c r="AB1685" s="90"/>
      <c r="AC1685" s="91"/>
      <c r="AD1685" s="91"/>
      <c r="AE1685" s="91"/>
    </row>
    <row r="1686" spans="12:31">
      <c r="L1686" s="74"/>
      <c r="M1686" s="74"/>
      <c r="N1686" s="74"/>
      <c r="O1686" s="74"/>
      <c r="P1686" s="8"/>
      <c r="Q1686" s="80"/>
      <c r="R1686" s="81"/>
      <c r="S1686" s="81"/>
      <c r="T1686" s="81"/>
      <c r="U1686" s="90"/>
      <c r="V1686" s="90"/>
      <c r="W1686" s="90"/>
      <c r="X1686" s="90"/>
      <c r="Y1686" s="90"/>
      <c r="Z1686" s="90"/>
      <c r="AA1686" s="90"/>
      <c r="AB1686" s="90"/>
      <c r="AC1686" s="91"/>
      <c r="AD1686" s="91"/>
      <c r="AE1686" s="91"/>
    </row>
    <row r="1687" spans="12:31">
      <c r="L1687" s="74"/>
      <c r="M1687" s="74"/>
      <c r="N1687" s="74"/>
      <c r="O1687" s="74"/>
      <c r="P1687" s="8"/>
      <c r="Q1687" s="80"/>
      <c r="R1687" s="81"/>
      <c r="S1687" s="81"/>
      <c r="T1687" s="81"/>
      <c r="U1687" s="90"/>
      <c r="V1687" s="90"/>
      <c r="W1687" s="90"/>
      <c r="X1687" s="90"/>
      <c r="Y1687" s="90"/>
      <c r="Z1687" s="90"/>
      <c r="AA1687" s="90"/>
      <c r="AB1687" s="90"/>
      <c r="AC1687" s="91"/>
      <c r="AD1687" s="91"/>
      <c r="AE1687" s="91"/>
    </row>
    <row r="1688" spans="12:31">
      <c r="L1688" s="74"/>
      <c r="M1688" s="74"/>
      <c r="N1688" s="74"/>
      <c r="O1688" s="74"/>
      <c r="P1688" s="8"/>
      <c r="Q1688" s="80"/>
      <c r="R1688" s="81"/>
      <c r="S1688" s="81"/>
      <c r="T1688" s="81"/>
      <c r="U1688" s="90"/>
      <c r="V1688" s="90"/>
      <c r="W1688" s="90"/>
      <c r="X1688" s="90"/>
      <c r="Y1688" s="90"/>
      <c r="Z1688" s="90"/>
      <c r="AA1688" s="90"/>
      <c r="AB1688" s="90"/>
      <c r="AC1688" s="91"/>
      <c r="AD1688" s="91"/>
      <c r="AE1688" s="91"/>
    </row>
    <row r="1689" spans="12:31">
      <c r="L1689" s="74"/>
      <c r="M1689" s="74"/>
      <c r="N1689" s="74"/>
      <c r="O1689" s="74"/>
      <c r="P1689" s="8"/>
      <c r="Q1689" s="80"/>
      <c r="R1689" s="81"/>
      <c r="S1689" s="81"/>
      <c r="T1689" s="81"/>
      <c r="U1689" s="90"/>
      <c r="V1689" s="90"/>
      <c r="W1689" s="90"/>
      <c r="X1689" s="90"/>
      <c r="Y1689" s="90"/>
      <c r="Z1689" s="90"/>
      <c r="AA1689" s="90"/>
      <c r="AB1689" s="90"/>
      <c r="AC1689" s="91"/>
      <c r="AD1689" s="91"/>
      <c r="AE1689" s="91"/>
    </row>
    <row r="1690" spans="12:31">
      <c r="L1690" s="74"/>
      <c r="M1690" s="74"/>
      <c r="N1690" s="74"/>
      <c r="O1690" s="74"/>
      <c r="P1690" s="8"/>
      <c r="Q1690" s="80"/>
      <c r="R1690" s="81"/>
      <c r="S1690" s="81"/>
      <c r="T1690" s="81"/>
      <c r="U1690" s="90"/>
      <c r="V1690" s="90"/>
      <c r="W1690" s="90"/>
      <c r="X1690" s="90"/>
      <c r="Y1690" s="90"/>
      <c r="Z1690" s="90"/>
      <c r="AA1690" s="90"/>
      <c r="AB1690" s="90"/>
      <c r="AC1690" s="91"/>
      <c r="AD1690" s="91"/>
      <c r="AE1690" s="91"/>
    </row>
    <row r="1691" spans="12:31">
      <c r="L1691" s="74"/>
      <c r="M1691" s="74"/>
      <c r="N1691" s="74"/>
      <c r="O1691" s="74"/>
      <c r="P1691" s="8"/>
      <c r="Q1691" s="80"/>
      <c r="R1691" s="81"/>
      <c r="S1691" s="81"/>
      <c r="T1691" s="81"/>
      <c r="U1691" s="90"/>
      <c r="V1691" s="90"/>
      <c r="W1691" s="90"/>
      <c r="X1691" s="90"/>
      <c r="Y1691" s="90"/>
      <c r="Z1691" s="90"/>
      <c r="AA1691" s="90"/>
      <c r="AB1691" s="90"/>
      <c r="AC1691" s="91"/>
      <c r="AD1691" s="91"/>
      <c r="AE1691" s="91"/>
    </row>
    <row r="1692" spans="12:31">
      <c r="L1692" s="74"/>
      <c r="M1692" s="74"/>
      <c r="N1692" s="74"/>
      <c r="O1692" s="74"/>
      <c r="P1692" s="8"/>
      <c r="Q1692" s="80"/>
      <c r="R1692" s="81"/>
      <c r="S1692" s="81"/>
      <c r="T1692" s="81"/>
      <c r="U1692" s="90"/>
      <c r="V1692" s="90"/>
      <c r="W1692" s="90"/>
      <c r="X1692" s="90"/>
      <c r="Y1692" s="90"/>
      <c r="Z1692" s="90"/>
      <c r="AA1692" s="90"/>
      <c r="AB1692" s="90"/>
      <c r="AC1692" s="91"/>
      <c r="AD1692" s="91"/>
      <c r="AE1692" s="91"/>
    </row>
    <row r="1693" spans="12:31">
      <c r="L1693" s="74"/>
      <c r="M1693" s="74"/>
      <c r="N1693" s="74"/>
      <c r="O1693" s="74"/>
      <c r="P1693" s="8"/>
      <c r="Q1693" s="80"/>
      <c r="R1693" s="81"/>
      <c r="S1693" s="81"/>
      <c r="T1693" s="81"/>
      <c r="U1693" s="90"/>
      <c r="V1693" s="90"/>
      <c r="W1693" s="90"/>
      <c r="X1693" s="90"/>
      <c r="Y1693" s="90"/>
      <c r="Z1693" s="90"/>
      <c r="AA1693" s="90"/>
      <c r="AB1693" s="90"/>
      <c r="AC1693" s="91"/>
      <c r="AD1693" s="91"/>
      <c r="AE1693" s="91"/>
    </row>
    <row r="1694" spans="12:31">
      <c r="L1694" s="74"/>
      <c r="M1694" s="74"/>
      <c r="N1694" s="74"/>
      <c r="O1694" s="74"/>
      <c r="P1694" s="8"/>
      <c r="Q1694" s="80"/>
      <c r="R1694" s="81"/>
      <c r="S1694" s="81"/>
      <c r="T1694" s="81"/>
      <c r="U1694" s="90"/>
      <c r="V1694" s="90"/>
      <c r="W1694" s="90"/>
      <c r="X1694" s="90"/>
      <c r="Y1694" s="90"/>
      <c r="Z1694" s="90"/>
      <c r="AA1694" s="90"/>
      <c r="AB1694" s="90"/>
      <c r="AC1694" s="91"/>
      <c r="AD1694" s="91"/>
      <c r="AE1694" s="91"/>
    </row>
    <row r="1695" spans="12:31">
      <c r="L1695" s="74"/>
      <c r="M1695" s="74"/>
      <c r="N1695" s="74"/>
      <c r="O1695" s="74"/>
      <c r="P1695" s="8"/>
      <c r="Q1695" s="80"/>
      <c r="R1695" s="81"/>
      <c r="S1695" s="81"/>
      <c r="T1695" s="81"/>
      <c r="U1695" s="90"/>
      <c r="V1695" s="90"/>
      <c r="W1695" s="90"/>
      <c r="X1695" s="90"/>
      <c r="Y1695" s="90"/>
      <c r="Z1695" s="90"/>
      <c r="AA1695" s="90"/>
      <c r="AB1695" s="90"/>
      <c r="AC1695" s="91"/>
      <c r="AD1695" s="91"/>
      <c r="AE1695" s="91"/>
    </row>
    <row r="1696" spans="12:31">
      <c r="L1696" s="74"/>
      <c r="M1696" s="74"/>
      <c r="N1696" s="74"/>
      <c r="O1696" s="74"/>
      <c r="P1696" s="8"/>
      <c r="Q1696" s="80"/>
      <c r="R1696" s="81"/>
      <c r="S1696" s="81"/>
      <c r="T1696" s="81"/>
      <c r="U1696" s="90"/>
      <c r="V1696" s="90"/>
      <c r="W1696" s="90"/>
      <c r="X1696" s="90"/>
      <c r="Y1696" s="90"/>
      <c r="Z1696" s="90"/>
      <c r="AA1696" s="90"/>
      <c r="AB1696" s="90"/>
      <c r="AC1696" s="91"/>
      <c r="AD1696" s="91"/>
      <c r="AE1696" s="91"/>
    </row>
    <row r="1697" spans="1:31">
      <c r="L1697" s="74"/>
      <c r="M1697" s="74"/>
      <c r="N1697" s="74"/>
      <c r="O1697" s="74"/>
      <c r="P1697" s="8"/>
      <c r="Q1697" s="80"/>
      <c r="R1697" s="81"/>
      <c r="S1697" s="81"/>
      <c r="T1697" s="81"/>
      <c r="U1697" s="90"/>
      <c r="V1697" s="90"/>
      <c r="W1697" s="90"/>
      <c r="X1697" s="90"/>
      <c r="Y1697" s="90"/>
      <c r="Z1697" s="90"/>
      <c r="AA1697" s="90"/>
      <c r="AB1697" s="90"/>
      <c r="AC1697" s="91"/>
      <c r="AD1697" s="91"/>
      <c r="AE1697" s="91"/>
    </row>
    <row r="1698" spans="1:31">
      <c r="A1698" s="6"/>
      <c r="L1698" s="74"/>
      <c r="M1698" s="74"/>
      <c r="N1698" s="74"/>
      <c r="O1698" s="74"/>
      <c r="P1698" s="10"/>
      <c r="Q1698" s="81"/>
      <c r="R1698" s="81"/>
      <c r="S1698" s="81"/>
      <c r="T1698" s="81"/>
      <c r="U1698" s="90"/>
      <c r="V1698" s="90"/>
      <c r="W1698" s="90"/>
      <c r="X1698" s="90"/>
      <c r="Y1698" s="90"/>
      <c r="Z1698" s="90"/>
      <c r="AA1698" s="90"/>
      <c r="AB1698" s="90"/>
      <c r="AC1698" s="91"/>
      <c r="AD1698" s="91"/>
      <c r="AE1698" s="91"/>
    </row>
    <row r="1699" spans="1:31">
      <c r="L1699" s="74"/>
      <c r="M1699" s="74"/>
      <c r="N1699" s="74"/>
      <c r="O1699" s="74"/>
      <c r="P1699" s="10"/>
      <c r="Q1699" s="81"/>
      <c r="R1699" s="81"/>
      <c r="S1699" s="81"/>
      <c r="T1699" s="81"/>
      <c r="U1699" s="90"/>
      <c r="V1699" s="90"/>
      <c r="W1699" s="90"/>
      <c r="X1699" s="90"/>
      <c r="Y1699" s="90"/>
      <c r="Z1699" s="90"/>
      <c r="AA1699" s="90"/>
      <c r="AB1699" s="90"/>
      <c r="AC1699" s="91"/>
      <c r="AD1699" s="91"/>
      <c r="AE1699" s="91"/>
    </row>
    <row r="1700" spans="1:31">
      <c r="L1700" s="74"/>
      <c r="M1700" s="74"/>
      <c r="N1700" s="74"/>
      <c r="O1700" s="74"/>
      <c r="P1700" s="10"/>
      <c r="Q1700" s="81"/>
      <c r="R1700" s="81"/>
      <c r="S1700" s="81"/>
      <c r="T1700" s="81"/>
      <c r="U1700" s="90"/>
      <c r="V1700" s="90"/>
      <c r="W1700" s="90"/>
      <c r="X1700" s="90"/>
      <c r="Y1700" s="90"/>
      <c r="Z1700" s="90"/>
      <c r="AA1700" s="90"/>
      <c r="AB1700" s="90"/>
      <c r="AC1700" s="91"/>
      <c r="AD1700" s="91"/>
      <c r="AE1700" s="91"/>
    </row>
    <row r="1701" spans="1:31">
      <c r="L1701" s="74"/>
      <c r="M1701" s="74"/>
      <c r="N1701" s="74"/>
      <c r="O1701" s="74"/>
      <c r="P1701" s="10"/>
      <c r="Q1701" s="81"/>
      <c r="R1701" s="81"/>
      <c r="S1701" s="81"/>
      <c r="T1701" s="81"/>
      <c r="U1701" s="90"/>
      <c r="V1701" s="90"/>
      <c r="W1701" s="90"/>
      <c r="X1701" s="90"/>
      <c r="Y1701" s="90"/>
      <c r="Z1701" s="90"/>
      <c r="AA1701" s="90"/>
      <c r="AB1701" s="90"/>
      <c r="AC1701" s="91"/>
      <c r="AD1701" s="91"/>
      <c r="AE1701" s="91"/>
    </row>
    <row r="1702" spans="1:31">
      <c r="L1702" s="74"/>
      <c r="M1702" s="74"/>
      <c r="N1702" s="74"/>
      <c r="O1702" s="74"/>
      <c r="P1702" s="10"/>
      <c r="Q1702" s="81"/>
      <c r="R1702" s="81"/>
      <c r="S1702" s="81"/>
      <c r="T1702" s="81"/>
      <c r="U1702" s="90"/>
      <c r="V1702" s="90"/>
      <c r="W1702" s="90"/>
      <c r="X1702" s="90"/>
      <c r="Y1702" s="90"/>
      <c r="Z1702" s="90"/>
      <c r="AA1702" s="90"/>
      <c r="AB1702" s="90"/>
      <c r="AC1702" s="91"/>
      <c r="AD1702" s="91"/>
      <c r="AE1702" s="91"/>
    </row>
    <row r="1703" spans="1:31">
      <c r="L1703" s="74"/>
      <c r="M1703" s="74"/>
      <c r="N1703" s="74"/>
      <c r="O1703" s="74"/>
      <c r="P1703" s="10"/>
      <c r="Q1703" s="81"/>
      <c r="R1703" s="81"/>
      <c r="S1703" s="81"/>
      <c r="T1703" s="81"/>
      <c r="U1703" s="90"/>
      <c r="V1703" s="90"/>
      <c r="W1703" s="90"/>
      <c r="X1703" s="90"/>
      <c r="Y1703" s="90"/>
      <c r="Z1703" s="90"/>
      <c r="AA1703" s="90"/>
      <c r="AB1703" s="90"/>
      <c r="AC1703" s="91"/>
      <c r="AD1703" s="91"/>
      <c r="AE1703" s="91"/>
    </row>
    <row r="1704" spans="1:31">
      <c r="L1704" s="74"/>
      <c r="M1704" s="74"/>
      <c r="N1704" s="74"/>
      <c r="O1704" s="74"/>
      <c r="P1704" s="10"/>
      <c r="Q1704" s="81"/>
      <c r="R1704" s="81"/>
      <c r="S1704" s="81"/>
      <c r="T1704" s="81"/>
      <c r="U1704" s="90"/>
      <c r="V1704" s="90"/>
      <c r="W1704" s="90"/>
      <c r="X1704" s="90"/>
      <c r="Y1704" s="90"/>
      <c r="Z1704" s="90"/>
      <c r="AA1704" s="90"/>
      <c r="AB1704" s="90"/>
      <c r="AC1704" s="91"/>
      <c r="AD1704" s="91"/>
      <c r="AE1704" s="91"/>
    </row>
    <row r="1705" spans="1:31">
      <c r="L1705" s="74"/>
      <c r="M1705" s="74"/>
      <c r="N1705" s="74"/>
      <c r="O1705" s="74"/>
      <c r="P1705" s="10"/>
      <c r="Q1705" s="81"/>
      <c r="R1705" s="81"/>
      <c r="S1705" s="81"/>
      <c r="T1705" s="81"/>
      <c r="U1705" s="90"/>
      <c r="V1705" s="90"/>
      <c r="W1705" s="90"/>
      <c r="X1705" s="90"/>
      <c r="Y1705" s="90"/>
      <c r="Z1705" s="90"/>
      <c r="AA1705" s="90"/>
      <c r="AB1705" s="90"/>
      <c r="AC1705" s="91"/>
      <c r="AD1705" s="91"/>
      <c r="AE1705" s="91"/>
    </row>
    <row r="1706" spans="1:31">
      <c r="L1706" s="74"/>
      <c r="M1706" s="74"/>
      <c r="N1706" s="74"/>
      <c r="O1706" s="74"/>
      <c r="P1706" s="10"/>
      <c r="Q1706" s="81"/>
      <c r="R1706" s="81"/>
      <c r="S1706" s="81"/>
      <c r="T1706" s="81"/>
      <c r="U1706" s="90"/>
      <c r="V1706" s="90"/>
      <c r="W1706" s="90"/>
      <c r="X1706" s="90"/>
      <c r="Y1706" s="90"/>
      <c r="Z1706" s="90"/>
      <c r="AA1706" s="90"/>
      <c r="AB1706" s="90"/>
      <c r="AC1706" s="91"/>
      <c r="AD1706" s="91"/>
      <c r="AE1706" s="91"/>
    </row>
    <row r="1707" spans="1:31">
      <c r="L1707" s="74"/>
      <c r="M1707" s="74"/>
      <c r="N1707" s="74"/>
      <c r="O1707" s="74"/>
      <c r="P1707" s="10"/>
      <c r="Q1707" s="81"/>
      <c r="R1707" s="81"/>
      <c r="S1707" s="81"/>
      <c r="T1707" s="81"/>
      <c r="U1707" s="90"/>
      <c r="V1707" s="90"/>
      <c r="W1707" s="90"/>
      <c r="X1707" s="90"/>
      <c r="Y1707" s="90"/>
      <c r="Z1707" s="90"/>
      <c r="AA1707" s="90"/>
      <c r="AB1707" s="90"/>
      <c r="AC1707" s="91"/>
      <c r="AD1707" s="91"/>
      <c r="AE1707" s="91"/>
    </row>
    <row r="1708" spans="1:31">
      <c r="L1708" s="74"/>
      <c r="M1708" s="74"/>
      <c r="N1708" s="74"/>
      <c r="O1708" s="74"/>
      <c r="P1708" s="10"/>
      <c r="Q1708" s="81"/>
      <c r="R1708" s="81"/>
      <c r="S1708" s="81"/>
      <c r="T1708" s="81"/>
      <c r="U1708" s="90"/>
      <c r="V1708" s="90"/>
      <c r="W1708" s="90"/>
      <c r="X1708" s="90"/>
      <c r="Y1708" s="90"/>
      <c r="Z1708" s="90"/>
      <c r="AA1708" s="90"/>
      <c r="AB1708" s="90"/>
      <c r="AC1708" s="91"/>
      <c r="AD1708" s="91"/>
      <c r="AE1708" s="91"/>
    </row>
    <row r="1709" spans="1:31">
      <c r="L1709" s="74"/>
      <c r="M1709" s="74"/>
      <c r="N1709" s="74"/>
      <c r="O1709" s="74"/>
      <c r="P1709" s="10"/>
      <c r="Q1709" s="81"/>
      <c r="R1709" s="81"/>
      <c r="S1709" s="81"/>
      <c r="T1709" s="81"/>
      <c r="U1709" s="90"/>
      <c r="V1709" s="90"/>
      <c r="W1709" s="90"/>
      <c r="X1709" s="90"/>
      <c r="Y1709" s="90"/>
      <c r="Z1709" s="90"/>
      <c r="AA1709" s="90"/>
      <c r="AB1709" s="90"/>
      <c r="AC1709" s="91"/>
      <c r="AD1709" s="91"/>
      <c r="AE1709" s="91"/>
    </row>
    <row r="1710" spans="1:31">
      <c r="L1710" s="74"/>
      <c r="M1710" s="74"/>
      <c r="N1710" s="74"/>
      <c r="O1710" s="74"/>
      <c r="P1710" s="10"/>
      <c r="Q1710" s="81"/>
      <c r="R1710" s="81"/>
      <c r="S1710" s="81"/>
      <c r="T1710" s="81"/>
      <c r="U1710" s="90"/>
      <c r="V1710" s="90"/>
      <c r="W1710" s="90"/>
      <c r="X1710" s="90"/>
      <c r="Y1710" s="90"/>
      <c r="Z1710" s="90"/>
      <c r="AA1710" s="90"/>
      <c r="AB1710" s="90"/>
      <c r="AC1710" s="91"/>
      <c r="AD1710" s="91"/>
      <c r="AE1710" s="91"/>
    </row>
    <row r="1711" spans="1:31">
      <c r="L1711" s="74"/>
      <c r="M1711" s="74"/>
      <c r="N1711" s="74"/>
      <c r="O1711" s="74"/>
      <c r="P1711" s="10"/>
      <c r="Q1711" s="81"/>
      <c r="R1711" s="81"/>
      <c r="S1711" s="81"/>
      <c r="T1711" s="81"/>
      <c r="U1711" s="90"/>
      <c r="V1711" s="90"/>
      <c r="W1711" s="90"/>
      <c r="X1711" s="90"/>
      <c r="Y1711" s="90"/>
      <c r="Z1711" s="90"/>
      <c r="AA1711" s="90"/>
      <c r="AB1711" s="90"/>
      <c r="AC1711" s="91"/>
      <c r="AD1711" s="91"/>
      <c r="AE1711" s="91"/>
    </row>
    <row r="1712" spans="1:31">
      <c r="L1712" s="74"/>
      <c r="M1712" s="74"/>
      <c r="N1712" s="74"/>
      <c r="O1712" s="74"/>
      <c r="P1712" s="10"/>
      <c r="Q1712" s="81"/>
      <c r="R1712" s="81"/>
      <c r="S1712" s="81"/>
      <c r="T1712" s="81"/>
      <c r="U1712" s="90"/>
      <c r="V1712" s="90"/>
      <c r="W1712" s="90"/>
      <c r="X1712" s="90"/>
      <c r="Y1712" s="90"/>
      <c r="Z1712" s="90"/>
      <c r="AA1712" s="90"/>
      <c r="AB1712" s="90"/>
      <c r="AC1712" s="91"/>
      <c r="AD1712" s="91"/>
      <c r="AE1712" s="91"/>
    </row>
    <row r="1713" spans="12:31">
      <c r="L1713" s="74"/>
      <c r="M1713" s="74"/>
      <c r="N1713" s="74"/>
      <c r="O1713" s="74"/>
      <c r="P1713" s="10"/>
      <c r="Q1713" s="81"/>
      <c r="R1713" s="81"/>
      <c r="S1713" s="81"/>
      <c r="T1713" s="81"/>
      <c r="U1713" s="90"/>
      <c r="V1713" s="90"/>
      <c r="W1713" s="90"/>
      <c r="X1713" s="90"/>
      <c r="Y1713" s="90"/>
      <c r="Z1713" s="90"/>
      <c r="AA1713" s="90"/>
      <c r="AB1713" s="90"/>
      <c r="AC1713" s="91"/>
      <c r="AD1713" s="91"/>
      <c r="AE1713" s="91"/>
    </row>
    <row r="1714" spans="12:31">
      <c r="L1714" s="74"/>
      <c r="M1714" s="74"/>
      <c r="N1714" s="74"/>
      <c r="O1714" s="74"/>
      <c r="P1714" s="10"/>
      <c r="Q1714" s="81"/>
      <c r="R1714" s="81"/>
      <c r="S1714" s="81"/>
      <c r="T1714" s="81"/>
      <c r="U1714" s="90"/>
      <c r="V1714" s="90"/>
      <c r="W1714" s="90"/>
      <c r="X1714" s="90"/>
      <c r="Y1714" s="90"/>
      <c r="Z1714" s="90"/>
      <c r="AA1714" s="90"/>
      <c r="AB1714" s="90"/>
      <c r="AC1714" s="91"/>
      <c r="AD1714" s="91"/>
      <c r="AE1714" s="91"/>
    </row>
    <row r="1715" spans="12:31">
      <c r="L1715" s="74"/>
      <c r="M1715" s="74"/>
      <c r="N1715" s="74"/>
      <c r="O1715" s="74"/>
      <c r="P1715" s="10"/>
      <c r="Q1715" s="81"/>
      <c r="R1715" s="81"/>
      <c r="S1715" s="81"/>
      <c r="T1715" s="81"/>
      <c r="U1715" s="90"/>
      <c r="V1715" s="90"/>
      <c r="W1715" s="90"/>
      <c r="X1715" s="90"/>
      <c r="Y1715" s="90"/>
      <c r="Z1715" s="90"/>
      <c r="AA1715" s="90"/>
      <c r="AB1715" s="90"/>
      <c r="AC1715" s="91"/>
      <c r="AD1715" s="91"/>
      <c r="AE1715" s="91"/>
    </row>
    <row r="1716" spans="12:31">
      <c r="L1716" s="74"/>
      <c r="M1716" s="74"/>
      <c r="N1716" s="74"/>
      <c r="O1716" s="74"/>
      <c r="P1716" s="10"/>
      <c r="Q1716" s="81"/>
      <c r="R1716" s="80"/>
      <c r="S1716" s="80"/>
      <c r="T1716" s="80"/>
      <c r="U1716" s="88"/>
      <c r="V1716" s="88"/>
      <c r="W1716" s="88"/>
      <c r="X1716" s="90"/>
      <c r="Y1716" s="90"/>
      <c r="Z1716" s="90"/>
      <c r="AA1716" s="90"/>
      <c r="AB1716" s="90"/>
      <c r="AC1716" s="91"/>
      <c r="AD1716" s="91"/>
      <c r="AE1716" s="91"/>
    </row>
    <row r="1717" spans="12:31">
      <c r="L1717" s="74"/>
      <c r="M1717" s="74"/>
      <c r="N1717" s="74"/>
      <c r="O1717" s="74"/>
      <c r="P1717" s="10"/>
      <c r="Q1717" s="81"/>
      <c r="R1717" s="80"/>
      <c r="S1717" s="80"/>
      <c r="T1717" s="80"/>
      <c r="U1717" s="88"/>
      <c r="V1717" s="88"/>
      <c r="W1717" s="88"/>
      <c r="X1717" s="90"/>
      <c r="Y1717" s="90"/>
      <c r="Z1717" s="90"/>
      <c r="AA1717" s="90"/>
      <c r="AB1717" s="90"/>
      <c r="AC1717" s="91"/>
      <c r="AD1717" s="91"/>
      <c r="AE1717" s="91"/>
    </row>
    <row r="1718" spans="12:31">
      <c r="L1718" s="74"/>
      <c r="M1718" s="74"/>
      <c r="N1718" s="74"/>
      <c r="O1718" s="74"/>
      <c r="P1718" s="10"/>
      <c r="Q1718" s="81"/>
      <c r="R1718" s="80"/>
      <c r="S1718" s="80"/>
      <c r="T1718" s="80"/>
      <c r="U1718" s="88"/>
      <c r="V1718" s="88"/>
      <c r="W1718" s="88"/>
      <c r="X1718" s="90"/>
      <c r="Y1718" s="90"/>
      <c r="Z1718" s="90"/>
      <c r="AA1718" s="90"/>
      <c r="AB1718" s="90"/>
      <c r="AC1718" s="91"/>
      <c r="AD1718" s="91"/>
      <c r="AE1718" s="91"/>
    </row>
    <row r="1719" spans="12:31">
      <c r="L1719" s="74"/>
      <c r="M1719" s="74"/>
      <c r="N1719" s="74"/>
      <c r="O1719" s="74"/>
      <c r="P1719" s="10"/>
      <c r="Q1719" s="81"/>
      <c r="R1719" s="80"/>
      <c r="S1719" s="80"/>
      <c r="T1719" s="80"/>
      <c r="U1719" s="88"/>
      <c r="V1719" s="88"/>
      <c r="W1719" s="88"/>
      <c r="X1719" s="90"/>
      <c r="Y1719" s="90"/>
      <c r="Z1719" s="90"/>
      <c r="AA1719" s="90"/>
      <c r="AB1719" s="90"/>
      <c r="AC1719" s="91"/>
      <c r="AD1719" s="91"/>
      <c r="AE1719" s="91"/>
    </row>
    <row r="1720" spans="12:31">
      <c r="L1720" s="74"/>
      <c r="M1720" s="74"/>
      <c r="N1720" s="74"/>
      <c r="O1720" s="74"/>
      <c r="P1720" s="10"/>
      <c r="Q1720" s="81"/>
      <c r="R1720" s="80"/>
      <c r="S1720" s="80"/>
      <c r="T1720" s="80"/>
      <c r="U1720" s="88"/>
      <c r="V1720" s="88"/>
      <c r="W1720" s="88"/>
      <c r="X1720" s="90"/>
      <c r="Y1720" s="90"/>
      <c r="Z1720" s="90"/>
      <c r="AA1720" s="90"/>
      <c r="AB1720" s="90"/>
      <c r="AC1720" s="91"/>
      <c r="AD1720" s="91"/>
      <c r="AE1720" s="91"/>
    </row>
    <row r="1721" spans="12:31">
      <c r="L1721" s="74"/>
      <c r="M1721" s="74"/>
      <c r="N1721" s="74"/>
      <c r="O1721" s="74"/>
      <c r="P1721" s="10"/>
      <c r="Q1721" s="81"/>
      <c r="R1721" s="80"/>
      <c r="S1721" s="80"/>
      <c r="T1721" s="80"/>
      <c r="U1721" s="88"/>
      <c r="V1721" s="88"/>
      <c r="W1721" s="88"/>
      <c r="X1721" s="90"/>
      <c r="Y1721" s="90"/>
      <c r="Z1721" s="90"/>
      <c r="AA1721" s="90"/>
      <c r="AB1721" s="90"/>
      <c r="AC1721" s="91"/>
      <c r="AD1721" s="91"/>
      <c r="AE1721" s="91"/>
    </row>
    <row r="1722" spans="12:31">
      <c r="L1722" s="74"/>
      <c r="M1722" s="74"/>
      <c r="N1722" s="74"/>
      <c r="O1722" s="74"/>
      <c r="P1722" s="10"/>
      <c r="Q1722" s="81"/>
      <c r="R1722" s="80"/>
      <c r="S1722" s="80"/>
      <c r="T1722" s="80"/>
      <c r="U1722" s="88"/>
      <c r="V1722" s="88"/>
      <c r="W1722" s="88"/>
      <c r="X1722" s="90"/>
      <c r="Y1722" s="90"/>
      <c r="Z1722" s="90"/>
      <c r="AA1722" s="90"/>
      <c r="AB1722" s="90"/>
      <c r="AC1722" s="91"/>
      <c r="AD1722" s="91"/>
      <c r="AE1722" s="91"/>
    </row>
    <row r="1723" spans="12:31">
      <c r="L1723" s="74"/>
      <c r="M1723" s="74"/>
      <c r="N1723" s="74"/>
      <c r="O1723" s="74"/>
      <c r="P1723" s="10"/>
      <c r="Q1723" s="81"/>
      <c r="R1723" s="80"/>
      <c r="S1723" s="80"/>
      <c r="T1723" s="80"/>
      <c r="U1723" s="88"/>
      <c r="V1723" s="88"/>
      <c r="W1723" s="88"/>
      <c r="X1723" s="88"/>
      <c r="Y1723" s="88"/>
      <c r="Z1723" s="88"/>
      <c r="AA1723" s="88"/>
      <c r="AB1723" s="88"/>
      <c r="AC1723" s="89"/>
      <c r="AD1723" s="89"/>
      <c r="AE1723" s="89"/>
    </row>
    <row r="1724" spans="12:31">
      <c r="L1724" s="74"/>
      <c r="M1724" s="74"/>
      <c r="N1724" s="74"/>
      <c r="O1724" s="74"/>
      <c r="P1724" s="10"/>
      <c r="Q1724" s="81"/>
      <c r="R1724" s="80"/>
      <c r="S1724" s="80"/>
      <c r="T1724" s="80"/>
      <c r="U1724" s="88"/>
      <c r="V1724" s="88"/>
      <c r="W1724" s="88"/>
      <c r="X1724" s="88"/>
      <c r="Y1724" s="88"/>
      <c r="Z1724" s="88"/>
      <c r="AA1724" s="88"/>
      <c r="AB1724" s="88"/>
      <c r="AC1724" s="89"/>
      <c r="AD1724" s="89"/>
      <c r="AE1724" s="89"/>
    </row>
    <row r="1725" spans="12:31">
      <c r="L1725" s="74"/>
      <c r="M1725" s="74"/>
      <c r="N1725" s="74"/>
      <c r="O1725" s="74"/>
      <c r="P1725" s="10"/>
      <c r="Q1725" s="81"/>
      <c r="R1725" s="80"/>
      <c r="S1725" s="80"/>
      <c r="T1725" s="80"/>
      <c r="U1725" s="88"/>
      <c r="V1725" s="88"/>
      <c r="W1725" s="88"/>
      <c r="X1725" s="88"/>
      <c r="Y1725" s="88"/>
      <c r="Z1725" s="88"/>
      <c r="AA1725" s="88"/>
      <c r="AB1725" s="88"/>
      <c r="AC1725" s="89"/>
      <c r="AD1725" s="89"/>
      <c r="AE1725" s="89"/>
    </row>
    <row r="1726" spans="12:31">
      <c r="L1726" s="74"/>
      <c r="M1726" s="74"/>
      <c r="N1726" s="74"/>
      <c r="O1726" s="74"/>
      <c r="P1726" s="10"/>
      <c r="Q1726" s="81"/>
      <c r="R1726" s="80"/>
      <c r="S1726" s="80"/>
      <c r="T1726" s="80"/>
      <c r="U1726" s="88"/>
      <c r="V1726" s="88"/>
      <c r="W1726" s="88"/>
      <c r="X1726" s="88"/>
      <c r="Y1726" s="88"/>
      <c r="Z1726" s="88"/>
      <c r="AA1726" s="88"/>
      <c r="AB1726" s="88"/>
      <c r="AC1726" s="89"/>
      <c r="AD1726" s="89"/>
      <c r="AE1726" s="89"/>
    </row>
    <row r="1727" spans="12:31">
      <c r="L1727" s="74"/>
      <c r="M1727" s="74"/>
      <c r="N1727" s="74"/>
      <c r="O1727" s="74"/>
      <c r="P1727" s="10"/>
      <c r="Q1727" s="81"/>
      <c r="R1727" s="80"/>
      <c r="S1727" s="80"/>
      <c r="T1727" s="80"/>
      <c r="U1727" s="88"/>
      <c r="V1727" s="88"/>
      <c r="W1727" s="88"/>
      <c r="X1727" s="88"/>
      <c r="Y1727" s="88"/>
      <c r="Z1727" s="88"/>
      <c r="AA1727" s="88"/>
      <c r="AB1727" s="88"/>
      <c r="AC1727" s="89"/>
      <c r="AD1727" s="89"/>
      <c r="AE1727" s="89"/>
    </row>
    <row r="1728" spans="12:31">
      <c r="L1728" s="74"/>
      <c r="M1728" s="74"/>
      <c r="N1728" s="74"/>
      <c r="O1728" s="74"/>
      <c r="P1728" s="10"/>
      <c r="Q1728" s="81"/>
      <c r="R1728" s="80"/>
      <c r="S1728" s="80"/>
      <c r="T1728" s="80"/>
      <c r="U1728" s="88"/>
      <c r="V1728" s="88"/>
      <c r="W1728" s="88"/>
      <c r="X1728" s="88"/>
      <c r="Y1728" s="88"/>
      <c r="Z1728" s="88"/>
      <c r="AA1728" s="88"/>
      <c r="AB1728" s="88"/>
      <c r="AC1728" s="89"/>
      <c r="AD1728" s="89"/>
      <c r="AE1728" s="89"/>
    </row>
    <row r="1729" spans="12:31">
      <c r="L1729" s="74"/>
      <c r="M1729" s="74"/>
      <c r="N1729" s="74"/>
      <c r="O1729" s="74"/>
      <c r="P1729" s="10"/>
      <c r="Q1729" s="81"/>
      <c r="R1729" s="80"/>
      <c r="S1729" s="80"/>
      <c r="T1729" s="80"/>
      <c r="U1729" s="88"/>
      <c r="V1729" s="88"/>
      <c r="W1729" s="88"/>
      <c r="X1729" s="88"/>
      <c r="Y1729" s="88"/>
      <c r="Z1729" s="88"/>
      <c r="AA1729" s="88"/>
      <c r="AB1729" s="88"/>
      <c r="AC1729" s="89"/>
      <c r="AD1729" s="89"/>
      <c r="AE1729" s="89"/>
    </row>
    <row r="1730" spans="12:31">
      <c r="L1730" s="74"/>
      <c r="M1730" s="74"/>
      <c r="N1730" s="74"/>
      <c r="O1730" s="74"/>
      <c r="P1730" s="10"/>
      <c r="Q1730" s="81"/>
      <c r="R1730" s="80"/>
      <c r="S1730" s="80"/>
      <c r="T1730" s="80"/>
      <c r="U1730" s="88"/>
      <c r="V1730" s="88"/>
      <c r="W1730" s="88"/>
      <c r="X1730" s="88"/>
      <c r="Y1730" s="88"/>
      <c r="Z1730" s="88"/>
      <c r="AA1730" s="88"/>
      <c r="AB1730" s="88"/>
      <c r="AC1730" s="89"/>
      <c r="AD1730" s="89"/>
      <c r="AE1730" s="89"/>
    </row>
    <row r="1731" spans="12:31">
      <c r="L1731" s="74"/>
      <c r="M1731" s="74"/>
      <c r="N1731" s="74"/>
      <c r="O1731" s="74"/>
      <c r="P1731" s="10"/>
      <c r="Q1731" s="81"/>
      <c r="R1731" s="80"/>
      <c r="S1731" s="80"/>
      <c r="T1731" s="80"/>
      <c r="U1731" s="88"/>
      <c r="V1731" s="88"/>
      <c r="W1731" s="88"/>
      <c r="X1731" s="88"/>
      <c r="Y1731" s="88"/>
      <c r="Z1731" s="88"/>
      <c r="AA1731" s="88"/>
      <c r="AB1731" s="88"/>
      <c r="AC1731" s="89"/>
      <c r="AD1731" s="89"/>
      <c r="AE1731" s="89"/>
    </row>
    <row r="1732" spans="12:31">
      <c r="L1732" s="74"/>
      <c r="M1732" s="74"/>
      <c r="N1732" s="74"/>
      <c r="O1732" s="74"/>
      <c r="P1732" s="10"/>
      <c r="Q1732" s="81"/>
      <c r="R1732" s="80"/>
      <c r="S1732" s="80"/>
      <c r="T1732" s="80"/>
      <c r="U1732" s="88"/>
      <c r="V1732" s="88"/>
      <c r="W1732" s="88"/>
      <c r="X1732" s="88"/>
      <c r="Y1732" s="88"/>
      <c r="Z1732" s="88"/>
      <c r="AA1732" s="88"/>
      <c r="AB1732" s="88"/>
      <c r="AC1732" s="89"/>
      <c r="AD1732" s="89"/>
      <c r="AE1732" s="89"/>
    </row>
    <row r="1733" spans="12:31">
      <c r="L1733" s="75"/>
      <c r="M1733" s="75"/>
      <c r="N1733" s="75"/>
      <c r="O1733" s="75"/>
      <c r="P1733" s="10"/>
      <c r="Q1733" s="81"/>
      <c r="R1733" s="80"/>
      <c r="S1733" s="80"/>
      <c r="T1733" s="80"/>
      <c r="U1733" s="88"/>
      <c r="V1733" s="88"/>
      <c r="W1733" s="88"/>
      <c r="X1733" s="88"/>
      <c r="Y1733" s="88"/>
      <c r="Z1733" s="88"/>
      <c r="AA1733" s="88"/>
      <c r="AB1733" s="88"/>
      <c r="AC1733" s="89"/>
      <c r="AD1733" s="89"/>
      <c r="AE1733" s="89"/>
    </row>
    <row r="1734" spans="12:31">
      <c r="L1734" s="75"/>
      <c r="M1734" s="75"/>
      <c r="N1734" s="75"/>
      <c r="O1734" s="75"/>
      <c r="P1734" s="10"/>
      <c r="Q1734" s="81"/>
      <c r="R1734" s="80"/>
      <c r="S1734" s="80"/>
      <c r="T1734" s="80"/>
      <c r="U1734" s="88"/>
      <c r="V1734" s="88"/>
      <c r="W1734" s="88"/>
      <c r="X1734" s="88"/>
      <c r="Y1734" s="88"/>
      <c r="Z1734" s="88"/>
      <c r="AA1734" s="88"/>
      <c r="AB1734" s="88"/>
      <c r="AC1734" s="89"/>
      <c r="AD1734" s="89"/>
      <c r="AE1734" s="89"/>
    </row>
    <row r="1735" spans="12:31">
      <c r="L1735" s="75"/>
      <c r="M1735" s="75"/>
      <c r="N1735" s="75"/>
      <c r="O1735" s="75"/>
      <c r="P1735" s="10"/>
      <c r="Q1735" s="81"/>
      <c r="R1735" s="80"/>
      <c r="S1735" s="80"/>
      <c r="T1735" s="80"/>
      <c r="U1735" s="88"/>
      <c r="V1735" s="88"/>
      <c r="W1735" s="88"/>
      <c r="X1735" s="88"/>
      <c r="Y1735" s="88"/>
      <c r="Z1735" s="88"/>
      <c r="AA1735" s="88"/>
      <c r="AB1735" s="88"/>
      <c r="AC1735" s="89"/>
      <c r="AD1735" s="89"/>
      <c r="AE1735" s="89"/>
    </row>
    <row r="1736" spans="12:31">
      <c r="L1736" s="75"/>
      <c r="M1736" s="75"/>
      <c r="N1736" s="75"/>
      <c r="O1736" s="75"/>
      <c r="P1736" s="10"/>
      <c r="Q1736" s="81"/>
      <c r="R1736" s="80"/>
      <c r="S1736" s="80"/>
      <c r="T1736" s="80"/>
      <c r="U1736" s="88"/>
      <c r="V1736" s="88"/>
      <c r="W1736" s="88"/>
      <c r="X1736" s="88"/>
      <c r="Y1736" s="88"/>
      <c r="Z1736" s="88"/>
      <c r="AA1736" s="88"/>
      <c r="AB1736" s="88"/>
      <c r="AC1736" s="89"/>
      <c r="AD1736" s="89"/>
      <c r="AE1736" s="89"/>
    </row>
    <row r="1737" spans="12:31">
      <c r="L1737" s="75"/>
      <c r="M1737" s="75"/>
      <c r="N1737" s="75"/>
      <c r="O1737" s="75"/>
      <c r="P1737" s="10"/>
      <c r="Q1737" s="81"/>
      <c r="R1737" s="80"/>
      <c r="S1737" s="80"/>
      <c r="T1737" s="80"/>
      <c r="U1737" s="88"/>
      <c r="V1737" s="88"/>
      <c r="W1737" s="88"/>
      <c r="X1737" s="88"/>
      <c r="Y1737" s="88"/>
      <c r="Z1737" s="88"/>
      <c r="AA1737" s="88"/>
      <c r="AB1737" s="88"/>
      <c r="AC1737" s="89"/>
      <c r="AD1737" s="89"/>
      <c r="AE1737" s="89"/>
    </row>
    <row r="1738" spans="12:31">
      <c r="L1738" s="75"/>
      <c r="M1738" s="75"/>
      <c r="N1738" s="75"/>
      <c r="O1738" s="75"/>
      <c r="P1738" s="10"/>
      <c r="Q1738" s="81"/>
      <c r="R1738" s="80"/>
      <c r="S1738" s="80"/>
      <c r="T1738" s="80"/>
      <c r="U1738" s="88"/>
      <c r="V1738" s="88"/>
      <c r="W1738" s="88"/>
      <c r="X1738" s="88"/>
      <c r="Y1738" s="88"/>
      <c r="Z1738" s="88"/>
      <c r="AA1738" s="88"/>
      <c r="AB1738" s="88"/>
      <c r="AC1738" s="89"/>
      <c r="AD1738" s="89"/>
      <c r="AE1738" s="89"/>
    </row>
    <row r="1739" spans="12:31">
      <c r="L1739" s="75"/>
      <c r="M1739" s="75"/>
      <c r="N1739" s="75"/>
      <c r="O1739" s="75"/>
      <c r="P1739" s="10"/>
      <c r="Q1739" s="81"/>
      <c r="R1739" s="80"/>
      <c r="S1739" s="80"/>
      <c r="T1739" s="80"/>
      <c r="U1739" s="88"/>
      <c r="V1739" s="88"/>
      <c r="W1739" s="88"/>
      <c r="X1739" s="88"/>
      <c r="Y1739" s="88"/>
      <c r="Z1739" s="88"/>
      <c r="AA1739" s="88"/>
      <c r="AB1739" s="88"/>
      <c r="AC1739" s="89"/>
      <c r="AD1739" s="89"/>
      <c r="AE1739" s="89"/>
    </row>
    <row r="1740" spans="12:31">
      <c r="L1740" s="75"/>
      <c r="M1740" s="75"/>
      <c r="N1740" s="75"/>
      <c r="O1740" s="75"/>
      <c r="P1740" s="10"/>
      <c r="Q1740" s="81"/>
      <c r="R1740" s="80"/>
      <c r="S1740" s="80"/>
      <c r="T1740" s="80"/>
      <c r="U1740" s="88"/>
      <c r="V1740" s="88"/>
      <c r="W1740" s="88"/>
      <c r="X1740" s="88"/>
      <c r="Y1740" s="88"/>
      <c r="Z1740" s="88"/>
      <c r="AA1740" s="88"/>
      <c r="AB1740" s="88"/>
      <c r="AC1740" s="89"/>
      <c r="AD1740" s="89"/>
      <c r="AE1740" s="89"/>
    </row>
    <row r="1741" spans="12:31">
      <c r="L1741" s="75"/>
      <c r="M1741" s="75"/>
      <c r="N1741" s="75"/>
      <c r="O1741" s="75"/>
      <c r="P1741" s="10"/>
      <c r="Q1741" s="81"/>
      <c r="R1741" s="80"/>
      <c r="S1741" s="80"/>
      <c r="T1741" s="80"/>
      <c r="U1741" s="88"/>
      <c r="V1741" s="88"/>
      <c r="W1741" s="88"/>
      <c r="X1741" s="88"/>
      <c r="Y1741" s="88"/>
      <c r="Z1741" s="88"/>
      <c r="AA1741" s="88"/>
      <c r="AB1741" s="88"/>
      <c r="AC1741" s="89"/>
      <c r="AD1741" s="89"/>
      <c r="AE1741" s="89"/>
    </row>
    <row r="1742" spans="12:31">
      <c r="L1742" s="75"/>
      <c r="M1742" s="75"/>
      <c r="N1742" s="75"/>
      <c r="O1742" s="75"/>
      <c r="P1742" s="10"/>
      <c r="Q1742" s="81"/>
      <c r="R1742" s="80"/>
      <c r="S1742" s="80"/>
      <c r="T1742" s="80"/>
      <c r="U1742" s="88"/>
      <c r="V1742" s="88"/>
      <c r="W1742" s="88"/>
      <c r="X1742" s="88"/>
      <c r="Y1742" s="88"/>
      <c r="Z1742" s="88"/>
      <c r="AA1742" s="88"/>
      <c r="AB1742" s="88"/>
      <c r="AC1742" s="89"/>
      <c r="AD1742" s="89"/>
      <c r="AE1742" s="89"/>
    </row>
    <row r="1743" spans="12:31">
      <c r="L1743" s="75"/>
      <c r="M1743" s="75"/>
      <c r="N1743" s="75"/>
      <c r="O1743" s="75"/>
      <c r="P1743" s="10"/>
      <c r="Q1743" s="81"/>
      <c r="R1743" s="80"/>
      <c r="S1743" s="80"/>
      <c r="T1743" s="80"/>
      <c r="U1743" s="88"/>
      <c r="V1743" s="88"/>
      <c r="W1743" s="88"/>
      <c r="X1743" s="88"/>
      <c r="Y1743" s="88"/>
      <c r="Z1743" s="88"/>
      <c r="AA1743" s="88"/>
      <c r="AB1743" s="88"/>
      <c r="AC1743" s="89"/>
      <c r="AD1743" s="89"/>
      <c r="AE1743" s="89"/>
    </row>
    <row r="1744" spans="12:31">
      <c r="L1744" s="75"/>
      <c r="M1744" s="75"/>
      <c r="N1744" s="75"/>
      <c r="O1744" s="75"/>
      <c r="P1744" s="8"/>
      <c r="Q1744" s="80"/>
      <c r="R1744" s="80"/>
      <c r="S1744" s="80"/>
      <c r="T1744" s="80"/>
      <c r="U1744" s="88"/>
      <c r="V1744" s="88"/>
      <c r="W1744" s="88"/>
      <c r="X1744" s="88"/>
      <c r="Y1744" s="88"/>
      <c r="Z1744" s="88"/>
      <c r="AA1744" s="88"/>
      <c r="AB1744" s="88"/>
      <c r="AC1744" s="89"/>
      <c r="AD1744" s="89"/>
      <c r="AE1744" s="89"/>
    </row>
    <row r="1745" spans="12:31">
      <c r="L1745" s="75"/>
      <c r="M1745" s="75"/>
      <c r="N1745" s="75"/>
      <c r="O1745" s="75"/>
      <c r="P1745" s="8"/>
      <c r="Q1745" s="80"/>
      <c r="R1745" s="80"/>
      <c r="S1745" s="80"/>
      <c r="T1745" s="80"/>
      <c r="U1745" s="88"/>
      <c r="V1745" s="88"/>
      <c r="W1745" s="88"/>
      <c r="X1745" s="88"/>
      <c r="Y1745" s="88"/>
      <c r="Z1745" s="88"/>
      <c r="AA1745" s="88"/>
      <c r="AB1745" s="88"/>
      <c r="AC1745" s="89"/>
      <c r="AD1745" s="89"/>
      <c r="AE1745" s="89"/>
    </row>
    <row r="1746" spans="12:31">
      <c r="L1746" s="75"/>
      <c r="M1746" s="75"/>
      <c r="N1746" s="75"/>
      <c r="O1746" s="75"/>
      <c r="P1746" s="8"/>
      <c r="Q1746" s="80"/>
      <c r="R1746" s="80"/>
      <c r="S1746" s="80"/>
      <c r="T1746" s="80"/>
      <c r="U1746" s="88"/>
      <c r="V1746" s="88"/>
      <c r="W1746" s="88"/>
      <c r="X1746" s="88"/>
      <c r="Y1746" s="88"/>
      <c r="Z1746" s="88"/>
      <c r="AA1746" s="88"/>
      <c r="AB1746" s="88"/>
      <c r="AC1746" s="89"/>
      <c r="AD1746" s="89"/>
      <c r="AE1746" s="89"/>
    </row>
    <row r="1747" spans="12:31">
      <c r="L1747" s="75"/>
      <c r="M1747" s="75"/>
      <c r="N1747" s="75"/>
      <c r="O1747" s="75"/>
      <c r="P1747" s="8"/>
      <c r="Q1747" s="80"/>
      <c r="R1747" s="80"/>
      <c r="S1747" s="80"/>
      <c r="T1747" s="80"/>
      <c r="U1747" s="88"/>
      <c r="V1747" s="88"/>
      <c r="W1747" s="88"/>
      <c r="X1747" s="88"/>
      <c r="Y1747" s="88"/>
      <c r="Z1747" s="88"/>
      <c r="AA1747" s="88"/>
      <c r="AB1747" s="88"/>
      <c r="AC1747" s="89"/>
      <c r="AD1747" s="89"/>
      <c r="AE1747" s="89"/>
    </row>
    <row r="1748" spans="12:31">
      <c r="L1748" s="75"/>
      <c r="M1748" s="75"/>
      <c r="N1748" s="75"/>
      <c r="O1748" s="75"/>
      <c r="P1748" s="8"/>
      <c r="Q1748" s="80"/>
      <c r="R1748" s="80"/>
      <c r="S1748" s="80"/>
      <c r="T1748" s="80"/>
      <c r="U1748" s="88"/>
      <c r="V1748" s="88"/>
      <c r="W1748" s="88"/>
      <c r="X1748" s="88"/>
      <c r="Y1748" s="88"/>
      <c r="Z1748" s="88"/>
      <c r="AA1748" s="88"/>
      <c r="AB1748" s="88"/>
      <c r="AC1748" s="89"/>
      <c r="AD1748" s="89"/>
      <c r="AE1748" s="89"/>
    </row>
    <row r="1749" spans="12:31">
      <c r="L1749" s="75"/>
      <c r="M1749" s="75"/>
      <c r="N1749" s="75"/>
      <c r="O1749" s="75"/>
      <c r="P1749" s="8"/>
      <c r="Q1749" s="80"/>
      <c r="R1749" s="80"/>
      <c r="S1749" s="80"/>
      <c r="T1749" s="80"/>
      <c r="U1749" s="88"/>
      <c r="V1749" s="88"/>
      <c r="W1749" s="88"/>
      <c r="X1749" s="88"/>
      <c r="Y1749" s="88"/>
      <c r="Z1749" s="88"/>
      <c r="AA1749" s="88"/>
      <c r="AB1749" s="88"/>
      <c r="AC1749" s="89"/>
      <c r="AD1749" s="89"/>
      <c r="AE1749" s="89"/>
    </row>
    <row r="1750" spans="12:31">
      <c r="L1750" s="75"/>
      <c r="M1750" s="75"/>
      <c r="N1750" s="75"/>
      <c r="O1750" s="75"/>
      <c r="P1750" s="8"/>
      <c r="Q1750" s="80"/>
      <c r="R1750" s="80"/>
      <c r="S1750" s="80"/>
      <c r="T1750" s="80"/>
      <c r="U1750" s="88"/>
      <c r="V1750" s="88"/>
      <c r="W1750" s="88"/>
      <c r="X1750" s="88"/>
      <c r="Y1750" s="88"/>
      <c r="Z1750" s="88"/>
      <c r="AA1750" s="88"/>
      <c r="AB1750" s="88"/>
      <c r="AC1750" s="89"/>
      <c r="AD1750" s="89"/>
      <c r="AE1750" s="89"/>
    </row>
    <row r="1751" spans="12:31">
      <c r="L1751" s="75"/>
      <c r="M1751" s="75"/>
      <c r="N1751" s="75"/>
      <c r="O1751" s="75"/>
      <c r="P1751" s="8"/>
      <c r="Q1751" s="80"/>
      <c r="R1751" s="80"/>
      <c r="S1751" s="80"/>
      <c r="T1751" s="80"/>
      <c r="U1751" s="88"/>
      <c r="V1751" s="88"/>
      <c r="W1751" s="88"/>
      <c r="X1751" s="88"/>
      <c r="Y1751" s="88"/>
      <c r="Z1751" s="88"/>
      <c r="AA1751" s="88"/>
      <c r="AB1751" s="88"/>
      <c r="AC1751" s="89"/>
      <c r="AD1751" s="89"/>
      <c r="AE1751" s="89"/>
    </row>
    <row r="1752" spans="12:31">
      <c r="L1752" s="75"/>
      <c r="M1752" s="75"/>
      <c r="N1752" s="75"/>
      <c r="O1752" s="75"/>
      <c r="P1752" s="8"/>
      <c r="Q1752" s="80"/>
      <c r="R1752" s="80"/>
      <c r="S1752" s="80"/>
      <c r="T1752" s="80"/>
      <c r="U1752" s="88"/>
      <c r="V1752" s="88"/>
      <c r="W1752" s="88"/>
      <c r="X1752" s="88"/>
      <c r="Y1752" s="88"/>
      <c r="Z1752" s="88"/>
      <c r="AA1752" s="88"/>
      <c r="AB1752" s="88"/>
      <c r="AC1752" s="89"/>
      <c r="AD1752" s="89"/>
      <c r="AE1752" s="89"/>
    </row>
    <row r="1753" spans="12:31">
      <c r="L1753" s="75"/>
      <c r="M1753" s="75"/>
      <c r="N1753" s="75"/>
      <c r="O1753" s="75"/>
      <c r="P1753" s="8"/>
      <c r="Q1753" s="80"/>
      <c r="R1753" s="80"/>
      <c r="S1753" s="80"/>
      <c r="T1753" s="80"/>
      <c r="U1753" s="88"/>
      <c r="V1753" s="88"/>
      <c r="W1753" s="88"/>
      <c r="X1753" s="88"/>
      <c r="Y1753" s="88"/>
      <c r="Z1753" s="88"/>
      <c r="AA1753" s="88"/>
      <c r="AB1753" s="88"/>
      <c r="AC1753" s="89"/>
      <c r="AD1753" s="89"/>
      <c r="AE1753" s="89"/>
    </row>
    <row r="1754" spans="12:31">
      <c r="L1754" s="75"/>
      <c r="M1754" s="75"/>
      <c r="N1754" s="75"/>
      <c r="O1754" s="75"/>
      <c r="P1754" s="8"/>
      <c r="Q1754" s="80"/>
      <c r="R1754" s="80"/>
      <c r="S1754" s="80"/>
      <c r="T1754" s="80"/>
      <c r="U1754" s="88"/>
      <c r="V1754" s="88"/>
      <c r="W1754" s="88"/>
      <c r="X1754" s="88"/>
      <c r="Y1754" s="88"/>
      <c r="Z1754" s="88"/>
      <c r="AA1754" s="88"/>
      <c r="AB1754" s="88"/>
      <c r="AC1754" s="89"/>
      <c r="AD1754" s="89"/>
      <c r="AE1754" s="89"/>
    </row>
    <row r="1755" spans="12:31">
      <c r="L1755" s="75"/>
      <c r="M1755" s="75"/>
      <c r="N1755" s="75"/>
      <c r="O1755" s="75"/>
      <c r="P1755" s="8"/>
      <c r="Q1755" s="80"/>
      <c r="R1755" s="80"/>
      <c r="S1755" s="80"/>
      <c r="T1755" s="80"/>
      <c r="U1755" s="88"/>
      <c r="V1755" s="88"/>
      <c r="W1755" s="88"/>
      <c r="X1755" s="88"/>
      <c r="Y1755" s="88"/>
      <c r="Z1755" s="88"/>
      <c r="AA1755" s="88"/>
      <c r="AB1755" s="88"/>
      <c r="AC1755" s="89"/>
      <c r="AD1755" s="89"/>
      <c r="AE1755" s="89"/>
    </row>
    <row r="1756" spans="12:31">
      <c r="L1756" s="75"/>
      <c r="M1756" s="75"/>
      <c r="N1756" s="75"/>
      <c r="O1756" s="75"/>
      <c r="P1756" s="8"/>
      <c r="Q1756" s="80"/>
      <c r="R1756" s="80"/>
      <c r="S1756" s="80"/>
      <c r="T1756" s="80"/>
      <c r="U1756" s="88"/>
      <c r="V1756" s="88"/>
      <c r="W1756" s="88"/>
      <c r="X1756" s="88"/>
      <c r="Y1756" s="88"/>
      <c r="Z1756" s="88"/>
      <c r="AA1756" s="88"/>
      <c r="AB1756" s="88"/>
      <c r="AC1756" s="89"/>
      <c r="AD1756" s="89"/>
      <c r="AE1756" s="89"/>
    </row>
    <row r="1757" spans="12:31">
      <c r="L1757" s="75"/>
      <c r="M1757" s="75"/>
      <c r="N1757" s="75"/>
      <c r="O1757" s="75"/>
      <c r="P1757" s="8"/>
      <c r="Q1757" s="80"/>
      <c r="R1757" s="80"/>
      <c r="S1757" s="80"/>
      <c r="T1757" s="80"/>
      <c r="U1757" s="88"/>
      <c r="V1757" s="88"/>
      <c r="W1757" s="88"/>
      <c r="X1757" s="88"/>
      <c r="Y1757" s="88"/>
      <c r="Z1757" s="88"/>
      <c r="AA1757" s="88"/>
      <c r="AB1757" s="88"/>
      <c r="AC1757" s="89"/>
      <c r="AD1757" s="89"/>
      <c r="AE1757" s="89"/>
    </row>
    <row r="1758" spans="12:31">
      <c r="L1758" s="75"/>
      <c r="M1758" s="75"/>
      <c r="N1758" s="75"/>
      <c r="O1758" s="75"/>
      <c r="P1758" s="8"/>
      <c r="Q1758" s="80"/>
      <c r="R1758" s="80"/>
      <c r="S1758" s="80"/>
      <c r="T1758" s="80"/>
      <c r="U1758" s="88"/>
      <c r="V1758" s="88"/>
      <c r="W1758" s="88"/>
      <c r="X1758" s="88"/>
      <c r="Y1758" s="88"/>
      <c r="Z1758" s="88"/>
      <c r="AA1758" s="88"/>
      <c r="AB1758" s="88"/>
      <c r="AC1758" s="89"/>
      <c r="AD1758" s="89"/>
      <c r="AE1758" s="89"/>
    </row>
    <row r="1759" spans="12:31">
      <c r="L1759" s="75"/>
      <c r="M1759" s="75"/>
      <c r="N1759" s="75"/>
      <c r="O1759" s="75"/>
      <c r="P1759" s="8"/>
      <c r="Q1759" s="80"/>
      <c r="R1759" s="80"/>
      <c r="S1759" s="80"/>
      <c r="T1759" s="80"/>
      <c r="U1759" s="88"/>
      <c r="V1759" s="88"/>
      <c r="W1759" s="88"/>
      <c r="X1759" s="88"/>
      <c r="Y1759" s="88"/>
      <c r="Z1759" s="88"/>
      <c r="AA1759" s="88"/>
      <c r="AB1759" s="88"/>
      <c r="AC1759" s="89"/>
      <c r="AD1759" s="89"/>
      <c r="AE1759" s="89"/>
    </row>
    <row r="1760" spans="12:31">
      <c r="L1760" s="75"/>
      <c r="M1760" s="75"/>
      <c r="N1760" s="75"/>
      <c r="O1760" s="75"/>
      <c r="P1760" s="8"/>
      <c r="Q1760" s="80"/>
      <c r="R1760" s="80"/>
      <c r="S1760" s="80"/>
      <c r="T1760" s="80"/>
      <c r="U1760" s="88"/>
      <c r="V1760" s="88"/>
      <c r="W1760" s="88"/>
      <c r="X1760" s="88"/>
      <c r="Y1760" s="88"/>
      <c r="Z1760" s="88"/>
      <c r="AA1760" s="88"/>
      <c r="AB1760" s="88"/>
      <c r="AC1760" s="89"/>
      <c r="AD1760" s="89"/>
      <c r="AE1760" s="89"/>
    </row>
    <row r="1761" spans="1:31">
      <c r="A1761" s="4"/>
      <c r="L1761" s="75"/>
      <c r="M1761" s="75"/>
      <c r="N1761" s="75"/>
      <c r="O1761" s="75"/>
      <c r="P1761" s="8"/>
      <c r="Q1761" s="80"/>
      <c r="R1761" s="80"/>
      <c r="S1761" s="80"/>
      <c r="T1761" s="80"/>
      <c r="U1761" s="88"/>
      <c r="V1761" s="88"/>
      <c r="W1761" s="88"/>
      <c r="X1761" s="88"/>
      <c r="Y1761" s="88"/>
      <c r="Z1761" s="88"/>
      <c r="AA1761" s="88"/>
      <c r="AB1761" s="88"/>
      <c r="AC1761" s="89"/>
      <c r="AD1761" s="89"/>
      <c r="AE1761" s="89"/>
    </row>
    <row r="1762" spans="1:31">
      <c r="A1762" s="4"/>
      <c r="L1762" s="75"/>
      <c r="M1762" s="75"/>
      <c r="N1762" s="75"/>
      <c r="O1762" s="75"/>
      <c r="P1762" s="8"/>
      <c r="Q1762" s="80"/>
      <c r="R1762" s="80"/>
      <c r="S1762" s="80"/>
      <c r="T1762" s="80"/>
      <c r="U1762" s="88"/>
      <c r="V1762" s="88"/>
      <c r="W1762" s="88"/>
      <c r="X1762" s="88"/>
      <c r="Y1762" s="88"/>
      <c r="Z1762" s="88"/>
      <c r="AA1762" s="88"/>
      <c r="AB1762" s="88"/>
      <c r="AC1762" s="89"/>
      <c r="AD1762" s="89"/>
      <c r="AE1762" s="89"/>
    </row>
    <row r="1763" spans="1:31">
      <c r="B1763" s="49"/>
      <c r="C1763" s="49"/>
      <c r="L1763" s="75"/>
      <c r="M1763" s="75"/>
      <c r="N1763" s="75"/>
      <c r="O1763" s="75"/>
      <c r="P1763" s="8"/>
      <c r="Q1763" s="80"/>
      <c r="R1763" s="80"/>
      <c r="S1763" s="80"/>
      <c r="T1763" s="80"/>
      <c r="U1763" s="88"/>
      <c r="V1763" s="88"/>
      <c r="W1763" s="88"/>
      <c r="X1763" s="88"/>
      <c r="Y1763" s="88"/>
      <c r="Z1763" s="88"/>
      <c r="AA1763" s="88"/>
      <c r="AB1763" s="88"/>
      <c r="AC1763" s="89"/>
      <c r="AD1763" s="89"/>
      <c r="AE1763" s="89"/>
    </row>
    <row r="1764" spans="1:31">
      <c r="B1764" s="49"/>
      <c r="C1764" s="49"/>
      <c r="L1764" s="75"/>
      <c r="M1764" s="75"/>
      <c r="N1764" s="75"/>
      <c r="O1764" s="75"/>
      <c r="P1764" s="8"/>
      <c r="Q1764" s="80"/>
      <c r="R1764" s="80"/>
      <c r="S1764" s="80"/>
      <c r="T1764" s="80"/>
      <c r="U1764" s="88"/>
      <c r="V1764" s="88"/>
      <c r="W1764" s="88"/>
      <c r="X1764" s="88"/>
      <c r="Y1764" s="88"/>
      <c r="Z1764" s="88"/>
      <c r="AA1764" s="88"/>
      <c r="AB1764" s="88"/>
      <c r="AC1764" s="89"/>
      <c r="AD1764" s="89"/>
      <c r="AE1764" s="89"/>
    </row>
    <row r="1765" spans="1:31">
      <c r="B1765" s="49"/>
      <c r="C1765" s="49"/>
      <c r="L1765" s="75"/>
      <c r="M1765" s="75"/>
      <c r="N1765" s="75"/>
      <c r="O1765" s="75"/>
      <c r="P1765" s="8"/>
      <c r="Q1765" s="80"/>
      <c r="R1765" s="80"/>
      <c r="S1765" s="80"/>
      <c r="T1765" s="80"/>
      <c r="U1765" s="88"/>
      <c r="V1765" s="88"/>
      <c r="W1765" s="88"/>
      <c r="X1765" s="88"/>
      <c r="Y1765" s="88"/>
      <c r="Z1765" s="88"/>
      <c r="AA1765" s="88"/>
      <c r="AB1765" s="88"/>
      <c r="AC1765" s="89"/>
      <c r="AD1765" s="89"/>
      <c r="AE1765" s="89"/>
    </row>
    <row r="1766" spans="1:31">
      <c r="B1766" s="49"/>
      <c r="C1766" s="49"/>
      <c r="L1766" s="75"/>
      <c r="M1766" s="75"/>
      <c r="N1766" s="75"/>
      <c r="O1766" s="75"/>
      <c r="P1766" s="8"/>
      <c r="Q1766" s="80"/>
      <c r="R1766" s="80"/>
      <c r="S1766" s="80"/>
      <c r="T1766" s="80"/>
      <c r="U1766" s="88"/>
      <c r="V1766" s="88"/>
      <c r="W1766" s="88"/>
      <c r="X1766" s="88"/>
      <c r="Y1766" s="88"/>
      <c r="Z1766" s="88"/>
      <c r="AA1766" s="88"/>
      <c r="AB1766" s="88"/>
      <c r="AC1766" s="89"/>
      <c r="AD1766" s="89"/>
      <c r="AE1766" s="89"/>
    </row>
    <row r="1767" spans="1:31">
      <c r="B1767" s="49"/>
      <c r="C1767" s="49"/>
      <c r="L1767" s="75"/>
      <c r="M1767" s="75"/>
      <c r="N1767" s="75"/>
      <c r="O1767" s="75"/>
      <c r="P1767" s="8"/>
      <c r="Q1767" s="80"/>
      <c r="R1767" s="80"/>
      <c r="S1767" s="80"/>
      <c r="T1767" s="80"/>
      <c r="U1767" s="88"/>
      <c r="V1767" s="88"/>
      <c r="W1767" s="88"/>
      <c r="X1767" s="88"/>
      <c r="Y1767" s="88"/>
      <c r="Z1767" s="88"/>
      <c r="AA1767" s="88"/>
      <c r="AB1767" s="88"/>
      <c r="AC1767" s="89"/>
      <c r="AD1767" s="89"/>
      <c r="AE1767" s="89"/>
    </row>
    <row r="1768" spans="1:31">
      <c r="B1768" s="49"/>
      <c r="C1768" s="49"/>
      <c r="L1768" s="75"/>
      <c r="M1768" s="75"/>
      <c r="N1768" s="75"/>
      <c r="O1768" s="75"/>
      <c r="P1768" s="8"/>
      <c r="Q1768" s="80"/>
      <c r="R1768" s="80"/>
      <c r="S1768" s="80"/>
      <c r="T1768" s="80"/>
      <c r="U1768" s="88"/>
      <c r="V1768" s="88"/>
      <c r="W1768" s="88"/>
      <c r="X1768" s="88"/>
      <c r="Y1768" s="88"/>
      <c r="Z1768" s="88"/>
      <c r="AA1768" s="88"/>
      <c r="AB1768" s="88"/>
      <c r="AC1768" s="89"/>
      <c r="AD1768" s="89"/>
      <c r="AE1768" s="89"/>
    </row>
    <row r="1769" spans="1:31">
      <c r="B1769" s="49"/>
      <c r="C1769" s="49"/>
      <c r="L1769" s="75"/>
      <c r="M1769" s="75"/>
      <c r="N1769" s="75"/>
      <c r="O1769" s="75"/>
      <c r="P1769" s="8"/>
      <c r="Q1769" s="80"/>
      <c r="R1769" s="80"/>
      <c r="S1769" s="80"/>
      <c r="T1769" s="80"/>
      <c r="U1769" s="88"/>
      <c r="V1769" s="88"/>
      <c r="W1769" s="88"/>
      <c r="X1769" s="88"/>
      <c r="Y1769" s="88"/>
      <c r="Z1769" s="88"/>
      <c r="AA1769" s="88"/>
      <c r="AB1769" s="88"/>
      <c r="AC1769" s="89"/>
      <c r="AD1769" s="89"/>
      <c r="AE1769" s="89"/>
    </row>
    <row r="1770" spans="1:31">
      <c r="B1770" s="49"/>
      <c r="C1770" s="49"/>
      <c r="L1770" s="75"/>
      <c r="M1770" s="75"/>
      <c r="N1770" s="75"/>
      <c r="O1770" s="75"/>
      <c r="P1770" s="8"/>
      <c r="Q1770" s="80"/>
      <c r="R1770" s="80"/>
      <c r="S1770" s="80"/>
      <c r="T1770" s="80"/>
      <c r="U1770" s="88"/>
      <c r="V1770" s="88"/>
      <c r="W1770" s="88"/>
      <c r="X1770" s="88"/>
      <c r="Y1770" s="88"/>
      <c r="Z1770" s="88"/>
      <c r="AA1770" s="88"/>
      <c r="AB1770" s="88"/>
      <c r="AC1770" s="89"/>
      <c r="AD1770" s="89"/>
      <c r="AE1770" s="89"/>
    </row>
    <row r="1771" spans="1:31">
      <c r="B1771" s="49"/>
      <c r="C1771" s="49"/>
      <c r="L1771" s="75"/>
      <c r="M1771" s="75"/>
      <c r="N1771" s="75"/>
      <c r="O1771" s="75"/>
      <c r="P1771" s="8"/>
      <c r="Q1771" s="80"/>
      <c r="R1771" s="80"/>
      <c r="S1771" s="80"/>
      <c r="T1771" s="80"/>
      <c r="U1771" s="88"/>
      <c r="V1771" s="88"/>
      <c r="W1771" s="88"/>
      <c r="X1771" s="88"/>
      <c r="Y1771" s="88"/>
      <c r="Z1771" s="88"/>
      <c r="AA1771" s="88"/>
      <c r="AB1771" s="88"/>
      <c r="AC1771" s="89"/>
      <c r="AD1771" s="89"/>
      <c r="AE1771" s="89"/>
    </row>
    <row r="1772" spans="1:31">
      <c r="B1772" s="49"/>
      <c r="C1772" s="49"/>
      <c r="L1772" s="75"/>
      <c r="M1772" s="75"/>
      <c r="N1772" s="75"/>
      <c r="O1772" s="75"/>
      <c r="P1772" s="8"/>
      <c r="Q1772" s="80"/>
      <c r="R1772" s="80"/>
      <c r="S1772" s="80"/>
      <c r="T1772" s="80"/>
      <c r="U1772" s="88"/>
      <c r="V1772" s="88"/>
      <c r="W1772" s="88"/>
      <c r="X1772" s="88"/>
      <c r="Y1772" s="88"/>
      <c r="Z1772" s="88"/>
      <c r="AA1772" s="88"/>
      <c r="AB1772" s="88"/>
      <c r="AC1772" s="89"/>
      <c r="AD1772" s="89"/>
      <c r="AE1772" s="89"/>
    </row>
    <row r="1773" spans="1:31">
      <c r="B1773" s="49"/>
      <c r="C1773" s="49"/>
      <c r="L1773" s="75"/>
      <c r="M1773" s="75"/>
      <c r="N1773" s="75"/>
      <c r="O1773" s="75"/>
      <c r="P1773" s="8"/>
      <c r="Q1773" s="80"/>
      <c r="R1773" s="80"/>
      <c r="S1773" s="80"/>
      <c r="T1773" s="80"/>
      <c r="U1773" s="88"/>
      <c r="V1773" s="88"/>
      <c r="W1773" s="88"/>
      <c r="X1773" s="88"/>
      <c r="Y1773" s="88"/>
      <c r="Z1773" s="88"/>
      <c r="AA1773" s="88"/>
      <c r="AB1773" s="88"/>
      <c r="AC1773" s="89"/>
      <c r="AD1773" s="89"/>
      <c r="AE1773" s="89"/>
    </row>
    <row r="1774" spans="1:31">
      <c r="B1774" s="49"/>
      <c r="C1774" s="49"/>
      <c r="L1774" s="75"/>
      <c r="M1774" s="75"/>
      <c r="N1774" s="75"/>
      <c r="O1774" s="75"/>
      <c r="P1774" s="8"/>
      <c r="Q1774" s="80"/>
      <c r="R1774" s="80"/>
      <c r="S1774" s="80"/>
      <c r="T1774" s="80"/>
      <c r="U1774" s="88"/>
      <c r="V1774" s="88"/>
      <c r="W1774" s="88"/>
      <c r="X1774" s="88"/>
      <c r="Y1774" s="88"/>
      <c r="Z1774" s="88"/>
      <c r="AA1774" s="88"/>
      <c r="AB1774" s="88"/>
      <c r="AC1774" s="89"/>
      <c r="AD1774" s="89"/>
      <c r="AE1774" s="89"/>
    </row>
    <row r="1775" spans="1:31">
      <c r="B1775" s="49"/>
      <c r="C1775" s="49"/>
      <c r="L1775" s="75"/>
      <c r="M1775" s="75"/>
      <c r="N1775" s="75"/>
      <c r="O1775" s="75"/>
      <c r="P1775" s="8"/>
      <c r="Q1775" s="80"/>
      <c r="R1775" s="80"/>
      <c r="S1775" s="80"/>
      <c r="T1775" s="80"/>
      <c r="U1775" s="88"/>
      <c r="V1775" s="88"/>
      <c r="W1775" s="88"/>
      <c r="X1775" s="88"/>
      <c r="Y1775" s="88"/>
      <c r="Z1775" s="88"/>
      <c r="AA1775" s="88"/>
      <c r="AB1775" s="88"/>
      <c r="AC1775" s="89"/>
      <c r="AD1775" s="89"/>
      <c r="AE1775" s="89"/>
    </row>
    <row r="1776" spans="1:31">
      <c r="B1776" s="49"/>
      <c r="C1776" s="49"/>
      <c r="L1776" s="75"/>
      <c r="M1776" s="75"/>
      <c r="N1776" s="75"/>
      <c r="O1776" s="75"/>
      <c r="P1776" s="8"/>
      <c r="Q1776" s="80"/>
      <c r="R1776" s="80"/>
      <c r="S1776" s="80"/>
      <c r="T1776" s="80"/>
      <c r="U1776" s="88"/>
      <c r="V1776" s="88"/>
      <c r="W1776" s="88"/>
      <c r="X1776" s="88"/>
      <c r="Y1776" s="88"/>
      <c r="Z1776" s="88"/>
      <c r="AA1776" s="88"/>
      <c r="AB1776" s="88"/>
      <c r="AC1776" s="89"/>
      <c r="AD1776" s="89"/>
      <c r="AE1776" s="89"/>
    </row>
    <row r="1777" spans="2:31">
      <c r="B1777" s="49"/>
      <c r="C1777" s="49"/>
      <c r="L1777" s="75"/>
      <c r="M1777" s="75"/>
      <c r="N1777" s="75"/>
      <c r="O1777" s="75"/>
      <c r="P1777" s="8"/>
      <c r="Q1777" s="80"/>
      <c r="R1777" s="80"/>
      <c r="S1777" s="80"/>
      <c r="T1777" s="80"/>
      <c r="U1777" s="88"/>
      <c r="V1777" s="88"/>
      <c r="W1777" s="88"/>
      <c r="X1777" s="88"/>
      <c r="Y1777" s="88"/>
      <c r="Z1777" s="88"/>
      <c r="AA1777" s="88"/>
      <c r="AB1777" s="88"/>
      <c r="AC1777" s="89"/>
      <c r="AD1777" s="89"/>
      <c r="AE1777" s="89"/>
    </row>
    <row r="1778" spans="2:31">
      <c r="B1778" s="49"/>
      <c r="C1778" s="49"/>
      <c r="L1778" s="75"/>
      <c r="M1778" s="75"/>
      <c r="N1778" s="75"/>
      <c r="O1778" s="75"/>
      <c r="P1778" s="8"/>
      <c r="Q1778" s="80"/>
      <c r="R1778" s="80"/>
      <c r="S1778" s="80"/>
      <c r="T1778" s="80"/>
      <c r="U1778" s="88"/>
      <c r="V1778" s="88"/>
      <c r="W1778" s="88"/>
      <c r="X1778" s="88"/>
      <c r="Y1778" s="88"/>
      <c r="Z1778" s="88"/>
      <c r="AA1778" s="88"/>
      <c r="AB1778" s="88"/>
      <c r="AC1778" s="89"/>
      <c r="AD1778" s="89"/>
      <c r="AE1778" s="89"/>
    </row>
    <row r="1779" spans="2:31">
      <c r="B1779" s="49"/>
      <c r="C1779" s="49"/>
      <c r="L1779" s="74"/>
      <c r="M1779" s="74"/>
      <c r="N1779" s="74"/>
      <c r="O1779" s="74"/>
      <c r="P1779" s="8"/>
      <c r="Q1779" s="80"/>
      <c r="R1779" s="80"/>
      <c r="S1779" s="80"/>
      <c r="T1779" s="80"/>
      <c r="U1779" s="88"/>
      <c r="V1779" s="88"/>
      <c r="W1779" s="88"/>
      <c r="X1779" s="88"/>
      <c r="Y1779" s="88"/>
      <c r="Z1779" s="88"/>
      <c r="AA1779" s="88"/>
      <c r="AB1779" s="88"/>
      <c r="AC1779" s="89"/>
      <c r="AD1779" s="89"/>
      <c r="AE1779" s="89"/>
    </row>
    <row r="1780" spans="2:31">
      <c r="B1780" s="49"/>
      <c r="C1780" s="49"/>
      <c r="L1780" s="74"/>
      <c r="M1780" s="74"/>
      <c r="N1780" s="74"/>
      <c r="O1780" s="74"/>
      <c r="P1780" s="8"/>
      <c r="Q1780" s="80"/>
      <c r="R1780" s="80"/>
      <c r="S1780" s="80"/>
      <c r="T1780" s="80"/>
      <c r="U1780" s="88"/>
      <c r="V1780" s="88"/>
      <c r="W1780" s="88"/>
      <c r="X1780" s="88"/>
      <c r="Y1780" s="88"/>
      <c r="Z1780" s="88"/>
      <c r="AA1780" s="88"/>
      <c r="AB1780" s="88"/>
      <c r="AC1780" s="89"/>
      <c r="AD1780" s="89"/>
      <c r="AE1780" s="89"/>
    </row>
    <row r="1781" spans="2:31">
      <c r="B1781" s="49"/>
      <c r="C1781" s="49"/>
      <c r="L1781" s="74"/>
      <c r="M1781" s="74"/>
      <c r="N1781" s="74"/>
      <c r="O1781" s="74"/>
      <c r="P1781" s="8"/>
      <c r="Q1781" s="80"/>
      <c r="R1781" s="80"/>
      <c r="S1781" s="80"/>
      <c r="T1781" s="80"/>
      <c r="U1781" s="88"/>
      <c r="V1781" s="88"/>
      <c r="W1781" s="88"/>
      <c r="X1781" s="88"/>
      <c r="Y1781" s="88"/>
      <c r="Z1781" s="88"/>
      <c r="AA1781" s="88"/>
      <c r="AB1781" s="88"/>
      <c r="AC1781" s="89"/>
      <c r="AD1781" s="89"/>
      <c r="AE1781" s="89"/>
    </row>
    <row r="1782" spans="2:31">
      <c r="B1782" s="49"/>
      <c r="C1782" s="49"/>
      <c r="L1782" s="74"/>
      <c r="M1782" s="74"/>
      <c r="N1782" s="74"/>
      <c r="O1782" s="74"/>
      <c r="P1782" s="8"/>
      <c r="Q1782" s="80"/>
      <c r="R1782" s="80"/>
      <c r="S1782" s="80"/>
      <c r="T1782" s="80"/>
      <c r="U1782" s="88"/>
      <c r="V1782" s="88"/>
      <c r="W1782" s="88"/>
      <c r="X1782" s="88"/>
      <c r="Y1782" s="88"/>
      <c r="Z1782" s="88"/>
      <c r="AA1782" s="88"/>
      <c r="AB1782" s="88"/>
      <c r="AC1782" s="89"/>
      <c r="AD1782" s="89"/>
      <c r="AE1782" s="89"/>
    </row>
    <row r="1783" spans="2:31">
      <c r="B1783" s="49"/>
      <c r="C1783" s="49"/>
      <c r="L1783" s="74"/>
      <c r="M1783" s="74"/>
      <c r="N1783" s="74"/>
      <c r="O1783" s="74"/>
      <c r="P1783" s="8"/>
      <c r="Q1783" s="80"/>
      <c r="R1783" s="80"/>
      <c r="S1783" s="80"/>
      <c r="T1783" s="80"/>
      <c r="U1783" s="88"/>
      <c r="V1783" s="88"/>
      <c r="W1783" s="88"/>
      <c r="X1783" s="88"/>
      <c r="Y1783" s="88"/>
      <c r="Z1783" s="88"/>
      <c r="AA1783" s="88"/>
      <c r="AB1783" s="88"/>
      <c r="AC1783" s="89"/>
      <c r="AD1783" s="89"/>
      <c r="AE1783" s="89"/>
    </row>
    <row r="1784" spans="2:31">
      <c r="B1784" s="49"/>
      <c r="C1784" s="49"/>
      <c r="L1784" s="74"/>
      <c r="M1784" s="74"/>
      <c r="N1784" s="74"/>
      <c r="O1784" s="74"/>
      <c r="P1784" s="8"/>
      <c r="Q1784" s="80"/>
      <c r="R1784" s="80"/>
      <c r="S1784" s="80"/>
      <c r="T1784" s="80"/>
      <c r="U1784" s="88"/>
      <c r="V1784" s="88"/>
      <c r="W1784" s="88"/>
      <c r="X1784" s="88"/>
      <c r="Y1784" s="88"/>
      <c r="Z1784" s="88"/>
      <c r="AA1784" s="88"/>
      <c r="AB1784" s="88"/>
      <c r="AC1784" s="89"/>
      <c r="AD1784" s="89"/>
      <c r="AE1784" s="89"/>
    </row>
    <row r="1785" spans="2:31">
      <c r="B1785" s="49"/>
      <c r="C1785" s="49"/>
      <c r="L1785" s="74"/>
      <c r="M1785" s="74"/>
      <c r="N1785" s="74"/>
      <c r="O1785" s="74"/>
      <c r="P1785" s="8"/>
      <c r="Q1785" s="80"/>
      <c r="R1785" s="80"/>
      <c r="S1785" s="80"/>
      <c r="T1785" s="80"/>
      <c r="U1785" s="88"/>
      <c r="V1785" s="88"/>
      <c r="W1785" s="88"/>
      <c r="X1785" s="88"/>
      <c r="Y1785" s="88"/>
      <c r="Z1785" s="88"/>
      <c r="AA1785" s="88"/>
      <c r="AB1785" s="88"/>
      <c r="AC1785" s="89"/>
      <c r="AD1785" s="89"/>
      <c r="AE1785" s="89"/>
    </row>
    <row r="1786" spans="2:31">
      <c r="B1786" s="49"/>
      <c r="C1786" s="49"/>
      <c r="L1786" s="74"/>
      <c r="M1786" s="74"/>
      <c r="N1786" s="74"/>
      <c r="O1786" s="74"/>
      <c r="P1786" s="8"/>
      <c r="Q1786" s="80"/>
      <c r="R1786" s="80"/>
      <c r="S1786" s="80"/>
      <c r="T1786" s="80"/>
      <c r="U1786" s="88"/>
      <c r="V1786" s="88"/>
      <c r="W1786" s="88"/>
      <c r="X1786" s="88"/>
      <c r="Y1786" s="88"/>
      <c r="Z1786" s="88"/>
      <c r="AA1786" s="88"/>
      <c r="AB1786" s="88"/>
      <c r="AC1786" s="89"/>
      <c r="AD1786" s="89"/>
      <c r="AE1786" s="89"/>
    </row>
    <row r="1787" spans="2:31">
      <c r="B1787" s="49"/>
      <c r="C1787" s="49"/>
      <c r="L1787" s="74"/>
      <c r="M1787" s="74"/>
      <c r="N1787" s="74"/>
      <c r="O1787" s="74"/>
      <c r="P1787" s="8"/>
      <c r="Q1787" s="80"/>
      <c r="R1787" s="80"/>
      <c r="S1787" s="80"/>
      <c r="T1787" s="80"/>
      <c r="U1787" s="88"/>
      <c r="V1787" s="88"/>
      <c r="W1787" s="88"/>
      <c r="X1787" s="88"/>
      <c r="Y1787" s="88"/>
      <c r="Z1787" s="88"/>
      <c r="AA1787" s="88"/>
      <c r="AB1787" s="88"/>
      <c r="AC1787" s="89"/>
      <c r="AD1787" s="89"/>
      <c r="AE1787" s="89"/>
    </row>
    <row r="1788" spans="2:31">
      <c r="B1788" s="49"/>
      <c r="C1788" s="49"/>
      <c r="L1788" s="74"/>
      <c r="M1788" s="74"/>
      <c r="N1788" s="74"/>
      <c r="O1788" s="74"/>
      <c r="P1788" s="8"/>
      <c r="Q1788" s="80"/>
      <c r="R1788" s="80"/>
      <c r="S1788" s="80"/>
      <c r="T1788" s="80"/>
      <c r="U1788" s="88"/>
      <c r="V1788" s="88"/>
      <c r="W1788" s="88"/>
      <c r="X1788" s="88"/>
      <c r="Y1788" s="88"/>
      <c r="Z1788" s="88"/>
      <c r="AA1788" s="88"/>
      <c r="AB1788" s="88"/>
      <c r="AC1788" s="89"/>
      <c r="AD1788" s="89"/>
      <c r="AE1788" s="89"/>
    </row>
    <row r="1789" spans="2:31">
      <c r="B1789" s="49"/>
      <c r="C1789" s="49"/>
      <c r="L1789" s="74"/>
      <c r="M1789" s="74"/>
      <c r="N1789" s="74"/>
      <c r="O1789" s="74"/>
      <c r="P1789" s="8"/>
      <c r="Q1789" s="80"/>
      <c r="R1789" s="80"/>
      <c r="S1789" s="80"/>
      <c r="T1789" s="80"/>
      <c r="U1789" s="88"/>
      <c r="V1789" s="88"/>
      <c r="W1789" s="88"/>
      <c r="X1789" s="88"/>
      <c r="Y1789" s="88"/>
      <c r="Z1789" s="88"/>
      <c r="AA1789" s="88"/>
      <c r="AB1789" s="88"/>
      <c r="AC1789" s="89"/>
      <c r="AD1789" s="89"/>
      <c r="AE1789" s="89"/>
    </row>
    <row r="1790" spans="2:31">
      <c r="B1790" s="49"/>
      <c r="C1790" s="49"/>
      <c r="L1790" s="74"/>
      <c r="M1790" s="74"/>
      <c r="N1790" s="74"/>
      <c r="O1790" s="74"/>
      <c r="P1790" s="8"/>
      <c r="Q1790" s="80"/>
      <c r="R1790" s="80"/>
      <c r="S1790" s="80"/>
      <c r="T1790" s="80"/>
      <c r="U1790" s="88"/>
      <c r="V1790" s="88"/>
      <c r="W1790" s="88"/>
      <c r="X1790" s="88"/>
      <c r="Y1790" s="88"/>
      <c r="Z1790" s="88"/>
      <c r="AA1790" s="88"/>
      <c r="AB1790" s="88"/>
      <c r="AC1790" s="89"/>
      <c r="AD1790" s="89"/>
      <c r="AE1790" s="89"/>
    </row>
    <row r="1791" spans="2:31">
      <c r="B1791" s="49"/>
      <c r="C1791" s="49"/>
      <c r="L1791" s="74"/>
      <c r="M1791" s="74"/>
      <c r="N1791" s="74"/>
      <c r="O1791" s="74"/>
      <c r="P1791" s="8"/>
      <c r="Q1791" s="80"/>
      <c r="R1791" s="80"/>
      <c r="S1791" s="80"/>
      <c r="T1791" s="80"/>
      <c r="U1791" s="88"/>
      <c r="V1791" s="88"/>
      <c r="W1791" s="88"/>
      <c r="X1791" s="88"/>
      <c r="Y1791" s="88"/>
      <c r="Z1791" s="88"/>
      <c r="AA1791" s="88"/>
      <c r="AB1791" s="88"/>
      <c r="AC1791" s="89"/>
      <c r="AD1791" s="89"/>
      <c r="AE1791" s="89"/>
    </row>
    <row r="1792" spans="2:31">
      <c r="B1792" s="49"/>
      <c r="C1792" s="49"/>
      <c r="D1792" s="64"/>
      <c r="E1792" s="64"/>
      <c r="F1792" s="64"/>
      <c r="G1792" s="64"/>
      <c r="H1792" s="74"/>
      <c r="I1792" s="74"/>
      <c r="L1792" s="74"/>
      <c r="M1792" s="74"/>
      <c r="N1792" s="74"/>
      <c r="O1792" s="74"/>
      <c r="P1792" s="8"/>
      <c r="Q1792" s="80"/>
      <c r="R1792" s="80"/>
      <c r="S1792" s="80"/>
      <c r="T1792" s="80"/>
      <c r="U1792" s="88"/>
      <c r="V1792" s="88"/>
      <c r="W1792" s="88"/>
      <c r="X1792" s="88"/>
      <c r="Y1792" s="88"/>
      <c r="Z1792" s="88"/>
      <c r="AA1792" s="88"/>
      <c r="AB1792" s="88"/>
      <c r="AC1792" s="89"/>
      <c r="AD1792" s="89"/>
      <c r="AE1792" s="89"/>
    </row>
    <row r="1793" spans="2:31">
      <c r="B1793" s="49"/>
      <c r="C1793" s="49"/>
      <c r="D1793" s="64"/>
      <c r="E1793" s="64"/>
      <c r="F1793" s="64"/>
      <c r="G1793" s="64"/>
      <c r="H1793" s="74"/>
      <c r="I1793" s="74"/>
      <c r="L1793" s="74"/>
      <c r="M1793" s="74"/>
      <c r="N1793" s="74"/>
      <c r="O1793" s="74"/>
      <c r="P1793" s="8"/>
      <c r="Q1793" s="80"/>
      <c r="R1793" s="80"/>
      <c r="S1793" s="80"/>
      <c r="T1793" s="80"/>
      <c r="U1793" s="88"/>
      <c r="V1793" s="88"/>
      <c r="W1793" s="88"/>
      <c r="X1793" s="88"/>
      <c r="Y1793" s="88"/>
      <c r="Z1793" s="88"/>
      <c r="AA1793" s="88"/>
      <c r="AB1793" s="88"/>
      <c r="AC1793" s="89"/>
      <c r="AD1793" s="89"/>
      <c r="AE1793" s="89"/>
    </row>
    <row r="1794" spans="2:31">
      <c r="B1794" s="49"/>
      <c r="C1794" s="49"/>
      <c r="D1794" s="64"/>
      <c r="E1794" s="64"/>
      <c r="F1794" s="64"/>
      <c r="G1794" s="64"/>
      <c r="H1794" s="74"/>
      <c r="I1794" s="74"/>
      <c r="L1794" s="74"/>
      <c r="M1794" s="74"/>
      <c r="N1794" s="74"/>
      <c r="O1794" s="74"/>
      <c r="P1794" s="8"/>
      <c r="Q1794" s="80"/>
      <c r="R1794" s="80"/>
      <c r="S1794" s="80"/>
      <c r="T1794" s="80"/>
      <c r="U1794" s="88"/>
      <c r="V1794" s="88"/>
      <c r="W1794" s="88"/>
      <c r="X1794" s="88"/>
      <c r="Y1794" s="88"/>
      <c r="Z1794" s="88"/>
      <c r="AA1794" s="88"/>
      <c r="AB1794" s="88"/>
      <c r="AC1794" s="89"/>
      <c r="AD1794" s="89"/>
      <c r="AE1794" s="89"/>
    </row>
    <row r="1795" spans="2:31">
      <c r="B1795" s="49"/>
      <c r="C1795" s="49"/>
      <c r="D1795" s="64"/>
      <c r="E1795" s="64"/>
      <c r="F1795" s="64"/>
      <c r="G1795" s="64"/>
      <c r="H1795" s="74"/>
      <c r="I1795" s="74"/>
      <c r="L1795" s="74"/>
      <c r="M1795" s="74"/>
      <c r="N1795" s="74"/>
      <c r="O1795" s="74"/>
      <c r="P1795" s="8"/>
      <c r="Q1795" s="80"/>
      <c r="R1795" s="80"/>
      <c r="S1795" s="80"/>
      <c r="T1795" s="80"/>
      <c r="U1795" s="88"/>
      <c r="V1795" s="88"/>
      <c r="W1795" s="88"/>
      <c r="X1795" s="88"/>
      <c r="Y1795" s="88"/>
      <c r="Z1795" s="88"/>
      <c r="AA1795" s="88"/>
      <c r="AB1795" s="88"/>
      <c r="AC1795" s="89"/>
      <c r="AD1795" s="89"/>
      <c r="AE1795" s="89"/>
    </row>
    <row r="1796" spans="2:31">
      <c r="B1796" s="49"/>
      <c r="C1796" s="49"/>
      <c r="D1796" s="64"/>
      <c r="E1796" s="64"/>
      <c r="F1796" s="64"/>
      <c r="G1796" s="64"/>
      <c r="H1796" s="74"/>
      <c r="I1796" s="74"/>
      <c r="L1796" s="74"/>
      <c r="M1796" s="74"/>
      <c r="N1796" s="74"/>
      <c r="O1796" s="74"/>
      <c r="P1796" s="8"/>
      <c r="Q1796" s="80"/>
      <c r="R1796" s="80"/>
      <c r="S1796" s="80"/>
      <c r="T1796" s="80"/>
      <c r="U1796" s="88"/>
      <c r="V1796" s="88"/>
      <c r="W1796" s="88"/>
      <c r="X1796" s="88"/>
      <c r="Y1796" s="88"/>
      <c r="Z1796" s="88"/>
      <c r="AA1796" s="88"/>
      <c r="AB1796" s="88"/>
      <c r="AC1796" s="89"/>
      <c r="AD1796" s="89"/>
      <c r="AE1796" s="89"/>
    </row>
    <row r="1797" spans="2:31">
      <c r="B1797" s="49"/>
      <c r="C1797" s="49"/>
      <c r="D1797" s="64"/>
      <c r="E1797" s="64"/>
      <c r="F1797" s="64"/>
      <c r="G1797" s="64"/>
      <c r="H1797" s="74"/>
      <c r="I1797" s="74"/>
      <c r="L1797" s="74"/>
      <c r="M1797" s="74"/>
      <c r="N1797" s="74"/>
      <c r="O1797" s="74"/>
      <c r="P1797" s="8"/>
      <c r="Q1797" s="80"/>
      <c r="R1797" s="80"/>
      <c r="S1797" s="80"/>
      <c r="T1797" s="80"/>
      <c r="U1797" s="88"/>
      <c r="V1797" s="88"/>
      <c r="W1797" s="88"/>
      <c r="X1797" s="88"/>
      <c r="Y1797" s="88"/>
      <c r="Z1797" s="88"/>
      <c r="AA1797" s="88"/>
      <c r="AB1797" s="88"/>
      <c r="AC1797" s="89"/>
      <c r="AD1797" s="89"/>
      <c r="AE1797" s="89"/>
    </row>
    <row r="1798" spans="2:31">
      <c r="B1798" s="49"/>
      <c r="C1798" s="49"/>
      <c r="D1798" s="64"/>
      <c r="E1798" s="64"/>
      <c r="F1798" s="64"/>
      <c r="G1798" s="64"/>
      <c r="H1798" s="74"/>
      <c r="I1798" s="74"/>
      <c r="L1798" s="74"/>
      <c r="M1798" s="74"/>
      <c r="N1798" s="74"/>
      <c r="O1798" s="74"/>
      <c r="P1798" s="8"/>
      <c r="Q1798" s="80"/>
      <c r="R1798" s="80"/>
      <c r="S1798" s="80"/>
      <c r="T1798" s="80"/>
      <c r="U1798" s="88"/>
      <c r="V1798" s="88"/>
      <c r="W1798" s="88"/>
      <c r="X1798" s="88"/>
      <c r="Y1798" s="88"/>
      <c r="Z1798" s="88"/>
      <c r="AA1798" s="88"/>
      <c r="AB1798" s="88"/>
      <c r="AC1798" s="89"/>
      <c r="AD1798" s="89"/>
      <c r="AE1798" s="89"/>
    </row>
    <row r="1799" spans="2:31">
      <c r="B1799" s="49"/>
      <c r="C1799" s="49"/>
      <c r="D1799" s="64"/>
      <c r="E1799" s="64"/>
      <c r="F1799" s="64"/>
      <c r="G1799" s="64"/>
      <c r="H1799" s="74"/>
      <c r="I1799" s="74"/>
      <c r="L1799" s="74"/>
      <c r="M1799" s="74"/>
      <c r="N1799" s="74"/>
      <c r="O1799" s="74"/>
      <c r="P1799" s="8"/>
      <c r="Q1799" s="80"/>
      <c r="R1799" s="80"/>
      <c r="S1799" s="80"/>
      <c r="T1799" s="80"/>
      <c r="U1799" s="88"/>
      <c r="V1799" s="88"/>
      <c r="W1799" s="88"/>
      <c r="X1799" s="88"/>
      <c r="Y1799" s="88"/>
      <c r="Z1799" s="88"/>
      <c r="AA1799" s="88"/>
      <c r="AB1799" s="88"/>
      <c r="AC1799" s="89"/>
      <c r="AD1799" s="89"/>
      <c r="AE1799" s="89"/>
    </row>
    <row r="1800" spans="2:31">
      <c r="B1800" s="49"/>
      <c r="C1800" s="49"/>
      <c r="D1800" s="64"/>
      <c r="E1800" s="64"/>
      <c r="F1800" s="64"/>
      <c r="G1800" s="64"/>
      <c r="H1800" s="74"/>
      <c r="I1800" s="74"/>
      <c r="L1800" s="74"/>
      <c r="M1800" s="74"/>
      <c r="N1800" s="74"/>
      <c r="O1800" s="74"/>
      <c r="P1800" s="8"/>
      <c r="Q1800" s="80"/>
      <c r="R1800" s="80"/>
      <c r="S1800" s="80"/>
      <c r="T1800" s="80"/>
      <c r="U1800" s="88"/>
      <c r="V1800" s="88"/>
      <c r="W1800" s="88"/>
      <c r="X1800" s="88"/>
      <c r="Y1800" s="88"/>
      <c r="Z1800" s="88"/>
      <c r="AA1800" s="88"/>
      <c r="AB1800" s="88"/>
      <c r="AC1800" s="89"/>
      <c r="AD1800" s="89"/>
      <c r="AE1800" s="89"/>
    </row>
    <row r="1801" spans="2:31">
      <c r="B1801" s="49"/>
      <c r="C1801" s="49"/>
      <c r="D1801" s="64"/>
      <c r="E1801" s="64"/>
      <c r="F1801" s="64"/>
      <c r="G1801" s="64"/>
      <c r="H1801" s="74"/>
      <c r="I1801" s="74"/>
      <c r="L1801" s="74"/>
      <c r="M1801" s="74"/>
      <c r="N1801" s="74"/>
      <c r="O1801" s="74"/>
      <c r="P1801" s="8"/>
      <c r="Q1801" s="80"/>
      <c r="R1801" s="80"/>
      <c r="S1801" s="80"/>
      <c r="T1801" s="80"/>
      <c r="U1801" s="88"/>
      <c r="V1801" s="88"/>
      <c r="W1801" s="88"/>
      <c r="X1801" s="88"/>
      <c r="Y1801" s="88"/>
      <c r="Z1801" s="88"/>
      <c r="AA1801" s="88"/>
      <c r="AB1801" s="88"/>
      <c r="AC1801" s="89"/>
      <c r="AD1801" s="89"/>
      <c r="AE1801" s="89"/>
    </row>
    <row r="1802" spans="2:31">
      <c r="B1802" s="49"/>
      <c r="C1802" s="49"/>
      <c r="D1802" s="64"/>
      <c r="E1802" s="64"/>
      <c r="F1802" s="64"/>
      <c r="G1802" s="64"/>
      <c r="H1802" s="74"/>
      <c r="I1802" s="74"/>
      <c r="L1802" s="74"/>
      <c r="M1802" s="74"/>
      <c r="N1802" s="74"/>
      <c r="O1802" s="74"/>
      <c r="P1802" s="8"/>
      <c r="Q1802" s="80"/>
      <c r="R1802" s="80"/>
      <c r="S1802" s="80"/>
      <c r="T1802" s="80"/>
      <c r="U1802" s="88"/>
      <c r="V1802" s="88"/>
      <c r="W1802" s="88"/>
      <c r="X1802" s="88"/>
      <c r="Y1802" s="88"/>
      <c r="Z1802" s="88"/>
      <c r="AA1802" s="88"/>
      <c r="AB1802" s="88"/>
      <c r="AC1802" s="89"/>
      <c r="AD1802" s="89"/>
      <c r="AE1802" s="89"/>
    </row>
    <row r="1803" spans="2:31">
      <c r="B1803" s="49"/>
      <c r="C1803" s="49"/>
      <c r="D1803" s="64"/>
      <c r="E1803" s="64"/>
      <c r="F1803" s="64"/>
      <c r="G1803" s="64"/>
      <c r="H1803" s="74"/>
      <c r="I1803" s="74"/>
      <c r="L1803" s="74"/>
      <c r="M1803" s="74"/>
      <c r="N1803" s="74"/>
      <c r="O1803" s="74"/>
      <c r="P1803" s="8"/>
      <c r="Q1803" s="80"/>
      <c r="R1803" s="80"/>
      <c r="S1803" s="80"/>
      <c r="T1803" s="80"/>
      <c r="U1803" s="88"/>
      <c r="V1803" s="88"/>
      <c r="W1803" s="88"/>
      <c r="X1803" s="88"/>
      <c r="Y1803" s="88"/>
      <c r="Z1803" s="88"/>
      <c r="AA1803" s="88"/>
      <c r="AB1803" s="88"/>
      <c r="AC1803" s="89"/>
      <c r="AD1803" s="89"/>
      <c r="AE1803" s="89"/>
    </row>
    <row r="1804" spans="2:31">
      <c r="B1804" s="49"/>
      <c r="C1804" s="49"/>
      <c r="D1804" s="64"/>
      <c r="E1804" s="64"/>
      <c r="F1804" s="64"/>
      <c r="G1804" s="64"/>
      <c r="H1804" s="74"/>
      <c r="I1804" s="74"/>
      <c r="L1804" s="74"/>
      <c r="M1804" s="74"/>
      <c r="N1804" s="74"/>
      <c r="O1804" s="74"/>
      <c r="P1804" s="8"/>
      <c r="Q1804" s="80"/>
      <c r="R1804" s="80"/>
      <c r="S1804" s="80"/>
      <c r="T1804" s="80"/>
      <c r="U1804" s="88"/>
      <c r="V1804" s="88"/>
      <c r="W1804" s="88"/>
      <c r="X1804" s="88"/>
      <c r="Y1804" s="88"/>
      <c r="Z1804" s="88"/>
      <c r="AA1804" s="88"/>
      <c r="AB1804" s="88"/>
      <c r="AC1804" s="89"/>
      <c r="AD1804" s="89"/>
      <c r="AE1804" s="89"/>
    </row>
    <row r="1805" spans="2:31">
      <c r="B1805" s="47"/>
      <c r="C1805" s="47"/>
      <c r="D1805" s="64"/>
      <c r="E1805" s="64"/>
      <c r="F1805" s="64"/>
      <c r="G1805" s="64"/>
      <c r="H1805" s="74"/>
      <c r="I1805" s="74"/>
      <c r="L1805" s="74"/>
      <c r="M1805" s="74"/>
      <c r="N1805" s="74"/>
      <c r="O1805" s="74"/>
      <c r="P1805" s="8"/>
      <c r="Q1805" s="80"/>
      <c r="R1805" s="80"/>
      <c r="S1805" s="80"/>
      <c r="T1805" s="80"/>
      <c r="U1805" s="88"/>
      <c r="V1805" s="88"/>
      <c r="W1805" s="88"/>
      <c r="X1805" s="88"/>
      <c r="Y1805" s="88"/>
      <c r="Z1805" s="88"/>
      <c r="AA1805" s="88"/>
      <c r="AB1805" s="88"/>
      <c r="AC1805" s="89"/>
      <c r="AD1805" s="89"/>
      <c r="AE1805" s="89"/>
    </row>
    <row r="1806" spans="2:31">
      <c r="B1806" s="47"/>
      <c r="C1806" s="47"/>
      <c r="D1806" s="64"/>
      <c r="E1806" s="64"/>
      <c r="F1806" s="64"/>
      <c r="G1806" s="64"/>
      <c r="H1806" s="74"/>
      <c r="I1806" s="74"/>
      <c r="L1806" s="74"/>
      <c r="M1806" s="74"/>
      <c r="N1806" s="74"/>
      <c r="O1806" s="74"/>
      <c r="P1806" s="8"/>
      <c r="Q1806" s="80"/>
      <c r="R1806" s="80"/>
      <c r="S1806" s="80"/>
      <c r="T1806" s="80"/>
      <c r="U1806" s="88"/>
      <c r="V1806" s="88"/>
      <c r="W1806" s="88"/>
      <c r="X1806" s="88"/>
      <c r="Y1806" s="88"/>
      <c r="Z1806" s="88"/>
      <c r="AA1806" s="88"/>
      <c r="AB1806" s="88"/>
      <c r="AC1806" s="89"/>
      <c r="AD1806" s="89"/>
      <c r="AE1806" s="89"/>
    </row>
    <row r="1807" spans="2:31">
      <c r="B1807" s="49"/>
      <c r="C1807" s="49"/>
      <c r="D1807" s="64"/>
      <c r="E1807" s="64"/>
      <c r="F1807" s="64"/>
      <c r="G1807" s="64"/>
      <c r="H1807" s="74"/>
      <c r="I1807" s="74"/>
      <c r="L1807" s="74"/>
      <c r="M1807" s="74"/>
      <c r="N1807" s="74"/>
      <c r="O1807" s="74"/>
      <c r="P1807" s="8"/>
      <c r="Q1807" s="80"/>
      <c r="R1807" s="80"/>
      <c r="S1807" s="80"/>
      <c r="T1807" s="80"/>
      <c r="U1807" s="88"/>
      <c r="V1807" s="88"/>
      <c r="W1807" s="88"/>
      <c r="X1807" s="88"/>
      <c r="Y1807" s="88"/>
      <c r="Z1807" s="88"/>
      <c r="AA1807" s="88"/>
      <c r="AB1807" s="88"/>
      <c r="AC1807" s="89"/>
      <c r="AD1807" s="89"/>
      <c r="AE1807" s="89"/>
    </row>
    <row r="1808" spans="2:31">
      <c r="B1808" s="49"/>
      <c r="C1808" s="49"/>
      <c r="D1808" s="64"/>
      <c r="E1808" s="64"/>
      <c r="F1808" s="64"/>
      <c r="G1808" s="64"/>
      <c r="H1808" s="74"/>
      <c r="I1808" s="74"/>
      <c r="L1808" s="74"/>
      <c r="M1808" s="74"/>
      <c r="N1808" s="74"/>
      <c r="O1808" s="74"/>
      <c r="P1808" s="8"/>
      <c r="Q1808" s="80"/>
      <c r="R1808" s="80"/>
      <c r="S1808" s="80"/>
      <c r="T1808" s="80"/>
      <c r="U1808" s="88"/>
      <c r="V1808" s="88"/>
      <c r="W1808" s="88"/>
      <c r="X1808" s="88"/>
      <c r="Y1808" s="88"/>
      <c r="Z1808" s="88"/>
      <c r="AA1808" s="88"/>
      <c r="AB1808" s="88"/>
      <c r="AC1808" s="89"/>
      <c r="AD1808" s="89"/>
      <c r="AE1808" s="89"/>
    </row>
    <row r="1809" spans="2:31">
      <c r="B1809" s="49"/>
      <c r="C1809" s="49"/>
      <c r="D1809" s="64"/>
      <c r="E1809" s="64"/>
      <c r="F1809" s="64"/>
      <c r="G1809" s="64"/>
      <c r="H1809" s="74"/>
      <c r="I1809" s="74"/>
      <c r="L1809" s="74"/>
      <c r="M1809" s="74"/>
      <c r="N1809" s="74"/>
      <c r="O1809" s="74"/>
      <c r="P1809" s="8"/>
      <c r="Q1809" s="80"/>
      <c r="R1809" s="80"/>
      <c r="S1809" s="80"/>
      <c r="T1809" s="80"/>
      <c r="U1809" s="88"/>
      <c r="V1809" s="88"/>
      <c r="W1809" s="88"/>
      <c r="X1809" s="88"/>
      <c r="Y1809" s="88"/>
      <c r="Z1809" s="88"/>
      <c r="AA1809" s="88"/>
      <c r="AB1809" s="88"/>
      <c r="AC1809" s="89"/>
      <c r="AD1809" s="89"/>
      <c r="AE1809" s="89"/>
    </row>
    <row r="1810" spans="2:31">
      <c r="B1810" s="49"/>
      <c r="C1810" s="49"/>
      <c r="D1810" s="64"/>
      <c r="E1810" s="64"/>
      <c r="F1810" s="64"/>
      <c r="G1810" s="64"/>
      <c r="H1810" s="74"/>
      <c r="I1810" s="74"/>
      <c r="L1810" s="74"/>
      <c r="M1810" s="74"/>
      <c r="N1810" s="74"/>
      <c r="O1810" s="74"/>
      <c r="P1810" s="8"/>
      <c r="Q1810" s="80"/>
      <c r="R1810" s="80"/>
      <c r="S1810" s="80"/>
      <c r="T1810" s="80"/>
      <c r="U1810" s="88"/>
      <c r="V1810" s="88"/>
      <c r="W1810" s="88"/>
      <c r="X1810" s="88"/>
      <c r="Y1810" s="88"/>
      <c r="Z1810" s="88"/>
      <c r="AA1810" s="88"/>
      <c r="AB1810" s="88"/>
      <c r="AC1810" s="89"/>
      <c r="AD1810" s="89"/>
      <c r="AE1810" s="89"/>
    </row>
    <row r="1811" spans="2:31">
      <c r="B1811" s="49"/>
      <c r="C1811" s="49"/>
      <c r="D1811" s="64"/>
      <c r="E1811" s="64"/>
      <c r="F1811" s="64"/>
      <c r="G1811" s="64"/>
      <c r="H1811" s="74"/>
      <c r="I1811" s="74"/>
      <c r="L1811" s="74"/>
      <c r="M1811" s="74"/>
      <c r="N1811" s="74"/>
      <c r="O1811" s="74"/>
      <c r="P1811" s="8"/>
      <c r="Q1811" s="80"/>
      <c r="R1811" s="80"/>
      <c r="S1811" s="80"/>
      <c r="T1811" s="80"/>
      <c r="U1811" s="88"/>
      <c r="V1811" s="88"/>
      <c r="W1811" s="88"/>
      <c r="X1811" s="88"/>
      <c r="Y1811" s="88"/>
      <c r="Z1811" s="88"/>
      <c r="AA1811" s="88"/>
      <c r="AB1811" s="88"/>
      <c r="AC1811" s="89"/>
      <c r="AD1811" s="89"/>
      <c r="AE1811" s="89"/>
    </row>
    <row r="1812" spans="2:31">
      <c r="B1812" s="49"/>
      <c r="C1812" s="49"/>
      <c r="D1812" s="64"/>
      <c r="E1812" s="64"/>
      <c r="F1812" s="64"/>
      <c r="G1812" s="64"/>
      <c r="H1812" s="74"/>
      <c r="I1812" s="74"/>
      <c r="L1812" s="74"/>
      <c r="M1812" s="74"/>
      <c r="N1812" s="74"/>
      <c r="O1812" s="74"/>
      <c r="P1812" s="8"/>
      <c r="Q1812" s="80"/>
      <c r="R1812" s="80"/>
      <c r="S1812" s="80"/>
      <c r="T1812" s="80"/>
      <c r="U1812" s="88"/>
      <c r="V1812" s="88"/>
      <c r="W1812" s="88"/>
      <c r="X1812" s="88"/>
      <c r="Y1812" s="88"/>
      <c r="Z1812" s="88"/>
      <c r="AA1812" s="88"/>
      <c r="AB1812" s="88"/>
      <c r="AC1812" s="89"/>
      <c r="AD1812" s="89"/>
      <c r="AE1812" s="89"/>
    </row>
    <row r="1813" spans="2:31">
      <c r="B1813" s="49"/>
      <c r="C1813" s="49"/>
      <c r="D1813" s="64"/>
      <c r="E1813" s="64"/>
      <c r="F1813" s="64"/>
      <c r="G1813" s="64"/>
      <c r="H1813" s="74"/>
      <c r="I1813" s="74"/>
      <c r="L1813" s="74"/>
      <c r="M1813" s="74"/>
      <c r="N1813" s="74"/>
      <c r="O1813" s="74"/>
      <c r="P1813" s="8"/>
      <c r="Q1813" s="80"/>
      <c r="R1813" s="80"/>
      <c r="S1813" s="80"/>
      <c r="T1813" s="80"/>
      <c r="U1813" s="88"/>
      <c r="V1813" s="88"/>
      <c r="W1813" s="88"/>
      <c r="X1813" s="88"/>
      <c r="Y1813" s="88"/>
      <c r="Z1813" s="88"/>
      <c r="AA1813" s="88"/>
      <c r="AB1813" s="88"/>
      <c r="AC1813" s="89"/>
      <c r="AD1813" s="89"/>
      <c r="AE1813" s="89"/>
    </row>
    <row r="1814" spans="2:31">
      <c r="B1814" s="49"/>
      <c r="C1814" s="49"/>
      <c r="D1814" s="64"/>
      <c r="E1814" s="64"/>
      <c r="F1814" s="64"/>
      <c r="G1814" s="64"/>
      <c r="H1814" s="74"/>
      <c r="I1814" s="74"/>
      <c r="L1814" s="74"/>
      <c r="M1814" s="74"/>
      <c r="N1814" s="74"/>
      <c r="O1814" s="74"/>
      <c r="P1814" s="8"/>
      <c r="Q1814" s="80"/>
      <c r="R1814" s="80"/>
      <c r="S1814" s="80"/>
      <c r="T1814" s="80"/>
      <c r="U1814" s="88"/>
      <c r="V1814" s="88"/>
      <c r="W1814" s="88"/>
      <c r="X1814" s="88"/>
      <c r="Y1814" s="88"/>
      <c r="Z1814" s="88"/>
      <c r="AA1814" s="88"/>
      <c r="AB1814" s="88"/>
      <c r="AC1814" s="89"/>
      <c r="AD1814" s="89"/>
      <c r="AE1814" s="89"/>
    </row>
    <row r="1815" spans="2:31">
      <c r="B1815" s="49"/>
      <c r="C1815" s="49"/>
      <c r="D1815" s="64"/>
      <c r="E1815" s="64"/>
      <c r="F1815" s="64"/>
      <c r="G1815" s="64"/>
      <c r="H1815" s="74"/>
      <c r="I1815" s="74"/>
      <c r="L1815" s="74"/>
      <c r="M1815" s="74"/>
      <c r="N1815" s="74"/>
      <c r="O1815" s="74"/>
      <c r="P1815" s="8"/>
      <c r="Q1815" s="80"/>
      <c r="R1815" s="80"/>
      <c r="S1815" s="80"/>
      <c r="T1815" s="80"/>
      <c r="U1815" s="88"/>
      <c r="V1815" s="88"/>
      <c r="W1815" s="88"/>
      <c r="X1815" s="88"/>
      <c r="Y1815" s="88"/>
      <c r="Z1815" s="88"/>
      <c r="AA1815" s="88"/>
      <c r="AB1815" s="88"/>
      <c r="AC1815" s="89"/>
      <c r="AD1815" s="89"/>
      <c r="AE1815" s="89"/>
    </row>
    <row r="1816" spans="2:31">
      <c r="B1816" s="49"/>
      <c r="C1816" s="49"/>
      <c r="D1816" s="64"/>
      <c r="E1816" s="64"/>
      <c r="F1816" s="64"/>
      <c r="G1816" s="64"/>
      <c r="H1816" s="74"/>
      <c r="I1816" s="74"/>
      <c r="L1816" s="74"/>
      <c r="M1816" s="74"/>
      <c r="N1816" s="74"/>
      <c r="O1816" s="74"/>
      <c r="P1816" s="8"/>
      <c r="Q1816" s="80"/>
      <c r="R1816" s="80"/>
      <c r="S1816" s="80"/>
      <c r="T1816" s="80"/>
      <c r="U1816" s="88"/>
      <c r="V1816" s="88"/>
      <c r="W1816" s="88"/>
      <c r="X1816" s="88"/>
      <c r="Y1816" s="88"/>
      <c r="Z1816" s="88"/>
      <c r="AA1816" s="88"/>
      <c r="AB1816" s="88"/>
      <c r="AC1816" s="89"/>
      <c r="AD1816" s="89"/>
      <c r="AE1816" s="89"/>
    </row>
    <row r="1817" spans="2:31">
      <c r="B1817" s="49"/>
      <c r="C1817" s="49"/>
      <c r="D1817" s="64"/>
      <c r="E1817" s="64"/>
      <c r="F1817" s="64"/>
      <c r="G1817" s="64"/>
      <c r="H1817" s="74"/>
      <c r="I1817" s="74"/>
      <c r="L1817" s="74"/>
      <c r="M1817" s="74"/>
      <c r="N1817" s="74"/>
      <c r="O1817" s="74"/>
      <c r="P1817" s="8"/>
      <c r="Q1817" s="80"/>
      <c r="R1817" s="80"/>
      <c r="S1817" s="80"/>
      <c r="T1817" s="80"/>
      <c r="U1817" s="88"/>
      <c r="V1817" s="88"/>
      <c r="W1817" s="88"/>
      <c r="X1817" s="88"/>
      <c r="Y1817" s="88"/>
      <c r="Z1817" s="88"/>
      <c r="AA1817" s="88"/>
      <c r="AB1817" s="88"/>
      <c r="AC1817" s="89"/>
      <c r="AD1817" s="89"/>
      <c r="AE1817" s="89"/>
    </row>
    <row r="1818" spans="2:31">
      <c r="B1818" s="49"/>
      <c r="C1818" s="49"/>
      <c r="D1818" s="64"/>
      <c r="E1818" s="64"/>
      <c r="F1818" s="64"/>
      <c r="G1818" s="64"/>
      <c r="H1818" s="74"/>
      <c r="I1818" s="74"/>
      <c r="L1818" s="74"/>
      <c r="M1818" s="74"/>
      <c r="N1818" s="74"/>
      <c r="O1818" s="74"/>
      <c r="P1818" s="8"/>
      <c r="Q1818" s="80"/>
      <c r="R1818" s="80"/>
      <c r="S1818" s="80"/>
      <c r="T1818" s="80"/>
      <c r="U1818" s="88"/>
      <c r="V1818" s="88"/>
      <c r="W1818" s="88"/>
      <c r="X1818" s="88"/>
      <c r="Y1818" s="88"/>
      <c r="Z1818" s="88"/>
      <c r="AA1818" s="88"/>
      <c r="AB1818" s="88"/>
      <c r="AC1818" s="89"/>
      <c r="AD1818" s="89"/>
      <c r="AE1818" s="89"/>
    </row>
    <row r="1819" spans="2:31">
      <c r="B1819" s="49"/>
      <c r="C1819" s="49"/>
      <c r="D1819" s="64"/>
      <c r="E1819" s="64"/>
      <c r="F1819" s="64"/>
      <c r="G1819" s="64"/>
      <c r="H1819" s="74"/>
      <c r="I1819" s="74"/>
      <c r="L1819" s="74"/>
      <c r="M1819" s="74"/>
      <c r="N1819" s="74"/>
      <c r="O1819" s="74"/>
      <c r="P1819" s="8"/>
      <c r="Q1819" s="80"/>
      <c r="R1819" s="80"/>
      <c r="S1819" s="80"/>
      <c r="T1819" s="80"/>
      <c r="U1819" s="88"/>
      <c r="V1819" s="88"/>
      <c r="W1819" s="88"/>
      <c r="X1819" s="88"/>
      <c r="Y1819" s="88"/>
      <c r="Z1819" s="88"/>
      <c r="AA1819" s="88"/>
      <c r="AB1819" s="88"/>
      <c r="AC1819" s="89"/>
      <c r="AD1819" s="89"/>
      <c r="AE1819" s="89"/>
    </row>
    <row r="1820" spans="2:31">
      <c r="B1820" s="49"/>
      <c r="C1820" s="49"/>
      <c r="D1820" s="64"/>
      <c r="E1820" s="64"/>
      <c r="F1820" s="64"/>
      <c r="G1820" s="64"/>
      <c r="H1820" s="74"/>
      <c r="I1820" s="74"/>
      <c r="L1820" s="74"/>
      <c r="M1820" s="74"/>
      <c r="N1820" s="74"/>
      <c r="O1820" s="74"/>
      <c r="P1820" s="8"/>
      <c r="Q1820" s="80"/>
      <c r="R1820" s="80"/>
      <c r="S1820" s="80"/>
      <c r="T1820" s="80"/>
      <c r="U1820" s="88"/>
      <c r="V1820" s="88"/>
      <c r="W1820" s="88"/>
      <c r="X1820" s="88"/>
      <c r="Y1820" s="88"/>
      <c r="Z1820" s="88"/>
      <c r="AA1820" s="88"/>
      <c r="AB1820" s="88"/>
      <c r="AC1820" s="89"/>
      <c r="AD1820" s="89"/>
      <c r="AE1820" s="89"/>
    </row>
    <row r="1821" spans="2:31">
      <c r="B1821" s="49"/>
      <c r="C1821" s="49"/>
      <c r="D1821" s="64"/>
      <c r="E1821" s="64"/>
      <c r="F1821" s="64"/>
      <c r="G1821" s="64"/>
      <c r="H1821" s="74"/>
      <c r="I1821" s="74"/>
      <c r="L1821" s="74"/>
      <c r="M1821" s="74"/>
      <c r="N1821" s="74"/>
      <c r="O1821" s="74"/>
      <c r="P1821" s="8"/>
      <c r="Q1821" s="80"/>
      <c r="R1821" s="80"/>
      <c r="S1821" s="80"/>
      <c r="T1821" s="80"/>
      <c r="U1821" s="88"/>
      <c r="V1821" s="88"/>
      <c r="W1821" s="88"/>
      <c r="X1821" s="88"/>
      <c r="Y1821" s="88"/>
      <c r="Z1821" s="88"/>
      <c r="AA1821" s="88"/>
      <c r="AB1821" s="88"/>
      <c r="AC1821" s="89"/>
      <c r="AD1821" s="89"/>
      <c r="AE1821" s="89"/>
    </row>
    <row r="1822" spans="2:31">
      <c r="B1822" s="49"/>
      <c r="C1822" s="49"/>
      <c r="D1822" s="64"/>
      <c r="E1822" s="64"/>
      <c r="F1822" s="64"/>
      <c r="G1822" s="64"/>
      <c r="H1822" s="74"/>
      <c r="I1822" s="74"/>
      <c r="L1822" s="74"/>
      <c r="M1822" s="74"/>
      <c r="N1822" s="74"/>
      <c r="O1822" s="74"/>
      <c r="P1822" s="8"/>
      <c r="Q1822" s="80"/>
      <c r="R1822" s="80"/>
      <c r="S1822" s="80"/>
      <c r="T1822" s="80"/>
      <c r="U1822" s="88"/>
      <c r="V1822" s="88"/>
      <c r="W1822" s="88"/>
      <c r="X1822" s="88"/>
      <c r="Y1822" s="88"/>
      <c r="Z1822" s="88"/>
      <c r="AA1822" s="88"/>
      <c r="AB1822" s="88"/>
      <c r="AC1822" s="89"/>
      <c r="AD1822" s="89"/>
      <c r="AE1822" s="89"/>
    </row>
    <row r="1823" spans="2:31">
      <c r="B1823" s="49"/>
      <c r="C1823" s="49"/>
      <c r="D1823" s="64"/>
      <c r="E1823" s="64"/>
      <c r="F1823" s="64"/>
      <c r="G1823" s="64"/>
      <c r="H1823" s="74"/>
      <c r="I1823" s="74"/>
      <c r="L1823" s="74"/>
      <c r="M1823" s="74"/>
      <c r="N1823" s="74"/>
      <c r="O1823" s="74"/>
      <c r="P1823" s="8"/>
      <c r="Q1823" s="80"/>
      <c r="R1823" s="80"/>
      <c r="S1823" s="80"/>
      <c r="T1823" s="80"/>
      <c r="U1823" s="88"/>
      <c r="V1823" s="88"/>
      <c r="W1823" s="88"/>
      <c r="X1823" s="88"/>
      <c r="Y1823" s="88"/>
      <c r="Z1823" s="88"/>
      <c r="AA1823" s="88"/>
      <c r="AB1823" s="88"/>
      <c r="AC1823" s="89"/>
      <c r="AD1823" s="89"/>
      <c r="AE1823" s="89"/>
    </row>
    <row r="1824" spans="2:31">
      <c r="B1824" s="49"/>
      <c r="C1824" s="49"/>
      <c r="D1824" s="64"/>
      <c r="E1824" s="64"/>
      <c r="F1824" s="64"/>
      <c r="G1824" s="64"/>
      <c r="H1824" s="74"/>
      <c r="I1824" s="74"/>
      <c r="L1824" s="74"/>
      <c r="M1824" s="74"/>
      <c r="N1824" s="74"/>
      <c r="O1824" s="74"/>
      <c r="P1824" s="8"/>
      <c r="Q1824" s="80"/>
      <c r="R1824" s="80"/>
      <c r="S1824" s="80"/>
      <c r="T1824" s="80"/>
      <c r="U1824" s="88"/>
      <c r="V1824" s="88"/>
      <c r="W1824" s="88"/>
      <c r="X1824" s="88"/>
      <c r="Y1824" s="88"/>
      <c r="Z1824" s="88"/>
      <c r="AA1824" s="88"/>
      <c r="AB1824" s="88"/>
      <c r="AC1824" s="89"/>
      <c r="AD1824" s="89"/>
      <c r="AE1824" s="89"/>
    </row>
    <row r="1825" spans="2:31">
      <c r="B1825" s="49"/>
      <c r="C1825" s="49"/>
      <c r="D1825" s="64"/>
      <c r="E1825" s="64"/>
      <c r="F1825" s="64"/>
      <c r="G1825" s="64"/>
      <c r="H1825" s="74"/>
      <c r="I1825" s="74"/>
      <c r="L1825" s="74"/>
      <c r="M1825" s="74"/>
      <c r="N1825" s="74"/>
      <c r="O1825" s="74"/>
      <c r="P1825" s="8"/>
      <c r="Q1825" s="80"/>
      <c r="R1825" s="80"/>
      <c r="S1825" s="80"/>
      <c r="T1825" s="80"/>
      <c r="U1825" s="88"/>
      <c r="V1825" s="88"/>
      <c r="W1825" s="88"/>
      <c r="X1825" s="88"/>
      <c r="Y1825" s="88"/>
      <c r="Z1825" s="88"/>
      <c r="AA1825" s="88"/>
      <c r="AB1825" s="88"/>
      <c r="AC1825" s="89"/>
      <c r="AD1825" s="89"/>
      <c r="AE1825" s="89"/>
    </row>
    <row r="1826" spans="2:31">
      <c r="B1826" s="49"/>
      <c r="C1826" s="49"/>
      <c r="D1826" s="64"/>
      <c r="E1826" s="64"/>
      <c r="F1826" s="64"/>
      <c r="G1826" s="64"/>
      <c r="H1826" s="74"/>
      <c r="I1826" s="74"/>
      <c r="L1826" s="74"/>
      <c r="M1826" s="74"/>
      <c r="N1826" s="74"/>
      <c r="O1826" s="74"/>
      <c r="P1826" s="8"/>
      <c r="Q1826" s="80"/>
      <c r="R1826" s="80"/>
      <c r="S1826" s="80"/>
      <c r="T1826" s="80"/>
      <c r="U1826" s="88"/>
      <c r="V1826" s="88"/>
      <c r="W1826" s="88"/>
      <c r="X1826" s="88"/>
      <c r="Y1826" s="88"/>
      <c r="Z1826" s="88"/>
      <c r="AA1826" s="88"/>
      <c r="AB1826" s="88"/>
      <c r="AC1826" s="89"/>
      <c r="AD1826" s="89"/>
      <c r="AE1826" s="89"/>
    </row>
    <row r="1827" spans="2:31">
      <c r="B1827" s="49"/>
      <c r="C1827" s="49"/>
      <c r="D1827" s="64"/>
      <c r="E1827" s="64"/>
      <c r="F1827" s="64"/>
      <c r="G1827" s="64"/>
      <c r="H1827" s="74"/>
      <c r="I1827" s="74"/>
      <c r="L1827" s="74"/>
      <c r="M1827" s="74"/>
      <c r="N1827" s="74"/>
      <c r="O1827" s="74"/>
      <c r="P1827" s="8"/>
      <c r="Q1827" s="80"/>
      <c r="R1827" s="80"/>
      <c r="S1827" s="80"/>
      <c r="T1827" s="80"/>
      <c r="U1827" s="88"/>
      <c r="V1827" s="88"/>
      <c r="W1827" s="88"/>
      <c r="X1827" s="88"/>
      <c r="Y1827" s="88"/>
      <c r="Z1827" s="88"/>
      <c r="AA1827" s="88"/>
      <c r="AB1827" s="88"/>
      <c r="AC1827" s="89"/>
      <c r="AD1827" s="89"/>
      <c r="AE1827" s="89"/>
    </row>
    <row r="1828" spans="2:31">
      <c r="B1828" s="49"/>
      <c r="C1828" s="49"/>
      <c r="D1828" s="64"/>
      <c r="E1828" s="64"/>
      <c r="F1828" s="64"/>
      <c r="G1828" s="64"/>
      <c r="H1828" s="74"/>
      <c r="I1828" s="74"/>
      <c r="L1828" s="74"/>
      <c r="M1828" s="74"/>
      <c r="N1828" s="74"/>
      <c r="O1828" s="74"/>
      <c r="P1828" s="8"/>
      <c r="Q1828" s="80"/>
      <c r="R1828" s="80"/>
      <c r="S1828" s="80"/>
      <c r="T1828" s="80"/>
      <c r="U1828" s="88"/>
      <c r="V1828" s="88"/>
      <c r="W1828" s="88"/>
      <c r="X1828" s="88"/>
      <c r="Y1828" s="88"/>
      <c r="Z1828" s="88"/>
      <c r="AA1828" s="88"/>
      <c r="AB1828" s="88"/>
      <c r="AC1828" s="89"/>
      <c r="AD1828" s="89"/>
      <c r="AE1828" s="89"/>
    </row>
    <row r="1829" spans="2:31">
      <c r="B1829" s="49"/>
      <c r="C1829" s="49"/>
      <c r="D1829" s="64"/>
      <c r="E1829" s="64"/>
      <c r="F1829" s="64"/>
      <c r="G1829" s="64"/>
      <c r="H1829" s="74"/>
      <c r="I1829" s="74"/>
      <c r="L1829" s="74"/>
      <c r="M1829" s="74"/>
      <c r="N1829" s="74"/>
      <c r="O1829" s="74"/>
      <c r="P1829" s="8"/>
      <c r="Q1829" s="80"/>
      <c r="R1829" s="80"/>
      <c r="S1829" s="80"/>
      <c r="T1829" s="80"/>
      <c r="U1829" s="88"/>
      <c r="V1829" s="88"/>
      <c r="W1829" s="88"/>
      <c r="X1829" s="88"/>
      <c r="Y1829" s="88"/>
      <c r="Z1829" s="88"/>
      <c r="AA1829" s="88"/>
      <c r="AB1829" s="88"/>
      <c r="AC1829" s="89"/>
      <c r="AD1829" s="89"/>
      <c r="AE1829" s="89"/>
    </row>
    <row r="1830" spans="2:31">
      <c r="B1830" s="55"/>
      <c r="C1830" s="49"/>
      <c r="D1830" s="64"/>
      <c r="E1830" s="64"/>
      <c r="F1830" s="64"/>
      <c r="G1830" s="64"/>
      <c r="H1830" s="74"/>
      <c r="I1830" s="74"/>
      <c r="L1830" s="74"/>
      <c r="M1830" s="74"/>
      <c r="N1830" s="74"/>
      <c r="O1830" s="74"/>
      <c r="P1830" s="8"/>
      <c r="Q1830" s="80"/>
      <c r="R1830" s="80"/>
      <c r="S1830" s="80"/>
      <c r="T1830" s="80"/>
      <c r="U1830" s="88"/>
      <c r="V1830" s="88"/>
      <c r="W1830" s="88"/>
      <c r="X1830" s="88"/>
      <c r="Y1830" s="88"/>
      <c r="Z1830" s="88"/>
      <c r="AA1830" s="88"/>
      <c r="AB1830" s="88"/>
      <c r="AC1830" s="89"/>
      <c r="AD1830" s="89"/>
      <c r="AE1830" s="89"/>
    </row>
    <row r="1831" spans="2:31">
      <c r="B1831" s="55"/>
      <c r="C1831" s="49"/>
      <c r="D1831" s="64"/>
      <c r="E1831" s="64"/>
      <c r="F1831" s="64"/>
      <c r="G1831" s="64"/>
      <c r="H1831" s="74"/>
      <c r="I1831" s="74"/>
      <c r="L1831" s="74"/>
      <c r="M1831" s="74"/>
      <c r="N1831" s="74"/>
      <c r="O1831" s="74"/>
      <c r="P1831" s="8"/>
      <c r="Q1831" s="80"/>
      <c r="R1831" s="80"/>
      <c r="S1831" s="80"/>
      <c r="T1831" s="80"/>
      <c r="U1831" s="88"/>
      <c r="V1831" s="88"/>
      <c r="W1831" s="88"/>
      <c r="X1831" s="88"/>
      <c r="Y1831" s="88"/>
      <c r="Z1831" s="88"/>
      <c r="AA1831" s="88"/>
      <c r="AB1831" s="88"/>
      <c r="AC1831" s="89"/>
      <c r="AD1831" s="89"/>
      <c r="AE1831" s="89"/>
    </row>
    <row r="1832" spans="2:31">
      <c r="B1832" s="55"/>
      <c r="C1832" s="49"/>
      <c r="D1832" s="64"/>
      <c r="E1832" s="64"/>
      <c r="F1832" s="64"/>
      <c r="G1832" s="64"/>
      <c r="H1832" s="74"/>
      <c r="I1832" s="74"/>
      <c r="L1832" s="74"/>
      <c r="M1832" s="74"/>
      <c r="N1832" s="74"/>
      <c r="O1832" s="74"/>
      <c r="P1832" s="8"/>
      <c r="Q1832" s="80"/>
      <c r="R1832" s="80"/>
      <c r="S1832" s="80"/>
      <c r="T1832" s="80"/>
      <c r="U1832" s="88"/>
      <c r="V1832" s="88"/>
      <c r="W1832" s="88"/>
      <c r="X1832" s="88"/>
      <c r="Y1832" s="88"/>
      <c r="Z1832" s="88"/>
      <c r="AA1832" s="88"/>
      <c r="AB1832" s="88"/>
      <c r="AC1832" s="89"/>
      <c r="AD1832" s="89"/>
      <c r="AE1832" s="89"/>
    </row>
    <row r="1833" spans="2:31">
      <c r="B1833" s="55"/>
      <c r="C1833" s="49"/>
      <c r="D1833" s="64"/>
      <c r="E1833" s="64"/>
      <c r="F1833" s="64"/>
      <c r="G1833" s="64"/>
      <c r="H1833" s="74"/>
      <c r="I1833" s="74"/>
      <c r="L1833" s="74"/>
      <c r="M1833" s="74"/>
      <c r="N1833" s="74"/>
      <c r="O1833" s="74"/>
      <c r="P1833" s="8"/>
      <c r="Q1833" s="80"/>
      <c r="R1833" s="81"/>
      <c r="S1833" s="81"/>
      <c r="T1833" s="81"/>
      <c r="U1833" s="90"/>
      <c r="V1833" s="90"/>
      <c r="W1833" s="90"/>
      <c r="X1833" s="88"/>
      <c r="Y1833" s="88"/>
      <c r="Z1833" s="88"/>
      <c r="AA1833" s="88"/>
      <c r="AB1833" s="88"/>
      <c r="AC1833" s="89"/>
      <c r="AD1833" s="89"/>
      <c r="AE1833" s="89"/>
    </row>
    <row r="1834" spans="2:31">
      <c r="B1834" s="55"/>
      <c r="C1834" s="49"/>
      <c r="D1834" s="64"/>
      <c r="E1834" s="64"/>
      <c r="F1834" s="64"/>
      <c r="G1834" s="64"/>
      <c r="H1834" s="74"/>
      <c r="I1834" s="74"/>
      <c r="L1834" s="74"/>
      <c r="M1834" s="74"/>
      <c r="N1834" s="74"/>
      <c r="O1834" s="74"/>
      <c r="P1834" s="8"/>
      <c r="Q1834" s="80"/>
      <c r="R1834" s="81"/>
      <c r="S1834" s="81"/>
      <c r="T1834" s="81"/>
      <c r="U1834" s="90"/>
      <c r="V1834" s="90"/>
      <c r="W1834" s="90"/>
      <c r="X1834" s="88"/>
      <c r="Y1834" s="88"/>
      <c r="Z1834" s="88"/>
      <c r="AA1834" s="88"/>
      <c r="AB1834" s="88"/>
      <c r="AC1834" s="89"/>
      <c r="AD1834" s="89"/>
      <c r="AE1834" s="89"/>
    </row>
    <row r="1835" spans="2:31">
      <c r="B1835" s="55"/>
      <c r="C1835" s="47"/>
      <c r="D1835" s="64"/>
      <c r="E1835" s="64"/>
      <c r="F1835" s="64"/>
      <c r="G1835" s="64"/>
      <c r="H1835" s="74"/>
      <c r="I1835" s="74"/>
      <c r="L1835" s="74"/>
      <c r="M1835" s="74"/>
      <c r="N1835" s="74"/>
      <c r="O1835" s="74"/>
      <c r="P1835" s="8"/>
      <c r="Q1835" s="80"/>
      <c r="R1835" s="81"/>
      <c r="S1835" s="81"/>
      <c r="T1835" s="81"/>
      <c r="U1835" s="90"/>
      <c r="V1835" s="90"/>
      <c r="W1835" s="90"/>
      <c r="X1835" s="88"/>
      <c r="Y1835" s="88"/>
      <c r="Z1835" s="88"/>
      <c r="AA1835" s="88"/>
      <c r="AB1835" s="88"/>
      <c r="AC1835" s="89"/>
      <c r="AD1835" s="89"/>
      <c r="AE1835" s="89"/>
    </row>
    <row r="1836" spans="2:31">
      <c r="B1836" s="55"/>
      <c r="C1836" s="49"/>
      <c r="D1836" s="64"/>
      <c r="E1836" s="64"/>
      <c r="F1836" s="64"/>
      <c r="G1836" s="64"/>
      <c r="H1836" s="74"/>
      <c r="I1836" s="74"/>
      <c r="L1836" s="74"/>
      <c r="M1836" s="74"/>
      <c r="N1836" s="74"/>
      <c r="O1836" s="74"/>
      <c r="P1836" s="8"/>
      <c r="Q1836" s="80"/>
      <c r="R1836" s="81"/>
      <c r="S1836" s="81"/>
      <c r="T1836" s="81"/>
      <c r="U1836" s="90"/>
      <c r="V1836" s="90"/>
      <c r="W1836" s="90"/>
      <c r="X1836" s="88"/>
      <c r="Y1836" s="88"/>
      <c r="Z1836" s="88"/>
      <c r="AA1836" s="88"/>
      <c r="AB1836" s="88"/>
      <c r="AC1836" s="89"/>
      <c r="AD1836" s="89"/>
      <c r="AE1836" s="89"/>
    </row>
    <row r="1837" spans="2:31">
      <c r="B1837" s="55"/>
      <c r="C1837" s="49"/>
      <c r="D1837" s="64"/>
      <c r="E1837" s="64"/>
      <c r="F1837" s="64"/>
      <c r="G1837" s="64"/>
      <c r="H1837" s="74"/>
      <c r="I1837" s="74"/>
      <c r="L1837" s="74"/>
      <c r="M1837" s="74"/>
      <c r="N1837" s="74"/>
      <c r="O1837" s="74"/>
      <c r="P1837" s="8"/>
      <c r="Q1837" s="80"/>
      <c r="R1837" s="81"/>
      <c r="S1837" s="81"/>
      <c r="T1837" s="81"/>
      <c r="U1837" s="90"/>
      <c r="V1837" s="90"/>
      <c r="W1837" s="90"/>
      <c r="X1837" s="88"/>
      <c r="Y1837" s="88"/>
      <c r="Z1837" s="88"/>
      <c r="AA1837" s="88"/>
      <c r="AB1837" s="88"/>
      <c r="AC1837" s="89"/>
      <c r="AD1837" s="89"/>
      <c r="AE1837" s="89"/>
    </row>
    <row r="1838" spans="2:31">
      <c r="B1838" s="55"/>
      <c r="C1838" s="49"/>
      <c r="D1838" s="64"/>
      <c r="E1838" s="64"/>
      <c r="F1838" s="64"/>
      <c r="G1838" s="64"/>
      <c r="H1838" s="74"/>
      <c r="I1838" s="74"/>
      <c r="L1838" s="74"/>
      <c r="M1838" s="74"/>
      <c r="N1838" s="74"/>
      <c r="O1838" s="74"/>
      <c r="P1838" s="8"/>
      <c r="Q1838" s="80"/>
      <c r="R1838" s="81"/>
      <c r="S1838" s="81"/>
      <c r="T1838" s="81"/>
      <c r="U1838" s="90"/>
      <c r="V1838" s="90"/>
      <c r="W1838" s="90"/>
      <c r="X1838" s="88"/>
      <c r="Y1838" s="88"/>
      <c r="Z1838" s="88"/>
      <c r="AA1838" s="88"/>
      <c r="AB1838" s="88"/>
      <c r="AC1838" s="89"/>
      <c r="AD1838" s="89"/>
      <c r="AE1838" s="89"/>
    </row>
    <row r="1839" spans="2:31">
      <c r="B1839" s="55"/>
      <c r="C1839" s="49"/>
      <c r="D1839" s="64"/>
      <c r="E1839" s="64"/>
      <c r="F1839" s="64"/>
      <c r="G1839" s="64"/>
      <c r="H1839" s="74"/>
      <c r="I1839" s="74"/>
      <c r="L1839" s="74"/>
      <c r="M1839" s="74"/>
      <c r="N1839" s="74"/>
      <c r="O1839" s="74"/>
      <c r="P1839" s="8"/>
      <c r="Q1839" s="80"/>
      <c r="R1839" s="81"/>
      <c r="S1839" s="81"/>
      <c r="T1839" s="81"/>
      <c r="U1839" s="90"/>
      <c r="V1839" s="90"/>
      <c r="W1839" s="90"/>
      <c r="X1839" s="88"/>
      <c r="Y1839" s="88"/>
      <c r="Z1839" s="88"/>
      <c r="AA1839" s="88"/>
      <c r="AB1839" s="88"/>
      <c r="AC1839" s="89"/>
      <c r="AD1839" s="89"/>
      <c r="AE1839" s="89"/>
    </row>
    <row r="1840" spans="2:31">
      <c r="B1840" s="55"/>
      <c r="C1840" s="49"/>
      <c r="D1840" s="64"/>
      <c r="E1840" s="64"/>
      <c r="F1840" s="64"/>
      <c r="G1840" s="64"/>
      <c r="H1840" s="74"/>
      <c r="I1840" s="74"/>
      <c r="L1840" s="74"/>
      <c r="M1840" s="74"/>
      <c r="N1840" s="74"/>
      <c r="O1840" s="74"/>
      <c r="P1840" s="8"/>
      <c r="Q1840" s="80"/>
      <c r="R1840" s="81"/>
      <c r="S1840" s="81"/>
      <c r="T1840" s="81"/>
      <c r="U1840" s="90"/>
      <c r="V1840" s="90"/>
      <c r="W1840" s="90"/>
      <c r="X1840" s="90"/>
      <c r="Y1840" s="90"/>
      <c r="Z1840" s="90"/>
      <c r="AA1840" s="90"/>
      <c r="AB1840" s="90"/>
      <c r="AC1840" s="91"/>
      <c r="AD1840" s="91"/>
      <c r="AE1840" s="91"/>
    </row>
    <row r="1841" spans="1:31">
      <c r="B1841" s="55"/>
      <c r="C1841" s="49"/>
      <c r="D1841" s="64"/>
      <c r="E1841" s="64"/>
      <c r="F1841" s="64"/>
      <c r="G1841" s="64"/>
      <c r="H1841" s="74"/>
      <c r="I1841" s="74"/>
      <c r="L1841" s="74"/>
      <c r="M1841" s="74"/>
      <c r="N1841" s="74"/>
      <c r="O1841" s="74"/>
      <c r="P1841" s="8"/>
      <c r="Q1841" s="80"/>
      <c r="R1841" s="81"/>
      <c r="S1841" s="81"/>
      <c r="T1841" s="81"/>
      <c r="U1841" s="90"/>
      <c r="V1841" s="90"/>
      <c r="W1841" s="90"/>
      <c r="X1841" s="90"/>
      <c r="Y1841" s="90"/>
      <c r="Z1841" s="90"/>
      <c r="AA1841" s="90"/>
      <c r="AB1841" s="90"/>
      <c r="AC1841" s="91"/>
      <c r="AD1841" s="91"/>
      <c r="AE1841" s="91"/>
    </row>
    <row r="1842" spans="1:31">
      <c r="B1842" s="55"/>
      <c r="C1842" s="49"/>
      <c r="D1842" s="64"/>
      <c r="E1842" s="64"/>
      <c r="F1842" s="64"/>
      <c r="G1842" s="64"/>
      <c r="H1842" s="74"/>
      <c r="I1842" s="74"/>
      <c r="L1842" s="74"/>
      <c r="M1842" s="74"/>
      <c r="N1842" s="74"/>
      <c r="O1842" s="74"/>
      <c r="P1842" s="8"/>
      <c r="Q1842" s="80"/>
      <c r="R1842" s="81"/>
      <c r="S1842" s="81"/>
      <c r="T1842" s="81"/>
      <c r="U1842" s="90"/>
      <c r="V1842" s="90"/>
      <c r="W1842" s="90"/>
      <c r="X1842" s="90"/>
      <c r="Y1842" s="90"/>
      <c r="Z1842" s="90"/>
      <c r="AA1842" s="90"/>
      <c r="AB1842" s="90"/>
      <c r="AC1842" s="91"/>
      <c r="AD1842" s="91"/>
      <c r="AE1842" s="91"/>
    </row>
    <row r="1843" spans="1:31">
      <c r="B1843" s="55"/>
      <c r="C1843" s="49"/>
      <c r="D1843" s="64"/>
      <c r="E1843" s="64"/>
      <c r="F1843" s="64"/>
      <c r="G1843" s="64"/>
      <c r="H1843" s="74"/>
      <c r="I1843" s="74"/>
      <c r="L1843" s="74"/>
      <c r="M1843" s="74"/>
      <c r="N1843" s="74"/>
      <c r="O1843" s="74"/>
      <c r="P1843" s="8"/>
      <c r="Q1843" s="80"/>
      <c r="R1843" s="81"/>
      <c r="S1843" s="81"/>
      <c r="T1843" s="81"/>
      <c r="U1843" s="90"/>
      <c r="V1843" s="90"/>
      <c r="W1843" s="90"/>
      <c r="X1843" s="90"/>
      <c r="Y1843" s="90"/>
      <c r="Z1843" s="90"/>
      <c r="AA1843" s="90"/>
      <c r="AB1843" s="90"/>
      <c r="AC1843" s="91"/>
      <c r="AD1843" s="91"/>
      <c r="AE1843" s="91"/>
    </row>
    <row r="1844" spans="1:31">
      <c r="B1844" s="55"/>
      <c r="C1844" s="49"/>
      <c r="D1844" s="64"/>
      <c r="E1844" s="64"/>
      <c r="F1844" s="64"/>
      <c r="G1844" s="64"/>
      <c r="H1844" s="74"/>
      <c r="I1844" s="74"/>
      <c r="L1844" s="74"/>
      <c r="M1844" s="74"/>
      <c r="N1844" s="74"/>
      <c r="O1844" s="74"/>
      <c r="P1844" s="8"/>
      <c r="Q1844" s="80"/>
      <c r="R1844" s="81"/>
      <c r="S1844" s="81"/>
      <c r="T1844" s="81"/>
      <c r="U1844" s="90"/>
      <c r="V1844" s="90"/>
      <c r="W1844" s="90"/>
      <c r="X1844" s="90"/>
      <c r="Y1844" s="90"/>
      <c r="Z1844" s="90"/>
      <c r="AA1844" s="90"/>
      <c r="AB1844" s="90"/>
      <c r="AC1844" s="91"/>
      <c r="AD1844" s="91"/>
      <c r="AE1844" s="91"/>
    </row>
    <row r="1845" spans="1:31">
      <c r="B1845" s="55"/>
      <c r="C1845" s="49"/>
      <c r="D1845" s="64"/>
      <c r="E1845" s="64"/>
      <c r="F1845" s="64"/>
      <c r="G1845" s="64"/>
      <c r="H1845" s="74"/>
      <c r="I1845" s="74"/>
      <c r="L1845" s="74"/>
      <c r="M1845" s="74"/>
      <c r="N1845" s="74"/>
      <c r="O1845" s="74"/>
      <c r="P1845" s="8"/>
      <c r="Q1845" s="80"/>
      <c r="R1845" s="81"/>
      <c r="S1845" s="81"/>
      <c r="T1845" s="81"/>
      <c r="U1845" s="90"/>
      <c r="V1845" s="90"/>
      <c r="W1845" s="90"/>
      <c r="X1845" s="90"/>
      <c r="Y1845" s="90"/>
      <c r="Z1845" s="90"/>
      <c r="AA1845" s="90"/>
      <c r="AB1845" s="90"/>
      <c r="AC1845" s="91"/>
      <c r="AD1845" s="91"/>
      <c r="AE1845" s="91"/>
    </row>
    <row r="1846" spans="1:31">
      <c r="B1846" s="55"/>
      <c r="C1846" s="49"/>
      <c r="D1846" s="64"/>
      <c r="E1846" s="64"/>
      <c r="F1846" s="64"/>
      <c r="G1846" s="64"/>
      <c r="H1846" s="74"/>
      <c r="I1846" s="74"/>
      <c r="L1846" s="74"/>
      <c r="M1846" s="74"/>
      <c r="N1846" s="74"/>
      <c r="O1846" s="74"/>
      <c r="P1846" s="8"/>
      <c r="Q1846" s="80"/>
      <c r="R1846" s="81"/>
      <c r="S1846" s="81"/>
      <c r="T1846" s="81"/>
      <c r="U1846" s="90"/>
      <c r="V1846" s="90"/>
      <c r="W1846" s="90"/>
      <c r="X1846" s="90"/>
      <c r="Y1846" s="90"/>
      <c r="Z1846" s="90"/>
      <c r="AA1846" s="90"/>
      <c r="AB1846" s="90"/>
      <c r="AC1846" s="91"/>
      <c r="AD1846" s="91"/>
      <c r="AE1846" s="91"/>
    </row>
    <row r="1847" spans="1:31">
      <c r="A1847" s="7"/>
      <c r="B1847" s="50"/>
      <c r="C1847" s="50"/>
      <c r="D1847" s="64"/>
      <c r="E1847" s="64"/>
      <c r="F1847" s="64"/>
      <c r="G1847" s="64"/>
      <c r="H1847" s="74"/>
      <c r="I1847" s="74"/>
      <c r="L1847" s="74"/>
      <c r="M1847" s="74"/>
      <c r="N1847" s="74"/>
      <c r="O1847" s="74"/>
      <c r="P1847" s="8"/>
      <c r="Q1847" s="80"/>
      <c r="R1847" s="80"/>
      <c r="S1847" s="80"/>
      <c r="T1847" s="80"/>
      <c r="U1847" s="88"/>
      <c r="V1847" s="88"/>
      <c r="W1847" s="88"/>
      <c r="X1847" s="90"/>
      <c r="Y1847" s="90"/>
      <c r="Z1847" s="90"/>
      <c r="AA1847" s="90"/>
      <c r="AB1847" s="90"/>
      <c r="AC1847" s="91"/>
      <c r="AD1847" s="91"/>
      <c r="AE1847" s="91"/>
    </row>
    <row r="1848" spans="1:31">
      <c r="A1848" s="7"/>
      <c r="B1848" s="50"/>
      <c r="C1848" s="50"/>
      <c r="D1848" s="64"/>
      <c r="E1848" s="64"/>
      <c r="F1848" s="64"/>
      <c r="G1848" s="64"/>
      <c r="H1848" s="74"/>
      <c r="I1848" s="74"/>
      <c r="L1848" s="74"/>
      <c r="M1848" s="74"/>
      <c r="N1848" s="74"/>
      <c r="O1848" s="74"/>
      <c r="P1848" s="8"/>
      <c r="Q1848" s="80"/>
      <c r="X1848" s="90"/>
      <c r="Y1848" s="90"/>
      <c r="Z1848" s="90"/>
      <c r="AA1848" s="90"/>
      <c r="AB1848" s="90"/>
      <c r="AC1848" s="91"/>
      <c r="AD1848" s="91"/>
      <c r="AE1848" s="91"/>
    </row>
    <row r="1849" spans="1:31">
      <c r="A1849" s="7"/>
      <c r="B1849" s="50"/>
      <c r="C1849" s="50"/>
      <c r="D1849" s="64"/>
      <c r="E1849" s="64"/>
      <c r="F1849" s="64"/>
      <c r="G1849" s="64"/>
      <c r="H1849" s="74"/>
      <c r="I1849" s="74"/>
      <c r="L1849" s="74"/>
      <c r="M1849" s="74"/>
      <c r="N1849" s="74"/>
      <c r="O1849" s="74"/>
      <c r="P1849" s="8"/>
      <c r="Q1849" s="80"/>
      <c r="X1849" s="90"/>
      <c r="Y1849" s="90"/>
      <c r="Z1849" s="90"/>
      <c r="AA1849" s="90"/>
      <c r="AB1849" s="90"/>
      <c r="AC1849" s="91"/>
      <c r="AD1849" s="91"/>
      <c r="AE1849" s="91"/>
    </row>
    <row r="1850" spans="1:31">
      <c r="A1850" s="7"/>
      <c r="B1850" s="50"/>
      <c r="C1850" s="50"/>
      <c r="D1850" s="64"/>
      <c r="E1850" s="64"/>
      <c r="F1850" s="64"/>
      <c r="G1850" s="64"/>
      <c r="H1850" s="74"/>
      <c r="I1850" s="74"/>
      <c r="L1850" s="74"/>
      <c r="M1850" s="74"/>
      <c r="N1850" s="74"/>
      <c r="O1850" s="74"/>
      <c r="P1850" s="8"/>
      <c r="Q1850" s="80"/>
      <c r="X1850" s="90"/>
      <c r="Y1850" s="90"/>
      <c r="Z1850" s="90"/>
      <c r="AA1850" s="90"/>
      <c r="AB1850" s="90"/>
      <c r="AC1850" s="91"/>
      <c r="AD1850" s="91"/>
      <c r="AE1850" s="91"/>
    </row>
    <row r="1851" spans="1:31">
      <c r="A1851" s="7"/>
      <c r="B1851" s="50"/>
      <c r="C1851" s="50"/>
      <c r="D1851" s="64"/>
      <c r="E1851" s="64"/>
      <c r="F1851" s="64"/>
      <c r="G1851" s="64"/>
      <c r="H1851" s="74"/>
      <c r="I1851" s="74"/>
      <c r="L1851" s="74"/>
      <c r="M1851" s="74"/>
      <c r="N1851" s="74"/>
      <c r="O1851" s="74"/>
      <c r="P1851" s="8"/>
      <c r="Q1851" s="80"/>
      <c r="X1851" s="90"/>
      <c r="Y1851" s="90"/>
      <c r="Z1851" s="90"/>
      <c r="AA1851" s="90"/>
      <c r="AB1851" s="90"/>
      <c r="AC1851" s="91"/>
      <c r="AD1851" s="91"/>
      <c r="AE1851" s="91"/>
    </row>
    <row r="1852" spans="1:31">
      <c r="A1852" s="7"/>
      <c r="B1852" s="50"/>
      <c r="C1852" s="50"/>
      <c r="D1852" s="64"/>
      <c r="E1852" s="64"/>
      <c r="F1852" s="64"/>
      <c r="G1852" s="64"/>
      <c r="H1852" s="74"/>
      <c r="I1852" s="74"/>
      <c r="L1852" s="74"/>
      <c r="M1852" s="74"/>
      <c r="N1852" s="74"/>
      <c r="O1852" s="74"/>
      <c r="P1852" s="8"/>
      <c r="Q1852" s="80"/>
      <c r="X1852" s="90"/>
      <c r="Y1852" s="90"/>
      <c r="Z1852" s="90"/>
      <c r="AA1852" s="90"/>
      <c r="AB1852" s="90"/>
      <c r="AC1852" s="91"/>
      <c r="AD1852" s="91"/>
      <c r="AE1852" s="91"/>
    </row>
    <row r="1853" spans="1:31">
      <c r="A1853" s="7"/>
      <c r="B1853" s="50"/>
      <c r="C1853" s="50"/>
      <c r="D1853" s="64"/>
      <c r="E1853" s="64"/>
      <c r="F1853" s="64"/>
      <c r="G1853" s="64"/>
      <c r="H1853" s="74"/>
      <c r="I1853" s="74"/>
      <c r="L1853" s="74"/>
      <c r="M1853" s="74"/>
      <c r="N1853" s="74"/>
      <c r="O1853" s="74"/>
      <c r="P1853" s="8"/>
      <c r="Q1853" s="80"/>
      <c r="X1853" s="90"/>
      <c r="Y1853" s="90"/>
      <c r="Z1853" s="90"/>
      <c r="AA1853" s="90"/>
      <c r="AB1853" s="90"/>
      <c r="AC1853" s="91"/>
      <c r="AD1853" s="91"/>
      <c r="AE1853" s="91"/>
    </row>
    <row r="1854" spans="1:31">
      <c r="A1854" s="7"/>
      <c r="B1854" s="50"/>
      <c r="C1854" s="50"/>
      <c r="D1854" s="64"/>
      <c r="E1854" s="64"/>
      <c r="F1854" s="64"/>
      <c r="G1854" s="64"/>
      <c r="H1854" s="74"/>
      <c r="I1854" s="74"/>
      <c r="L1854" s="74"/>
      <c r="M1854" s="74"/>
      <c r="N1854" s="74"/>
      <c r="O1854" s="74"/>
      <c r="P1854" s="8"/>
      <c r="Q1854" s="80"/>
      <c r="X1854" s="88"/>
      <c r="Y1854" s="88"/>
      <c r="Z1854" s="88"/>
      <c r="AA1854" s="88"/>
      <c r="AB1854" s="88"/>
      <c r="AC1854" s="89"/>
      <c r="AD1854" s="89"/>
      <c r="AE1854" s="89"/>
    </row>
    <row r="1855" spans="1:31">
      <c r="A1855" s="7"/>
      <c r="B1855" s="50"/>
      <c r="C1855" s="50"/>
      <c r="D1855" s="64"/>
      <c r="E1855" s="64"/>
      <c r="F1855" s="64"/>
      <c r="G1855" s="64"/>
      <c r="H1855" s="74"/>
      <c r="I1855" s="74"/>
      <c r="L1855" s="74"/>
      <c r="M1855" s="74"/>
      <c r="N1855" s="74"/>
      <c r="O1855" s="74"/>
      <c r="P1855" s="8"/>
      <c r="Q1855" s="80"/>
    </row>
    <row r="1856" spans="1:31">
      <c r="A1856" s="7"/>
      <c r="B1856" s="50"/>
      <c r="C1856" s="50"/>
      <c r="D1856" s="64"/>
      <c r="E1856" s="64"/>
      <c r="F1856" s="64"/>
      <c r="G1856" s="64"/>
      <c r="H1856" s="74"/>
      <c r="I1856" s="74"/>
      <c r="L1856" s="74"/>
      <c r="M1856" s="74"/>
      <c r="N1856" s="74"/>
      <c r="O1856" s="74"/>
      <c r="P1856" s="8"/>
      <c r="Q1856" s="80"/>
    </row>
    <row r="1857" spans="1:17">
      <c r="A1857" s="7"/>
      <c r="B1857" s="50"/>
      <c r="C1857" s="50"/>
      <c r="D1857" s="64"/>
      <c r="E1857" s="64"/>
      <c r="F1857" s="64"/>
      <c r="G1857" s="64"/>
      <c r="H1857" s="74"/>
      <c r="I1857" s="74"/>
      <c r="L1857" s="74"/>
      <c r="M1857" s="74"/>
      <c r="N1857" s="74"/>
      <c r="O1857" s="74"/>
      <c r="P1857" s="8"/>
      <c r="Q1857" s="80"/>
    </row>
    <row r="1858" spans="1:17">
      <c r="A1858" s="7"/>
      <c r="B1858" s="50"/>
      <c r="C1858" s="50"/>
      <c r="D1858" s="64"/>
      <c r="E1858" s="64"/>
      <c r="F1858" s="64"/>
      <c r="G1858" s="64"/>
      <c r="H1858" s="74"/>
      <c r="I1858" s="74"/>
      <c r="L1858" s="74"/>
      <c r="M1858" s="74"/>
      <c r="N1858" s="74"/>
      <c r="O1858" s="74"/>
      <c r="P1858" s="8"/>
      <c r="Q1858" s="80"/>
    </row>
    <row r="1859" spans="1:17">
      <c r="A1859" s="7"/>
      <c r="B1859" s="50"/>
      <c r="C1859" s="50"/>
      <c r="D1859" s="64"/>
      <c r="E1859" s="64"/>
      <c r="F1859" s="64"/>
      <c r="G1859" s="64"/>
      <c r="H1859" s="74"/>
      <c r="I1859" s="74"/>
      <c r="L1859" s="74"/>
      <c r="M1859" s="74"/>
      <c r="N1859" s="74"/>
      <c r="O1859" s="74"/>
      <c r="P1859" s="8"/>
      <c r="Q1859" s="80"/>
    </row>
    <row r="1860" spans="1:17">
      <c r="A1860" s="7"/>
      <c r="B1860" s="48"/>
      <c r="C1860" s="48"/>
      <c r="D1860" s="64"/>
      <c r="E1860" s="64"/>
      <c r="F1860" s="64"/>
      <c r="G1860" s="64"/>
      <c r="H1860" s="74"/>
      <c r="I1860" s="74"/>
      <c r="L1860" s="74"/>
      <c r="M1860" s="74"/>
      <c r="N1860" s="74"/>
      <c r="O1860" s="74"/>
      <c r="P1860" s="8"/>
      <c r="Q1860" s="80"/>
    </row>
    <row r="1861" spans="1:17">
      <c r="A1861" s="7"/>
      <c r="B1861" s="50"/>
      <c r="C1861" s="50"/>
      <c r="D1861" s="64"/>
      <c r="E1861" s="64"/>
      <c r="F1861" s="64"/>
      <c r="G1861" s="64"/>
      <c r="H1861" s="74"/>
      <c r="I1861" s="74"/>
      <c r="L1861" s="74"/>
      <c r="M1861" s="74"/>
      <c r="N1861" s="74"/>
      <c r="O1861" s="74"/>
      <c r="P1861" s="10"/>
      <c r="Q1861" s="81"/>
    </row>
    <row r="1862" spans="1:17">
      <c r="A1862" s="7"/>
      <c r="B1862" s="50"/>
      <c r="C1862" s="50"/>
      <c r="D1862" s="64"/>
      <c r="E1862" s="64"/>
      <c r="F1862" s="64"/>
      <c r="G1862" s="64"/>
      <c r="H1862" s="74"/>
      <c r="I1862" s="74"/>
      <c r="L1862" s="74"/>
      <c r="M1862" s="74"/>
      <c r="N1862" s="74"/>
      <c r="O1862" s="74"/>
      <c r="P1862" s="10"/>
      <c r="Q1862" s="81"/>
    </row>
    <row r="1863" spans="1:17">
      <c r="A1863" s="7"/>
      <c r="B1863" s="50"/>
      <c r="C1863" s="50"/>
      <c r="D1863" s="64"/>
      <c r="E1863" s="64"/>
      <c r="F1863" s="64"/>
      <c r="G1863" s="64"/>
      <c r="H1863" s="74"/>
      <c r="I1863" s="74"/>
      <c r="L1863" s="74"/>
      <c r="M1863" s="74"/>
      <c r="N1863" s="74"/>
      <c r="O1863" s="74"/>
      <c r="P1863" s="10"/>
      <c r="Q1863" s="81"/>
    </row>
    <row r="1864" spans="1:17">
      <c r="A1864" s="7"/>
      <c r="B1864" s="50"/>
      <c r="C1864" s="50"/>
      <c r="D1864" s="64"/>
      <c r="E1864" s="64"/>
      <c r="F1864" s="64"/>
      <c r="G1864" s="64"/>
      <c r="H1864" s="74"/>
      <c r="I1864" s="74"/>
      <c r="L1864" s="74"/>
      <c r="M1864" s="74"/>
      <c r="N1864" s="74"/>
      <c r="O1864" s="74"/>
      <c r="P1864" s="10"/>
      <c r="Q1864" s="81"/>
    </row>
    <row r="1865" spans="1:17">
      <c r="A1865" s="7"/>
      <c r="B1865" s="50"/>
      <c r="C1865" s="50"/>
      <c r="D1865" s="64"/>
      <c r="E1865" s="64"/>
      <c r="F1865" s="64"/>
      <c r="G1865" s="64"/>
      <c r="H1865" s="74"/>
      <c r="I1865" s="74"/>
      <c r="L1865" s="74"/>
      <c r="M1865" s="74"/>
      <c r="N1865" s="74"/>
      <c r="O1865" s="74"/>
      <c r="P1865" s="10"/>
      <c r="Q1865" s="81"/>
    </row>
    <row r="1866" spans="1:17">
      <c r="A1866" s="7"/>
      <c r="B1866" s="48"/>
      <c r="C1866" s="48"/>
      <c r="D1866" s="64"/>
      <c r="E1866" s="64"/>
      <c r="F1866" s="64"/>
      <c r="G1866" s="64"/>
      <c r="H1866" s="74"/>
      <c r="I1866" s="74"/>
      <c r="L1866" s="74"/>
      <c r="M1866" s="74"/>
      <c r="N1866" s="74"/>
      <c r="O1866" s="74"/>
      <c r="P1866" s="10"/>
      <c r="Q1866" s="81"/>
    </row>
    <row r="1867" spans="1:17">
      <c r="A1867" s="7"/>
      <c r="B1867" s="50"/>
      <c r="C1867" s="50"/>
      <c r="D1867" s="64"/>
      <c r="E1867" s="64"/>
      <c r="F1867" s="64"/>
      <c r="G1867" s="64"/>
      <c r="H1867" s="74"/>
      <c r="I1867" s="74"/>
      <c r="L1867" s="74"/>
      <c r="M1867" s="74"/>
      <c r="N1867" s="74"/>
      <c r="O1867" s="74"/>
      <c r="P1867" s="10"/>
      <c r="Q1867" s="81"/>
    </row>
    <row r="1868" spans="1:17">
      <c r="A1868" s="7"/>
      <c r="B1868" s="50"/>
      <c r="C1868" s="50"/>
      <c r="D1868" s="64"/>
      <c r="E1868" s="64"/>
      <c r="F1868" s="64"/>
      <c r="G1868" s="64"/>
      <c r="H1868" s="74"/>
      <c r="I1868" s="74"/>
      <c r="L1868" s="74"/>
      <c r="M1868" s="74"/>
      <c r="N1868" s="74"/>
      <c r="O1868" s="74"/>
      <c r="P1868" s="10"/>
      <c r="Q1868" s="81"/>
    </row>
    <row r="1869" spans="1:17">
      <c r="A1869" s="7"/>
      <c r="B1869" s="48"/>
      <c r="C1869" s="48"/>
      <c r="D1869" s="64"/>
      <c r="E1869" s="64"/>
      <c r="F1869" s="64"/>
      <c r="G1869" s="64"/>
      <c r="H1869" s="74"/>
      <c r="I1869" s="74"/>
      <c r="L1869" s="74"/>
      <c r="M1869" s="74"/>
      <c r="N1869" s="74"/>
      <c r="O1869" s="74"/>
      <c r="P1869" s="10"/>
      <c r="Q1869" s="81"/>
    </row>
    <row r="1870" spans="1:17">
      <c r="A1870" s="7"/>
      <c r="B1870" s="50"/>
      <c r="C1870" s="50"/>
      <c r="D1870" s="64"/>
      <c r="E1870" s="64"/>
      <c r="F1870" s="64"/>
      <c r="G1870" s="64"/>
      <c r="H1870" s="74"/>
      <c r="I1870" s="74"/>
      <c r="L1870" s="74"/>
      <c r="M1870" s="74"/>
      <c r="N1870" s="74"/>
      <c r="O1870" s="74"/>
      <c r="P1870" s="10"/>
      <c r="Q1870" s="81"/>
    </row>
    <row r="1871" spans="1:17">
      <c r="A1871" s="7"/>
      <c r="B1871" s="50"/>
      <c r="C1871" s="50"/>
      <c r="D1871" s="64"/>
      <c r="E1871" s="64"/>
      <c r="F1871" s="64"/>
      <c r="G1871" s="64"/>
      <c r="H1871" s="74"/>
      <c r="I1871" s="74"/>
      <c r="L1871" s="74"/>
      <c r="M1871" s="74"/>
      <c r="N1871" s="74"/>
      <c r="O1871" s="74"/>
      <c r="P1871" s="10"/>
      <c r="Q1871" s="81"/>
    </row>
    <row r="1872" spans="1:17">
      <c r="A1872" s="7"/>
      <c r="B1872" s="50"/>
      <c r="C1872" s="50"/>
      <c r="D1872" s="64"/>
      <c r="E1872" s="64"/>
      <c r="F1872" s="64"/>
      <c r="G1872" s="64"/>
      <c r="H1872" s="74"/>
      <c r="I1872" s="74"/>
      <c r="L1872" s="74"/>
      <c r="M1872" s="74"/>
      <c r="N1872" s="74"/>
      <c r="O1872" s="74"/>
      <c r="P1872" s="10"/>
      <c r="Q1872" s="81"/>
    </row>
    <row r="1873" spans="1:17">
      <c r="A1873" s="7"/>
      <c r="B1873" s="50"/>
      <c r="C1873" s="50"/>
      <c r="D1873" s="64"/>
      <c r="E1873" s="64"/>
      <c r="F1873" s="64"/>
      <c r="G1873" s="64"/>
      <c r="H1873" s="74"/>
      <c r="I1873" s="74"/>
      <c r="L1873" s="74"/>
      <c r="M1873" s="74"/>
      <c r="N1873" s="74"/>
      <c r="O1873" s="74"/>
      <c r="P1873" s="10"/>
      <c r="Q1873" s="81"/>
    </row>
    <row r="1874" spans="1:17">
      <c r="A1874" s="7"/>
      <c r="B1874" s="50"/>
      <c r="C1874" s="50"/>
      <c r="D1874" s="64"/>
      <c r="E1874" s="64"/>
      <c r="F1874" s="64"/>
      <c r="G1874" s="64"/>
      <c r="H1874" s="74"/>
      <c r="I1874" s="74"/>
      <c r="L1874" s="74"/>
      <c r="M1874" s="74"/>
      <c r="N1874" s="74"/>
      <c r="O1874" s="74"/>
      <c r="P1874" s="10"/>
      <c r="Q1874" s="81"/>
    </row>
    <row r="1875" spans="1:17">
      <c r="A1875" s="7"/>
      <c r="B1875" s="50"/>
      <c r="C1875" s="50"/>
      <c r="D1875" s="64"/>
      <c r="E1875" s="64"/>
      <c r="F1875" s="64"/>
      <c r="G1875" s="64"/>
      <c r="H1875" s="74"/>
      <c r="I1875" s="74"/>
      <c r="L1875" s="74"/>
      <c r="M1875" s="74"/>
      <c r="N1875" s="74"/>
      <c r="O1875" s="74"/>
      <c r="P1875" s="8"/>
      <c r="Q1875" s="80"/>
    </row>
    <row r="1876" spans="1:17">
      <c r="A1876" s="7"/>
      <c r="B1876" s="50"/>
      <c r="C1876" s="50"/>
      <c r="D1876" s="65"/>
      <c r="E1876" s="65"/>
      <c r="F1876" s="65"/>
      <c r="G1876" s="65"/>
      <c r="H1876" s="75"/>
      <c r="I1876" s="75"/>
      <c r="L1876" s="74"/>
      <c r="M1876" s="74"/>
      <c r="N1876" s="74"/>
      <c r="O1876" s="74"/>
    </row>
    <row r="1877" spans="1:17">
      <c r="A1877" s="7"/>
      <c r="B1877" s="50"/>
      <c r="C1877" s="50"/>
      <c r="D1877" s="65"/>
      <c r="E1877" s="65"/>
      <c r="F1877" s="65"/>
      <c r="G1877" s="65"/>
      <c r="H1877" s="75"/>
      <c r="I1877" s="75"/>
      <c r="L1877" s="74"/>
      <c r="M1877" s="74"/>
      <c r="N1877" s="74"/>
      <c r="O1877" s="74"/>
    </row>
    <row r="1878" spans="1:17">
      <c r="A1878" s="7"/>
      <c r="B1878" s="50"/>
      <c r="C1878" s="50"/>
      <c r="D1878" s="65"/>
      <c r="E1878" s="65"/>
      <c r="F1878" s="65"/>
      <c r="G1878" s="65"/>
      <c r="H1878" s="75"/>
      <c r="I1878" s="75"/>
      <c r="L1878" s="74"/>
      <c r="M1878" s="74"/>
      <c r="N1878" s="74"/>
      <c r="O1878" s="74"/>
    </row>
    <row r="1879" spans="1:17">
      <c r="A1879" s="7"/>
      <c r="B1879" s="50"/>
      <c r="C1879" s="50"/>
      <c r="D1879" s="65"/>
      <c r="E1879" s="65"/>
      <c r="F1879" s="65"/>
      <c r="G1879" s="65"/>
      <c r="H1879" s="75"/>
      <c r="I1879" s="75"/>
      <c r="L1879" s="74"/>
      <c r="M1879" s="74"/>
      <c r="N1879" s="74"/>
      <c r="O1879" s="74"/>
    </row>
    <row r="1880" spans="1:17">
      <c r="A1880" s="7"/>
      <c r="B1880" s="50"/>
      <c r="C1880" s="50"/>
      <c r="D1880" s="65"/>
      <c r="E1880" s="65"/>
      <c r="F1880" s="65"/>
      <c r="G1880" s="65"/>
      <c r="H1880" s="75"/>
      <c r="I1880" s="75"/>
      <c r="L1880" s="74"/>
      <c r="M1880" s="74"/>
      <c r="N1880" s="74"/>
      <c r="O1880" s="74"/>
    </row>
    <row r="1881" spans="1:17">
      <c r="A1881" s="7"/>
      <c r="B1881" s="50"/>
      <c r="C1881" s="50"/>
      <c r="D1881" s="65"/>
      <c r="E1881" s="65"/>
      <c r="F1881" s="65"/>
      <c r="G1881" s="65"/>
      <c r="H1881" s="75"/>
      <c r="I1881" s="75"/>
      <c r="L1881" s="74"/>
      <c r="M1881" s="74"/>
      <c r="N1881" s="74"/>
      <c r="O1881" s="74"/>
    </row>
    <row r="1882" spans="1:17">
      <c r="A1882" s="7"/>
      <c r="B1882" s="50"/>
      <c r="C1882" s="50"/>
      <c r="D1882" s="65"/>
      <c r="E1882" s="65"/>
      <c r="F1882" s="65"/>
      <c r="G1882" s="65"/>
      <c r="H1882" s="75"/>
      <c r="I1882" s="75"/>
      <c r="L1882" s="74"/>
      <c r="M1882" s="74"/>
      <c r="N1882" s="74"/>
      <c r="O1882" s="74"/>
    </row>
    <row r="1883" spans="1:17">
      <c r="A1883" s="7"/>
      <c r="B1883" s="50"/>
      <c r="C1883" s="50"/>
      <c r="D1883" s="65"/>
      <c r="E1883" s="65"/>
      <c r="F1883" s="65"/>
      <c r="G1883" s="65"/>
      <c r="H1883" s="75"/>
      <c r="I1883" s="75"/>
      <c r="L1883" s="74"/>
      <c r="M1883" s="74"/>
      <c r="N1883" s="74"/>
      <c r="O1883" s="74"/>
    </row>
    <row r="1884" spans="1:17">
      <c r="A1884" s="7"/>
      <c r="B1884" s="50"/>
      <c r="C1884" s="50"/>
      <c r="D1884" s="65"/>
      <c r="E1884" s="65"/>
      <c r="F1884" s="65"/>
      <c r="G1884" s="65"/>
      <c r="H1884" s="75"/>
      <c r="I1884" s="75"/>
      <c r="L1884" s="74"/>
      <c r="M1884" s="74"/>
      <c r="N1884" s="74"/>
      <c r="O1884" s="74"/>
    </row>
    <row r="1885" spans="1:17">
      <c r="A1885" s="7"/>
      <c r="B1885" s="50"/>
      <c r="C1885" s="50"/>
      <c r="D1885" s="65"/>
      <c r="E1885" s="65"/>
      <c r="F1885" s="65"/>
      <c r="G1885" s="65"/>
      <c r="H1885" s="75"/>
      <c r="I1885" s="75"/>
      <c r="L1885" s="74"/>
      <c r="M1885" s="74"/>
      <c r="N1885" s="74"/>
      <c r="O1885" s="74"/>
    </row>
    <row r="1886" spans="1:17">
      <c r="A1886" s="7"/>
      <c r="B1886" s="50"/>
      <c r="C1886" s="50"/>
      <c r="D1886" s="65"/>
      <c r="E1886" s="65"/>
      <c r="F1886" s="65"/>
      <c r="G1886" s="65"/>
      <c r="H1886" s="75"/>
      <c r="I1886" s="75"/>
      <c r="L1886" s="74"/>
      <c r="M1886" s="74"/>
      <c r="N1886" s="74"/>
      <c r="O1886" s="74"/>
    </row>
    <row r="1887" spans="1:17">
      <c r="A1887" s="7"/>
      <c r="B1887" s="50"/>
      <c r="C1887" s="50"/>
      <c r="D1887" s="65"/>
      <c r="E1887" s="65"/>
      <c r="F1887" s="65"/>
      <c r="G1887" s="65"/>
      <c r="H1887" s="75"/>
      <c r="I1887" s="75"/>
      <c r="L1887" s="74"/>
      <c r="M1887" s="74"/>
      <c r="N1887" s="74"/>
      <c r="O1887" s="74"/>
    </row>
    <row r="1888" spans="1:17">
      <c r="A1888" s="7"/>
      <c r="B1888" s="50"/>
      <c r="C1888" s="50"/>
      <c r="D1888" s="65"/>
      <c r="E1888" s="65"/>
      <c r="F1888" s="65"/>
      <c r="G1888" s="65"/>
      <c r="H1888" s="75"/>
      <c r="I1888" s="75"/>
      <c r="L1888" s="74"/>
      <c r="M1888" s="74"/>
      <c r="N1888" s="74"/>
      <c r="O1888" s="74"/>
    </row>
    <row r="1889" spans="1:15">
      <c r="A1889" s="7"/>
      <c r="B1889" s="50"/>
      <c r="C1889" s="50"/>
      <c r="D1889" s="65"/>
      <c r="E1889" s="65"/>
      <c r="F1889" s="65"/>
      <c r="G1889" s="65"/>
      <c r="H1889" s="75"/>
      <c r="I1889" s="75"/>
      <c r="L1889" s="74"/>
      <c r="M1889" s="74"/>
      <c r="N1889" s="74"/>
      <c r="O1889" s="74"/>
    </row>
    <row r="1890" spans="1:15">
      <c r="A1890" s="7"/>
      <c r="B1890" s="50"/>
      <c r="C1890" s="50"/>
      <c r="D1890" s="65"/>
      <c r="E1890" s="65"/>
      <c r="F1890" s="65"/>
      <c r="G1890" s="65"/>
      <c r="H1890" s="75"/>
      <c r="I1890" s="75"/>
      <c r="L1890" s="74"/>
      <c r="M1890" s="74"/>
      <c r="N1890" s="74"/>
      <c r="O1890" s="74"/>
    </row>
    <row r="1891" spans="1:15">
      <c r="A1891" s="7"/>
      <c r="B1891" s="50"/>
      <c r="C1891" s="50"/>
      <c r="D1891" s="65"/>
      <c r="E1891" s="65"/>
      <c r="F1891" s="65"/>
      <c r="G1891" s="65"/>
      <c r="H1891" s="75"/>
      <c r="I1891" s="75"/>
      <c r="L1891" s="74"/>
      <c r="M1891" s="74"/>
      <c r="N1891" s="74"/>
      <c r="O1891" s="74"/>
    </row>
    <row r="1892" spans="1:15">
      <c r="A1892" s="7"/>
      <c r="B1892" s="50"/>
      <c r="C1892" s="50"/>
      <c r="D1892" s="65"/>
      <c r="E1892" s="65"/>
      <c r="F1892" s="65"/>
      <c r="G1892" s="65"/>
      <c r="H1892" s="75"/>
      <c r="I1892" s="75"/>
      <c r="L1892" s="74"/>
      <c r="M1892" s="74"/>
      <c r="N1892" s="74"/>
      <c r="O1892" s="74"/>
    </row>
    <row r="1893" spans="1:15">
      <c r="B1893" s="47"/>
      <c r="C1893" s="47"/>
      <c r="D1893" s="65"/>
      <c r="E1893" s="65"/>
      <c r="F1893" s="65"/>
      <c r="G1893" s="65"/>
      <c r="H1893" s="75"/>
      <c r="I1893" s="75"/>
      <c r="L1893" s="74"/>
      <c r="M1893" s="74"/>
      <c r="N1893" s="74"/>
      <c r="O1893" s="74"/>
    </row>
    <row r="1894" spans="1:15">
      <c r="B1894" s="47"/>
      <c r="C1894" s="47"/>
      <c r="D1894" s="65"/>
      <c r="E1894" s="65"/>
      <c r="F1894" s="65"/>
      <c r="G1894" s="65"/>
      <c r="H1894" s="75"/>
      <c r="I1894" s="75"/>
      <c r="L1894" s="74"/>
      <c r="M1894" s="74"/>
      <c r="N1894" s="74"/>
      <c r="O1894" s="74"/>
    </row>
    <row r="1895" spans="1:15">
      <c r="B1895" s="47"/>
      <c r="C1895" s="47"/>
      <c r="D1895" s="65"/>
      <c r="E1895" s="65"/>
      <c r="F1895" s="65"/>
      <c r="G1895" s="65"/>
      <c r="H1895" s="75"/>
      <c r="I1895" s="75"/>
      <c r="L1895" s="74"/>
      <c r="M1895" s="74"/>
      <c r="N1895" s="74"/>
      <c r="O1895" s="74"/>
    </row>
    <row r="1896" spans="1:15">
      <c r="B1896" s="47"/>
      <c r="C1896" s="47"/>
      <c r="D1896" s="65"/>
      <c r="E1896" s="65"/>
      <c r="F1896" s="65"/>
      <c r="G1896" s="65"/>
      <c r="H1896" s="75"/>
      <c r="I1896" s="75"/>
      <c r="L1896" s="75"/>
      <c r="M1896" s="75"/>
      <c r="N1896" s="75"/>
      <c r="O1896" s="75"/>
    </row>
    <row r="1897" spans="1:15">
      <c r="B1897" s="47"/>
      <c r="C1897" s="47"/>
      <c r="D1897" s="65"/>
      <c r="E1897" s="65"/>
      <c r="F1897" s="65"/>
      <c r="G1897" s="65"/>
      <c r="H1897" s="75"/>
      <c r="I1897" s="75"/>
      <c r="L1897" s="75"/>
      <c r="M1897" s="75"/>
      <c r="N1897" s="75"/>
      <c r="O1897" s="75"/>
    </row>
    <row r="1898" spans="1:15">
      <c r="B1898" s="47"/>
      <c r="C1898" s="47"/>
      <c r="D1898" s="65"/>
      <c r="E1898" s="65"/>
      <c r="F1898" s="65"/>
      <c r="G1898" s="65"/>
      <c r="H1898" s="75"/>
      <c r="I1898" s="75"/>
      <c r="L1898" s="75"/>
      <c r="M1898" s="75"/>
      <c r="N1898" s="75"/>
      <c r="O1898" s="75"/>
    </row>
    <row r="1899" spans="1:15">
      <c r="B1899" s="47"/>
      <c r="C1899" s="47"/>
      <c r="D1899" s="65"/>
      <c r="E1899" s="65"/>
      <c r="F1899" s="65"/>
      <c r="G1899" s="65"/>
      <c r="H1899" s="75"/>
      <c r="I1899" s="75"/>
      <c r="L1899" s="75"/>
      <c r="M1899" s="75"/>
      <c r="N1899" s="75"/>
      <c r="O1899" s="75"/>
    </row>
    <row r="1900" spans="1:15">
      <c r="B1900" s="47"/>
      <c r="C1900" s="47"/>
      <c r="D1900" s="65"/>
      <c r="E1900" s="65"/>
      <c r="F1900" s="65"/>
      <c r="G1900" s="65"/>
      <c r="H1900" s="75"/>
      <c r="I1900" s="75"/>
      <c r="L1900" s="75"/>
      <c r="M1900" s="75"/>
      <c r="N1900" s="75"/>
      <c r="O1900" s="75"/>
    </row>
    <row r="1901" spans="1:15">
      <c r="B1901" s="47"/>
      <c r="C1901" s="47"/>
      <c r="D1901" s="65"/>
      <c r="E1901" s="65"/>
      <c r="F1901" s="65"/>
      <c r="G1901" s="65"/>
      <c r="H1901" s="75"/>
      <c r="I1901" s="75"/>
      <c r="L1901" s="75"/>
      <c r="M1901" s="75"/>
      <c r="N1901" s="75"/>
      <c r="O1901" s="75"/>
    </row>
    <row r="1902" spans="1:15">
      <c r="B1902" s="47"/>
      <c r="C1902" s="47"/>
      <c r="D1902" s="65"/>
      <c r="E1902" s="65"/>
      <c r="F1902" s="65"/>
      <c r="G1902" s="65"/>
      <c r="H1902" s="75"/>
      <c r="I1902" s="75"/>
      <c r="L1902" s="75"/>
      <c r="M1902" s="75"/>
      <c r="N1902" s="75"/>
      <c r="O1902" s="75"/>
    </row>
    <row r="1903" spans="1:15">
      <c r="B1903" s="47"/>
      <c r="C1903" s="47"/>
      <c r="D1903" s="65"/>
      <c r="E1903" s="65"/>
      <c r="F1903" s="65"/>
      <c r="G1903" s="65"/>
      <c r="H1903" s="75"/>
      <c r="I1903" s="75"/>
      <c r="L1903" s="75"/>
      <c r="M1903" s="75"/>
      <c r="N1903" s="75"/>
      <c r="O1903" s="75"/>
    </row>
    <row r="1904" spans="1:15">
      <c r="B1904" s="47"/>
      <c r="C1904" s="47"/>
      <c r="D1904" s="65"/>
      <c r="E1904" s="65"/>
      <c r="F1904" s="65"/>
      <c r="G1904" s="65"/>
      <c r="H1904" s="75"/>
      <c r="I1904" s="75"/>
      <c r="L1904" s="75"/>
      <c r="M1904" s="75"/>
      <c r="N1904" s="75"/>
      <c r="O1904" s="75"/>
    </row>
    <row r="1905" spans="2:15">
      <c r="B1905" s="47"/>
      <c r="C1905" s="47"/>
      <c r="D1905" s="65"/>
      <c r="E1905" s="65"/>
      <c r="F1905" s="65"/>
      <c r="G1905" s="65"/>
      <c r="H1905" s="75"/>
      <c r="I1905" s="75"/>
      <c r="L1905" s="75"/>
      <c r="M1905" s="75"/>
      <c r="N1905" s="75"/>
      <c r="O1905" s="75"/>
    </row>
    <row r="1906" spans="2:15">
      <c r="B1906" s="47"/>
      <c r="C1906" s="47"/>
      <c r="D1906" s="65"/>
      <c r="E1906" s="65"/>
      <c r="F1906" s="65"/>
      <c r="G1906" s="65"/>
      <c r="H1906" s="75"/>
      <c r="I1906" s="75"/>
      <c r="L1906" s="75"/>
      <c r="M1906" s="75"/>
      <c r="N1906" s="75"/>
      <c r="O1906" s="75"/>
    </row>
    <row r="1907" spans="2:15">
      <c r="B1907" s="47"/>
      <c r="C1907" s="47"/>
      <c r="D1907" s="65"/>
      <c r="E1907" s="65"/>
      <c r="F1907" s="65"/>
      <c r="G1907" s="65"/>
      <c r="H1907" s="75"/>
      <c r="I1907" s="75"/>
      <c r="L1907" s="75"/>
      <c r="M1907" s="75"/>
      <c r="N1907" s="75"/>
      <c r="O1907" s="75"/>
    </row>
    <row r="1908" spans="2:15">
      <c r="B1908" s="47"/>
      <c r="C1908" s="47"/>
      <c r="D1908" s="65"/>
      <c r="E1908" s="65"/>
      <c r="F1908" s="65"/>
      <c r="G1908" s="65"/>
      <c r="H1908" s="75"/>
      <c r="I1908" s="75"/>
      <c r="L1908" s="75"/>
      <c r="M1908" s="75"/>
      <c r="N1908" s="75"/>
      <c r="O1908" s="75"/>
    </row>
    <row r="1909" spans="2:15">
      <c r="B1909" s="47"/>
      <c r="C1909" s="47"/>
      <c r="D1909" s="65"/>
      <c r="E1909" s="65"/>
      <c r="F1909" s="65"/>
      <c r="G1909" s="65"/>
      <c r="H1909" s="75"/>
      <c r="I1909" s="75"/>
      <c r="L1909" s="75"/>
      <c r="M1909" s="75"/>
      <c r="N1909" s="75"/>
      <c r="O1909" s="75"/>
    </row>
    <row r="1910" spans="2:15">
      <c r="B1910" s="47"/>
      <c r="C1910" s="47"/>
      <c r="D1910" s="65"/>
      <c r="E1910" s="65"/>
      <c r="F1910" s="65"/>
      <c r="G1910" s="65"/>
      <c r="H1910" s="75"/>
      <c r="I1910" s="75"/>
      <c r="L1910" s="74"/>
      <c r="M1910" s="74"/>
      <c r="N1910" s="74"/>
      <c r="O1910" s="74"/>
    </row>
    <row r="1911" spans="2:15">
      <c r="B1911" s="47"/>
      <c r="C1911" s="47"/>
      <c r="D1911" s="65"/>
      <c r="E1911" s="65"/>
      <c r="F1911" s="65"/>
      <c r="G1911" s="65"/>
      <c r="H1911" s="75"/>
      <c r="I1911" s="75"/>
    </row>
    <row r="1912" spans="2:15">
      <c r="B1912" s="47"/>
      <c r="C1912" s="47"/>
      <c r="D1912" s="65"/>
      <c r="E1912" s="65"/>
      <c r="F1912" s="65"/>
      <c r="G1912" s="65"/>
      <c r="H1912" s="75"/>
      <c r="I1912" s="75"/>
    </row>
    <row r="1913" spans="2:15">
      <c r="B1913" s="47"/>
      <c r="C1913" s="47"/>
      <c r="D1913" s="65"/>
      <c r="E1913" s="65"/>
      <c r="F1913" s="65"/>
      <c r="G1913" s="65"/>
      <c r="H1913" s="75"/>
      <c r="I1913" s="75"/>
    </row>
    <row r="1914" spans="2:15">
      <c r="B1914" s="47"/>
      <c r="C1914" s="47"/>
      <c r="D1914" s="65"/>
      <c r="E1914" s="65"/>
      <c r="F1914" s="65"/>
      <c r="G1914" s="65"/>
      <c r="H1914" s="75"/>
      <c r="I1914" s="75"/>
    </row>
    <row r="1915" spans="2:15">
      <c r="B1915" s="47"/>
      <c r="C1915" s="47"/>
      <c r="D1915" s="65"/>
      <c r="E1915" s="65"/>
      <c r="F1915" s="65"/>
      <c r="G1915" s="65"/>
      <c r="H1915" s="75"/>
      <c r="I1915" s="75"/>
    </row>
    <row r="1916" spans="2:15">
      <c r="B1916" s="47"/>
      <c r="C1916" s="47"/>
      <c r="D1916" s="65"/>
      <c r="E1916" s="65"/>
      <c r="F1916" s="65"/>
      <c r="G1916" s="65"/>
      <c r="H1916" s="75"/>
      <c r="I1916" s="75"/>
    </row>
    <row r="1917" spans="2:15">
      <c r="B1917" s="47"/>
      <c r="C1917" s="47"/>
      <c r="D1917" s="65"/>
      <c r="E1917" s="65"/>
      <c r="F1917" s="65"/>
      <c r="G1917" s="65"/>
      <c r="H1917" s="75"/>
      <c r="I1917" s="75"/>
    </row>
    <row r="1918" spans="2:15">
      <c r="B1918" s="47"/>
      <c r="C1918" s="47"/>
      <c r="D1918" s="65"/>
      <c r="E1918" s="65"/>
      <c r="F1918" s="65"/>
      <c r="G1918" s="65"/>
      <c r="H1918" s="75"/>
      <c r="I1918" s="75"/>
    </row>
    <row r="1919" spans="2:15">
      <c r="B1919" s="47"/>
      <c r="C1919" s="47"/>
      <c r="D1919" s="65"/>
      <c r="E1919" s="65"/>
      <c r="F1919" s="65"/>
      <c r="G1919" s="65"/>
      <c r="H1919" s="75"/>
      <c r="I1919" s="75"/>
    </row>
    <row r="1920" spans="2:15">
      <c r="B1920" s="47"/>
      <c r="C1920" s="47"/>
      <c r="D1920" s="65"/>
      <c r="E1920" s="65"/>
      <c r="F1920" s="65"/>
      <c r="G1920" s="65"/>
      <c r="H1920" s="75"/>
      <c r="I1920" s="75"/>
    </row>
    <row r="1921" spans="2:9">
      <c r="B1921" s="47"/>
      <c r="C1921" s="47"/>
      <c r="D1921" s="65"/>
      <c r="E1921" s="65"/>
      <c r="F1921" s="65"/>
      <c r="G1921" s="65"/>
      <c r="H1921" s="75"/>
      <c r="I1921" s="75"/>
    </row>
    <row r="1922" spans="2:9">
      <c r="B1922" s="47"/>
      <c r="C1922" s="47"/>
      <c r="D1922" s="64"/>
      <c r="E1922" s="64"/>
      <c r="F1922" s="64"/>
      <c r="G1922" s="64"/>
      <c r="H1922" s="74"/>
      <c r="I1922" s="74"/>
    </row>
    <row r="1923" spans="2:9">
      <c r="B1923" s="47"/>
      <c r="C1923" s="47"/>
      <c r="D1923" s="64"/>
      <c r="E1923" s="64"/>
      <c r="F1923" s="64"/>
      <c r="G1923" s="64"/>
      <c r="H1923" s="74"/>
      <c r="I1923" s="74"/>
    </row>
    <row r="1924" spans="2:9">
      <c r="B1924" s="47"/>
      <c r="C1924" s="47"/>
      <c r="D1924" s="64"/>
      <c r="E1924" s="64"/>
      <c r="F1924" s="64"/>
      <c r="G1924" s="64"/>
      <c r="H1924" s="74"/>
      <c r="I1924" s="74"/>
    </row>
    <row r="1925" spans="2:9">
      <c r="B1925" s="47"/>
      <c r="C1925" s="47"/>
      <c r="D1925" s="64"/>
      <c r="E1925" s="64"/>
      <c r="F1925" s="64"/>
      <c r="G1925" s="64"/>
      <c r="H1925" s="74"/>
      <c r="I1925" s="74"/>
    </row>
    <row r="1926" spans="2:9">
      <c r="B1926" s="47"/>
      <c r="C1926" s="47"/>
      <c r="D1926" s="64"/>
      <c r="E1926" s="64"/>
      <c r="F1926" s="64"/>
      <c r="G1926" s="64"/>
      <c r="H1926" s="74"/>
      <c r="I1926" s="74"/>
    </row>
    <row r="1927" spans="2:9">
      <c r="B1927" s="47"/>
      <c r="C1927" s="47"/>
      <c r="D1927" s="64"/>
      <c r="E1927" s="64"/>
      <c r="F1927" s="64"/>
      <c r="G1927" s="64"/>
      <c r="H1927" s="74"/>
      <c r="I1927" s="74"/>
    </row>
    <row r="1928" spans="2:9">
      <c r="B1928" s="47"/>
      <c r="C1928" s="47"/>
      <c r="D1928" s="64"/>
      <c r="E1928" s="64"/>
      <c r="F1928" s="64"/>
      <c r="G1928" s="64"/>
      <c r="H1928" s="74"/>
      <c r="I1928" s="74"/>
    </row>
    <row r="1929" spans="2:9">
      <c r="B1929" s="47"/>
      <c r="C1929" s="47"/>
      <c r="D1929" s="64"/>
      <c r="E1929" s="64"/>
      <c r="F1929" s="64"/>
      <c r="G1929" s="64"/>
      <c r="H1929" s="74"/>
      <c r="I1929" s="74"/>
    </row>
    <row r="1930" spans="2:9">
      <c r="B1930" s="47"/>
      <c r="C1930" s="47"/>
      <c r="D1930" s="64"/>
      <c r="E1930" s="64"/>
      <c r="F1930" s="64"/>
      <c r="G1930" s="64"/>
      <c r="H1930" s="74"/>
      <c r="I1930" s="74"/>
    </row>
    <row r="1931" spans="2:9">
      <c r="B1931" s="47"/>
      <c r="C1931" s="47"/>
      <c r="D1931" s="64"/>
      <c r="E1931" s="64"/>
      <c r="F1931" s="64"/>
      <c r="G1931" s="64"/>
      <c r="H1931" s="74"/>
      <c r="I1931" s="74"/>
    </row>
    <row r="1932" spans="2:9">
      <c r="B1932" s="47"/>
      <c r="C1932" s="47"/>
      <c r="D1932" s="64"/>
      <c r="E1932" s="64"/>
      <c r="F1932" s="64"/>
      <c r="G1932" s="64"/>
      <c r="H1932" s="74"/>
      <c r="I1932" s="74"/>
    </row>
    <row r="1933" spans="2:9">
      <c r="B1933" s="47"/>
      <c r="C1933" s="47"/>
      <c r="D1933" s="64"/>
      <c r="E1933" s="64"/>
      <c r="F1933" s="64"/>
      <c r="G1933" s="64"/>
      <c r="H1933" s="74"/>
      <c r="I1933" s="74"/>
    </row>
    <row r="1934" spans="2:9">
      <c r="B1934" s="47"/>
      <c r="C1934" s="47"/>
      <c r="D1934" s="64"/>
      <c r="E1934" s="64"/>
      <c r="F1934" s="64"/>
      <c r="G1934" s="64"/>
      <c r="H1934" s="74"/>
      <c r="I1934" s="74"/>
    </row>
    <row r="1935" spans="2:9">
      <c r="B1935" s="47"/>
      <c r="C1935" s="47"/>
      <c r="D1935" s="64"/>
      <c r="E1935" s="64"/>
      <c r="F1935" s="64"/>
      <c r="G1935" s="64"/>
      <c r="H1935" s="74"/>
      <c r="I1935" s="74"/>
    </row>
    <row r="1936" spans="2:9">
      <c r="B1936" s="47"/>
      <c r="C1936" s="47"/>
      <c r="D1936" s="64"/>
      <c r="E1936" s="64"/>
      <c r="F1936" s="64"/>
      <c r="G1936" s="64"/>
      <c r="H1936" s="74"/>
      <c r="I1936" s="74"/>
    </row>
    <row r="1937" spans="2:9">
      <c r="B1937" s="47"/>
      <c r="C1937" s="47"/>
      <c r="D1937" s="64"/>
      <c r="E1937" s="64"/>
      <c r="F1937" s="64"/>
      <c r="G1937" s="64"/>
      <c r="H1937" s="74"/>
      <c r="I1937" s="74"/>
    </row>
    <row r="1938" spans="2:9">
      <c r="B1938" s="47"/>
      <c r="C1938" s="47"/>
      <c r="D1938" s="64"/>
      <c r="E1938" s="64"/>
      <c r="F1938" s="64"/>
      <c r="G1938" s="64"/>
      <c r="H1938" s="74"/>
      <c r="I1938" s="74"/>
    </row>
    <row r="1939" spans="2:9">
      <c r="B1939" s="47"/>
      <c r="C1939" s="47"/>
      <c r="D1939" s="64"/>
      <c r="E1939" s="64"/>
      <c r="F1939" s="64"/>
      <c r="G1939" s="64"/>
      <c r="H1939" s="74"/>
      <c r="I1939" s="74"/>
    </row>
    <row r="1940" spans="2:9">
      <c r="B1940" s="47"/>
      <c r="C1940" s="47"/>
      <c r="D1940" s="64"/>
      <c r="E1940" s="64"/>
      <c r="F1940" s="64"/>
      <c r="G1940" s="64"/>
      <c r="H1940" s="74"/>
      <c r="I1940" s="74"/>
    </row>
    <row r="1941" spans="2:9">
      <c r="B1941" s="47"/>
      <c r="C1941" s="47"/>
      <c r="D1941" s="64"/>
      <c r="E1941" s="64"/>
      <c r="F1941" s="64"/>
      <c r="G1941" s="64"/>
      <c r="H1941" s="74"/>
      <c r="I1941" s="74"/>
    </row>
    <row r="1942" spans="2:9">
      <c r="B1942" s="47"/>
      <c r="C1942" s="47"/>
      <c r="D1942" s="64"/>
      <c r="E1942" s="64"/>
      <c r="F1942" s="64"/>
      <c r="G1942" s="64"/>
      <c r="H1942" s="74"/>
      <c r="I1942" s="74"/>
    </row>
    <row r="1943" spans="2:9">
      <c r="B1943" s="47"/>
      <c r="C1943" s="47"/>
      <c r="D1943" s="64"/>
      <c r="E1943" s="64"/>
      <c r="F1943" s="64"/>
      <c r="G1943" s="64"/>
      <c r="H1943" s="74"/>
      <c r="I1943" s="74"/>
    </row>
    <row r="1944" spans="2:9">
      <c r="B1944" s="47"/>
      <c r="C1944" s="47"/>
      <c r="D1944" s="64"/>
      <c r="E1944" s="64"/>
      <c r="F1944" s="64"/>
      <c r="G1944" s="64"/>
      <c r="H1944" s="74"/>
      <c r="I1944" s="74"/>
    </row>
    <row r="1945" spans="2:9">
      <c r="B1945" s="47"/>
      <c r="C1945" s="47"/>
      <c r="D1945" s="64"/>
      <c r="E1945" s="64"/>
      <c r="F1945" s="64"/>
      <c r="G1945" s="64"/>
      <c r="H1945" s="74"/>
      <c r="I1945" s="74"/>
    </row>
    <row r="1946" spans="2:9">
      <c r="B1946" s="47"/>
      <c r="C1946" s="47"/>
      <c r="D1946" s="64"/>
      <c r="E1946" s="64"/>
      <c r="F1946" s="64"/>
      <c r="G1946" s="64"/>
      <c r="H1946" s="74"/>
      <c r="I1946" s="74"/>
    </row>
    <row r="1947" spans="2:9">
      <c r="B1947" s="47"/>
      <c r="C1947" s="47"/>
      <c r="D1947" s="64"/>
      <c r="E1947" s="64"/>
      <c r="F1947" s="64"/>
      <c r="G1947" s="64"/>
      <c r="H1947" s="74"/>
      <c r="I1947" s="74"/>
    </row>
    <row r="1948" spans="2:9">
      <c r="B1948" s="47"/>
      <c r="C1948" s="47"/>
      <c r="D1948" s="64"/>
      <c r="E1948" s="64"/>
      <c r="F1948" s="64"/>
      <c r="G1948" s="64"/>
      <c r="H1948" s="74"/>
      <c r="I1948" s="74"/>
    </row>
    <row r="1949" spans="2:9">
      <c r="B1949" s="47"/>
      <c r="C1949" s="47"/>
      <c r="D1949" s="64"/>
      <c r="E1949" s="64"/>
      <c r="F1949" s="64"/>
      <c r="G1949" s="64"/>
      <c r="H1949" s="74"/>
      <c r="I1949" s="74"/>
    </row>
    <row r="1950" spans="2:9">
      <c r="B1950" s="47"/>
      <c r="C1950" s="47"/>
      <c r="D1950" s="64"/>
      <c r="E1950" s="64"/>
      <c r="F1950" s="64"/>
      <c r="G1950" s="64"/>
      <c r="H1950" s="74"/>
      <c r="I1950" s="74"/>
    </row>
    <row r="1951" spans="2:9">
      <c r="B1951" s="47"/>
      <c r="C1951" s="47"/>
      <c r="D1951" s="64"/>
      <c r="E1951" s="64"/>
      <c r="F1951" s="64"/>
      <c r="G1951" s="64"/>
      <c r="H1951" s="74"/>
      <c r="I1951" s="74"/>
    </row>
    <row r="1952" spans="2:9">
      <c r="B1952" s="47"/>
      <c r="C1952" s="47"/>
      <c r="D1952" s="64"/>
      <c r="E1952" s="64"/>
      <c r="F1952" s="64"/>
      <c r="G1952" s="64"/>
      <c r="H1952" s="74"/>
      <c r="I1952" s="74"/>
    </row>
    <row r="1953" spans="2:9">
      <c r="B1953" s="47"/>
      <c r="C1953" s="47"/>
      <c r="D1953" s="64"/>
      <c r="E1953" s="64"/>
      <c r="F1953" s="64"/>
      <c r="G1953" s="64"/>
      <c r="H1953" s="74"/>
      <c r="I1953" s="74"/>
    </row>
    <row r="1954" spans="2:9">
      <c r="B1954" s="47"/>
      <c r="C1954" s="47"/>
      <c r="D1954" s="64"/>
      <c r="E1954" s="64"/>
      <c r="F1954" s="64"/>
      <c r="G1954" s="64"/>
      <c r="H1954" s="74"/>
      <c r="I1954" s="74"/>
    </row>
    <row r="1955" spans="2:9">
      <c r="B1955" s="47"/>
      <c r="C1955" s="47"/>
      <c r="D1955" s="64"/>
      <c r="E1955" s="64"/>
      <c r="F1955" s="64"/>
      <c r="G1955" s="64"/>
      <c r="H1955" s="74"/>
      <c r="I1955" s="74"/>
    </row>
    <row r="1956" spans="2:9">
      <c r="B1956" s="47"/>
      <c r="C1956" s="47"/>
      <c r="D1956" s="64"/>
      <c r="E1956" s="64"/>
      <c r="F1956" s="64"/>
      <c r="G1956" s="64"/>
      <c r="H1956" s="74"/>
      <c r="I1956" s="74"/>
    </row>
    <row r="1957" spans="2:9">
      <c r="B1957" s="47"/>
      <c r="C1957" s="47"/>
      <c r="D1957" s="64"/>
      <c r="E1957" s="64"/>
      <c r="F1957" s="64"/>
      <c r="G1957" s="64"/>
      <c r="H1957" s="74"/>
      <c r="I1957" s="74"/>
    </row>
    <row r="1958" spans="2:9">
      <c r="B1958" s="47"/>
      <c r="C1958" s="47"/>
      <c r="D1958" s="64"/>
      <c r="E1958" s="64"/>
      <c r="F1958" s="64"/>
      <c r="G1958" s="64"/>
      <c r="H1958" s="74"/>
      <c r="I1958" s="74"/>
    </row>
    <row r="1959" spans="2:9">
      <c r="B1959" s="47"/>
      <c r="C1959" s="47"/>
      <c r="D1959" s="64"/>
      <c r="E1959" s="64"/>
      <c r="F1959" s="64"/>
      <c r="G1959" s="64"/>
      <c r="H1959" s="74"/>
      <c r="I1959" s="74"/>
    </row>
    <row r="1960" spans="2:9">
      <c r="B1960" s="47"/>
      <c r="C1960" s="47"/>
      <c r="D1960" s="64"/>
      <c r="E1960" s="64"/>
      <c r="F1960" s="64"/>
      <c r="G1960" s="64"/>
      <c r="H1960" s="74"/>
      <c r="I1960" s="74"/>
    </row>
    <row r="1961" spans="2:9">
      <c r="B1961" s="47"/>
      <c r="C1961" s="47"/>
      <c r="D1961" s="64"/>
      <c r="E1961" s="64"/>
      <c r="F1961" s="64"/>
      <c r="G1961" s="64"/>
      <c r="H1961" s="74"/>
      <c r="I1961" s="74"/>
    </row>
    <row r="1962" spans="2:9">
      <c r="B1962" s="47"/>
      <c r="C1962" s="47"/>
      <c r="D1962" s="64"/>
      <c r="E1962" s="64"/>
      <c r="F1962" s="64"/>
      <c r="G1962" s="64"/>
      <c r="H1962" s="74"/>
      <c r="I1962" s="74"/>
    </row>
    <row r="1963" spans="2:9">
      <c r="B1963" s="47"/>
      <c r="C1963" s="47"/>
      <c r="D1963" s="64"/>
      <c r="E1963" s="64"/>
      <c r="F1963" s="64"/>
      <c r="G1963" s="64"/>
      <c r="H1963" s="74"/>
      <c r="I1963" s="74"/>
    </row>
    <row r="1964" spans="2:9">
      <c r="B1964" s="47"/>
      <c r="C1964" s="47"/>
      <c r="D1964" s="64"/>
      <c r="E1964" s="64"/>
      <c r="F1964" s="64"/>
      <c r="G1964" s="64"/>
      <c r="H1964" s="74"/>
      <c r="I1964" s="74"/>
    </row>
    <row r="1965" spans="2:9">
      <c r="B1965" s="47"/>
      <c r="C1965" s="47"/>
      <c r="D1965" s="64"/>
      <c r="E1965" s="64"/>
      <c r="F1965" s="64"/>
      <c r="G1965" s="64"/>
      <c r="H1965" s="74"/>
      <c r="I1965" s="74"/>
    </row>
    <row r="1966" spans="2:9">
      <c r="B1966" s="47"/>
      <c r="C1966" s="47"/>
      <c r="D1966" s="64"/>
      <c r="E1966" s="64"/>
      <c r="F1966" s="64"/>
      <c r="G1966" s="64"/>
      <c r="H1966" s="74"/>
      <c r="I1966" s="74"/>
    </row>
    <row r="1967" spans="2:9">
      <c r="B1967" s="47"/>
      <c r="C1967" s="47"/>
      <c r="D1967" s="64"/>
      <c r="E1967" s="64"/>
      <c r="F1967" s="64"/>
      <c r="G1967" s="64"/>
      <c r="H1967" s="74"/>
      <c r="I1967" s="74"/>
    </row>
    <row r="1968" spans="2:9">
      <c r="B1968" s="47"/>
      <c r="C1968" s="47"/>
      <c r="D1968" s="64"/>
      <c r="E1968" s="64"/>
      <c r="F1968" s="64"/>
      <c r="G1968" s="64"/>
      <c r="H1968" s="74"/>
      <c r="I1968" s="74"/>
    </row>
    <row r="1969" spans="2:9">
      <c r="B1969" s="47"/>
      <c r="C1969" s="47"/>
      <c r="D1969" s="64"/>
      <c r="E1969" s="64"/>
      <c r="F1969" s="64"/>
      <c r="G1969" s="64"/>
      <c r="H1969" s="74"/>
      <c r="I1969" s="74"/>
    </row>
    <row r="1970" spans="2:9">
      <c r="B1970" s="47"/>
      <c r="C1970" s="47"/>
      <c r="D1970" s="64"/>
      <c r="E1970" s="64"/>
      <c r="F1970" s="64"/>
      <c r="G1970" s="64"/>
      <c r="H1970" s="74"/>
      <c r="I1970" s="74"/>
    </row>
    <row r="1971" spans="2:9">
      <c r="B1971" s="47"/>
      <c r="C1971" s="47"/>
      <c r="D1971" s="64"/>
      <c r="E1971" s="64"/>
      <c r="F1971" s="64"/>
      <c r="G1971" s="64"/>
      <c r="H1971" s="74"/>
      <c r="I1971" s="74"/>
    </row>
    <row r="1972" spans="2:9">
      <c r="B1972" s="47"/>
      <c r="C1972" s="47"/>
      <c r="D1972" s="64"/>
      <c r="E1972" s="64"/>
      <c r="F1972" s="64"/>
      <c r="G1972" s="64"/>
      <c r="H1972" s="74"/>
      <c r="I1972" s="74"/>
    </row>
    <row r="1973" spans="2:9">
      <c r="B1973" s="47"/>
      <c r="C1973" s="47"/>
      <c r="D1973" s="64"/>
      <c r="E1973" s="64"/>
      <c r="F1973" s="64"/>
      <c r="G1973" s="64"/>
      <c r="H1973" s="74"/>
      <c r="I1973" s="74"/>
    </row>
    <row r="1974" spans="2:9">
      <c r="B1974" s="47"/>
      <c r="C1974" s="47"/>
      <c r="D1974" s="64"/>
      <c r="E1974" s="64"/>
      <c r="F1974" s="64"/>
      <c r="G1974" s="64"/>
      <c r="H1974" s="74"/>
      <c r="I1974" s="74"/>
    </row>
    <row r="1975" spans="2:9">
      <c r="B1975" s="47"/>
      <c r="C1975" s="47"/>
      <c r="D1975" s="64"/>
      <c r="E1975" s="64"/>
      <c r="F1975" s="64"/>
      <c r="G1975" s="64"/>
      <c r="H1975" s="74"/>
      <c r="I1975" s="74"/>
    </row>
    <row r="1976" spans="2:9">
      <c r="B1976" s="47"/>
      <c r="C1976" s="47"/>
      <c r="D1976" s="64"/>
      <c r="E1976" s="64"/>
      <c r="F1976" s="64"/>
      <c r="G1976" s="64"/>
      <c r="H1976" s="74"/>
      <c r="I1976" s="74"/>
    </row>
    <row r="1977" spans="2:9">
      <c r="B1977" s="47"/>
      <c r="C1977" s="47"/>
      <c r="D1977" s="64"/>
      <c r="E1977" s="64"/>
      <c r="F1977" s="64"/>
      <c r="G1977" s="64"/>
      <c r="H1977" s="74"/>
      <c r="I1977" s="74"/>
    </row>
    <row r="1978" spans="2:9">
      <c r="B1978" s="47"/>
      <c r="C1978" s="47"/>
      <c r="D1978" s="64"/>
      <c r="E1978" s="64"/>
      <c r="F1978" s="64"/>
      <c r="G1978" s="64"/>
      <c r="H1978" s="74"/>
      <c r="I1978" s="74"/>
    </row>
    <row r="1979" spans="2:9">
      <c r="B1979" s="47"/>
      <c r="C1979" s="47"/>
      <c r="D1979" s="64"/>
      <c r="E1979" s="64"/>
      <c r="F1979" s="64"/>
      <c r="G1979" s="64"/>
      <c r="H1979" s="74"/>
      <c r="I1979" s="74"/>
    </row>
    <row r="1980" spans="2:9">
      <c r="B1980" s="47"/>
      <c r="C1980" s="47"/>
      <c r="D1980" s="64"/>
      <c r="E1980" s="64"/>
      <c r="F1980" s="64"/>
      <c r="G1980" s="64"/>
      <c r="H1980" s="74"/>
      <c r="I1980" s="74"/>
    </row>
    <row r="1981" spans="2:9">
      <c r="B1981" s="47"/>
      <c r="C1981" s="47"/>
      <c r="D1981" s="64"/>
      <c r="E1981" s="64"/>
      <c r="F1981" s="64"/>
      <c r="G1981" s="64"/>
      <c r="H1981" s="74"/>
      <c r="I1981" s="74"/>
    </row>
    <row r="1982" spans="2:9">
      <c r="B1982" s="47"/>
      <c r="C1982" s="47"/>
      <c r="D1982" s="64"/>
      <c r="E1982" s="64"/>
      <c r="F1982" s="64"/>
      <c r="G1982" s="64"/>
      <c r="H1982" s="74"/>
      <c r="I1982" s="74"/>
    </row>
    <row r="1983" spans="2:9">
      <c r="B1983" s="47"/>
      <c r="C1983" s="47"/>
      <c r="D1983" s="64"/>
      <c r="E1983" s="64"/>
      <c r="F1983" s="64"/>
      <c r="G1983" s="64"/>
      <c r="H1983" s="74"/>
      <c r="I1983" s="74"/>
    </row>
    <row r="1984" spans="2:9">
      <c r="B1984" s="47"/>
      <c r="C1984" s="47"/>
      <c r="D1984" s="64"/>
      <c r="E1984" s="64"/>
      <c r="F1984" s="64"/>
      <c r="G1984" s="64"/>
      <c r="H1984" s="74"/>
      <c r="I1984" s="74"/>
    </row>
    <row r="1985" spans="2:9">
      <c r="B1985" s="47"/>
      <c r="C1985" s="47"/>
      <c r="D1985" s="64"/>
      <c r="E1985" s="64"/>
      <c r="F1985" s="64"/>
      <c r="G1985" s="64"/>
      <c r="H1985" s="74"/>
      <c r="I1985" s="74"/>
    </row>
    <row r="1986" spans="2:9">
      <c r="B1986" s="47"/>
      <c r="C1986" s="47"/>
      <c r="D1986" s="64"/>
      <c r="E1986" s="64"/>
      <c r="F1986" s="64"/>
      <c r="G1986" s="64"/>
      <c r="H1986" s="74"/>
      <c r="I1986" s="74"/>
    </row>
    <row r="1987" spans="2:9">
      <c r="B1987" s="47"/>
      <c r="C1987" s="47"/>
      <c r="D1987" s="64"/>
      <c r="E1987" s="64"/>
      <c r="F1987" s="64"/>
      <c r="G1987" s="64"/>
      <c r="H1987" s="74"/>
      <c r="I1987" s="74"/>
    </row>
    <row r="1988" spans="2:9">
      <c r="B1988" s="47"/>
      <c r="C1988" s="47"/>
      <c r="D1988" s="64"/>
      <c r="E1988" s="64"/>
      <c r="F1988" s="64"/>
      <c r="G1988" s="64"/>
      <c r="H1988" s="74"/>
      <c r="I1988" s="74"/>
    </row>
    <row r="1989" spans="2:9">
      <c r="B1989" s="47"/>
      <c r="C1989" s="47"/>
      <c r="D1989" s="64"/>
      <c r="E1989" s="64"/>
      <c r="F1989" s="64"/>
      <c r="G1989" s="64"/>
      <c r="H1989" s="74"/>
      <c r="I1989" s="74"/>
    </row>
    <row r="1990" spans="2:9">
      <c r="B1990" s="47"/>
      <c r="C1990" s="47"/>
      <c r="D1990" s="64"/>
      <c r="E1990" s="64"/>
      <c r="F1990" s="64"/>
      <c r="G1990" s="64"/>
      <c r="H1990" s="74"/>
      <c r="I1990" s="74"/>
    </row>
    <row r="1991" spans="2:9">
      <c r="B1991" s="47"/>
      <c r="C1991" s="47"/>
      <c r="D1991" s="64"/>
      <c r="E1991" s="64"/>
      <c r="F1991" s="64"/>
      <c r="G1991" s="64"/>
      <c r="H1991" s="74"/>
      <c r="I1991" s="74"/>
    </row>
    <row r="1992" spans="2:9">
      <c r="B1992" s="47"/>
      <c r="C1992" s="47"/>
      <c r="D1992" s="64"/>
      <c r="E1992" s="64"/>
      <c r="F1992" s="64"/>
      <c r="G1992" s="64"/>
      <c r="H1992" s="74"/>
      <c r="I1992" s="74"/>
    </row>
    <row r="1993" spans="2:9">
      <c r="B1993" s="47"/>
      <c r="C1993" s="47"/>
      <c r="D1993" s="64"/>
      <c r="E1993" s="64"/>
      <c r="F1993" s="64"/>
      <c r="G1993" s="64"/>
      <c r="H1993" s="74"/>
      <c r="I1993" s="74"/>
    </row>
    <row r="1994" spans="2:9">
      <c r="B1994" s="47"/>
      <c r="C1994" s="47"/>
      <c r="D1994" s="64"/>
      <c r="E1994" s="64"/>
      <c r="F1994" s="64"/>
      <c r="G1994" s="64"/>
      <c r="H1994" s="74"/>
      <c r="I1994" s="74"/>
    </row>
    <row r="1995" spans="2:9">
      <c r="B1995" s="47"/>
      <c r="C1995" s="47"/>
      <c r="D1995" s="64"/>
      <c r="E1995" s="64"/>
      <c r="F1995" s="64"/>
      <c r="G1995" s="64"/>
      <c r="H1995" s="74"/>
      <c r="I1995" s="74"/>
    </row>
    <row r="1996" spans="2:9">
      <c r="B1996" s="47"/>
      <c r="C1996" s="47"/>
      <c r="D1996" s="64"/>
      <c r="E1996" s="64"/>
      <c r="F1996" s="64"/>
      <c r="G1996" s="64"/>
      <c r="H1996" s="74"/>
      <c r="I1996" s="74"/>
    </row>
    <row r="1997" spans="2:9">
      <c r="B1997" s="47"/>
      <c r="C1997" s="47"/>
      <c r="D1997" s="64"/>
      <c r="E1997" s="64"/>
      <c r="F1997" s="64"/>
      <c r="G1997" s="64"/>
      <c r="H1997" s="74"/>
      <c r="I1997" s="74"/>
    </row>
    <row r="1998" spans="2:9">
      <c r="B1998" s="47"/>
      <c r="C1998" s="47"/>
      <c r="D1998" s="64"/>
      <c r="E1998" s="64"/>
      <c r="F1998" s="64"/>
      <c r="G1998" s="64"/>
      <c r="H1998" s="74"/>
      <c r="I1998" s="74"/>
    </row>
    <row r="1999" spans="2:9">
      <c r="B1999" s="47"/>
      <c r="C1999" s="47"/>
      <c r="D1999" s="64"/>
      <c r="E1999" s="64"/>
      <c r="F1999" s="64"/>
      <c r="G1999" s="64"/>
      <c r="H1999" s="74"/>
      <c r="I1999" s="74"/>
    </row>
    <row r="2000" spans="2:9">
      <c r="B2000" s="47"/>
      <c r="C2000" s="47"/>
      <c r="D2000" s="64"/>
      <c r="E2000" s="64"/>
      <c r="F2000" s="64"/>
      <c r="G2000" s="64"/>
      <c r="H2000" s="74"/>
      <c r="I2000" s="74"/>
    </row>
    <row r="2001" spans="1:9">
      <c r="B2001" s="47"/>
      <c r="C2001" s="47"/>
      <c r="D2001" s="64"/>
      <c r="E2001" s="64"/>
      <c r="F2001" s="64"/>
      <c r="G2001" s="64"/>
      <c r="H2001" s="74"/>
      <c r="I2001" s="74"/>
    </row>
    <row r="2002" spans="1:9">
      <c r="B2002" s="47"/>
      <c r="C2002" s="47"/>
      <c r="D2002" s="64"/>
      <c r="E2002" s="64"/>
      <c r="F2002" s="64"/>
      <c r="G2002" s="64"/>
      <c r="H2002" s="74"/>
      <c r="I2002" s="74"/>
    </row>
    <row r="2003" spans="1:9">
      <c r="B2003" s="47"/>
      <c r="C2003" s="47"/>
      <c r="D2003" s="64"/>
      <c r="E2003" s="64"/>
      <c r="F2003" s="64"/>
      <c r="G2003" s="64"/>
      <c r="H2003" s="74"/>
      <c r="I2003" s="74"/>
    </row>
    <row r="2004" spans="1:9">
      <c r="B2004" s="47"/>
      <c r="C2004" s="47"/>
      <c r="D2004" s="64"/>
      <c r="E2004" s="64"/>
      <c r="F2004" s="64"/>
      <c r="G2004" s="64"/>
      <c r="H2004" s="74"/>
      <c r="I2004" s="74"/>
    </row>
    <row r="2005" spans="1:9">
      <c r="B2005" s="47"/>
      <c r="C2005" s="47"/>
      <c r="D2005" s="64"/>
      <c r="E2005" s="64"/>
      <c r="F2005" s="64"/>
      <c r="G2005" s="64"/>
      <c r="H2005" s="74"/>
      <c r="I2005" s="74"/>
    </row>
    <row r="2006" spans="1:9">
      <c r="B2006" s="47"/>
      <c r="C2006" s="47"/>
      <c r="D2006" s="64"/>
      <c r="E2006" s="64"/>
      <c r="F2006" s="64"/>
      <c r="G2006" s="64"/>
      <c r="H2006" s="74"/>
      <c r="I2006" s="74"/>
    </row>
    <row r="2007" spans="1:9">
      <c r="B2007" s="47"/>
      <c r="C2007" s="47"/>
      <c r="D2007" s="64"/>
      <c r="E2007" s="64"/>
      <c r="F2007" s="64"/>
      <c r="G2007" s="64"/>
      <c r="H2007" s="74"/>
      <c r="I2007" s="74"/>
    </row>
    <row r="2008" spans="1:9">
      <c r="B2008" s="47"/>
      <c r="C2008" s="47"/>
      <c r="D2008" s="64"/>
      <c r="E2008" s="64"/>
      <c r="F2008" s="64"/>
      <c r="G2008" s="64"/>
      <c r="H2008" s="74"/>
      <c r="I2008" s="74"/>
    </row>
    <row r="2009" spans="1:9">
      <c r="B2009" s="47"/>
      <c r="C2009" s="47"/>
      <c r="D2009" s="64"/>
      <c r="E2009" s="64"/>
      <c r="F2009" s="64"/>
      <c r="G2009" s="64"/>
      <c r="H2009" s="74"/>
      <c r="I2009" s="74"/>
    </row>
    <row r="2010" spans="1:9">
      <c r="A2010" s="7"/>
      <c r="B2010" s="48"/>
      <c r="C2010" s="48"/>
      <c r="D2010" s="64"/>
      <c r="E2010" s="64"/>
      <c r="F2010" s="64"/>
      <c r="G2010" s="64"/>
      <c r="H2010" s="74"/>
      <c r="I2010" s="74"/>
    </row>
    <row r="2011" spans="1:9">
      <c r="A2011" s="7"/>
      <c r="B2011" s="48"/>
      <c r="C2011" s="48"/>
      <c r="D2011" s="64"/>
      <c r="E2011" s="64"/>
      <c r="F2011" s="64"/>
      <c r="G2011" s="64"/>
      <c r="H2011" s="74"/>
      <c r="I2011" s="74"/>
    </row>
    <row r="2012" spans="1:9">
      <c r="A2012" s="7"/>
      <c r="B2012" s="48"/>
      <c r="C2012" s="48"/>
      <c r="D2012" s="64"/>
      <c r="E2012" s="64"/>
      <c r="F2012" s="64"/>
      <c r="G2012" s="64"/>
      <c r="H2012" s="74"/>
      <c r="I2012" s="74"/>
    </row>
    <row r="2013" spans="1:9">
      <c r="A2013" s="7"/>
      <c r="B2013" s="48"/>
      <c r="C2013" s="48"/>
      <c r="D2013" s="64"/>
      <c r="E2013" s="64"/>
      <c r="F2013" s="64"/>
      <c r="G2013" s="64"/>
      <c r="H2013" s="74"/>
      <c r="I2013" s="74"/>
    </row>
    <row r="2014" spans="1:9">
      <c r="A2014" s="7"/>
      <c r="B2014" s="48"/>
      <c r="C2014" s="48"/>
      <c r="D2014" s="64"/>
      <c r="E2014" s="64"/>
      <c r="F2014" s="64"/>
      <c r="G2014" s="64"/>
      <c r="H2014" s="74"/>
      <c r="I2014" s="74"/>
    </row>
    <row r="2015" spans="1:9">
      <c r="A2015" s="7"/>
      <c r="B2015" s="48"/>
      <c r="C2015" s="48"/>
      <c r="D2015" s="64"/>
      <c r="E2015" s="64"/>
      <c r="F2015" s="64"/>
      <c r="G2015" s="64"/>
      <c r="H2015" s="74"/>
      <c r="I2015" s="74"/>
    </row>
    <row r="2016" spans="1:9">
      <c r="A2016" s="7"/>
      <c r="B2016" s="48"/>
      <c r="C2016" s="48"/>
      <c r="D2016" s="64"/>
      <c r="E2016" s="64"/>
      <c r="F2016" s="64"/>
      <c r="G2016" s="64"/>
      <c r="H2016" s="74"/>
      <c r="I2016" s="74"/>
    </row>
    <row r="2017" spans="1:9">
      <c r="A2017" s="7"/>
      <c r="B2017" s="48"/>
      <c r="C2017" s="48"/>
      <c r="D2017" s="64"/>
      <c r="E2017" s="64"/>
      <c r="F2017" s="64"/>
      <c r="G2017" s="64"/>
      <c r="H2017" s="74"/>
      <c r="I2017" s="74"/>
    </row>
    <row r="2018" spans="1:9">
      <c r="A2018" s="7"/>
      <c r="B2018" s="48"/>
      <c r="C2018" s="48"/>
      <c r="D2018" s="64"/>
      <c r="E2018" s="64"/>
      <c r="F2018" s="64"/>
      <c r="G2018" s="64"/>
      <c r="H2018" s="74"/>
      <c r="I2018" s="74"/>
    </row>
    <row r="2019" spans="1:9">
      <c r="A2019" s="7"/>
      <c r="B2019" s="48"/>
      <c r="C2019" s="48"/>
      <c r="D2019" s="64"/>
      <c r="E2019" s="64"/>
      <c r="F2019" s="64"/>
      <c r="G2019" s="64"/>
      <c r="H2019" s="74"/>
      <c r="I2019" s="74"/>
    </row>
    <row r="2020" spans="1:9">
      <c r="A2020" s="7"/>
      <c r="B2020" s="48"/>
      <c r="C2020" s="48"/>
      <c r="D2020" s="64"/>
      <c r="E2020" s="64"/>
      <c r="F2020" s="64"/>
      <c r="G2020" s="64"/>
      <c r="H2020" s="74"/>
      <c r="I2020" s="74"/>
    </row>
    <row r="2021" spans="1:9">
      <c r="A2021" s="7"/>
      <c r="B2021" s="48"/>
      <c r="C2021" s="48"/>
      <c r="D2021" s="64"/>
      <c r="E2021" s="64"/>
      <c r="F2021" s="64"/>
      <c r="G2021" s="64"/>
      <c r="H2021" s="74"/>
      <c r="I2021" s="74"/>
    </row>
    <row r="2022" spans="1:9">
      <c r="A2022" s="7"/>
      <c r="B2022" s="48"/>
      <c r="C2022" s="48"/>
      <c r="D2022" s="64"/>
      <c r="E2022" s="64"/>
      <c r="F2022" s="64"/>
      <c r="G2022" s="64"/>
      <c r="H2022" s="74"/>
      <c r="I2022" s="74"/>
    </row>
    <row r="2023" spans="1:9">
      <c r="A2023" s="7"/>
      <c r="B2023" s="48"/>
      <c r="C2023" s="48"/>
      <c r="D2023" s="64"/>
      <c r="E2023" s="64"/>
      <c r="F2023" s="64"/>
      <c r="G2023" s="64"/>
      <c r="H2023" s="74"/>
      <c r="I2023" s="74"/>
    </row>
    <row r="2024" spans="1:9">
      <c r="B2024" s="47"/>
      <c r="C2024" s="47"/>
      <c r="D2024" s="64"/>
      <c r="E2024" s="64"/>
      <c r="F2024" s="64"/>
      <c r="G2024" s="64"/>
      <c r="H2024" s="74"/>
      <c r="I2024" s="74"/>
    </row>
    <row r="2025" spans="1:9">
      <c r="D2025" s="64"/>
      <c r="E2025" s="64"/>
      <c r="F2025" s="64"/>
      <c r="G2025" s="64"/>
      <c r="H2025" s="74"/>
      <c r="I2025" s="74"/>
    </row>
    <row r="2026" spans="1:9">
      <c r="D2026" s="64"/>
      <c r="E2026" s="64"/>
      <c r="F2026" s="64"/>
      <c r="G2026" s="64"/>
      <c r="H2026" s="74"/>
      <c r="I2026" s="74"/>
    </row>
    <row r="2027" spans="1:9">
      <c r="D2027" s="64"/>
      <c r="E2027" s="64"/>
      <c r="F2027" s="64"/>
      <c r="G2027" s="64"/>
      <c r="H2027" s="74"/>
      <c r="I2027" s="74"/>
    </row>
    <row r="2028" spans="1:9">
      <c r="D2028" s="64"/>
      <c r="E2028" s="64"/>
      <c r="F2028" s="64"/>
      <c r="G2028" s="64"/>
      <c r="H2028" s="74"/>
      <c r="I2028" s="74"/>
    </row>
    <row r="2029" spans="1:9">
      <c r="D2029" s="64"/>
      <c r="E2029" s="64"/>
      <c r="F2029" s="64"/>
      <c r="G2029" s="64"/>
      <c r="H2029" s="74"/>
      <c r="I2029" s="74"/>
    </row>
    <row r="2030" spans="1:9">
      <c r="D2030" s="64"/>
      <c r="E2030" s="64"/>
      <c r="F2030" s="64"/>
      <c r="G2030" s="64"/>
      <c r="H2030" s="74"/>
      <c r="I2030" s="74"/>
    </row>
    <row r="2031" spans="1:9">
      <c r="D2031" s="64"/>
      <c r="E2031" s="64"/>
      <c r="F2031" s="64"/>
      <c r="G2031" s="64"/>
      <c r="H2031" s="74"/>
      <c r="I2031" s="74"/>
    </row>
    <row r="2032" spans="1:9">
      <c r="D2032" s="64"/>
      <c r="E2032" s="64"/>
      <c r="F2032" s="64"/>
      <c r="G2032" s="64"/>
      <c r="H2032" s="74"/>
      <c r="I2032" s="74"/>
    </row>
    <row r="2033" spans="4:9">
      <c r="D2033" s="64"/>
      <c r="E2033" s="64"/>
      <c r="F2033" s="64"/>
      <c r="G2033" s="64"/>
      <c r="H2033" s="74"/>
      <c r="I2033" s="74"/>
    </row>
    <row r="2034" spans="4:9">
      <c r="D2034" s="64"/>
      <c r="E2034" s="64"/>
      <c r="F2034" s="64"/>
      <c r="G2034" s="64"/>
      <c r="H2034" s="74"/>
      <c r="I2034" s="74"/>
    </row>
    <row r="2035" spans="4:9">
      <c r="D2035" s="64"/>
      <c r="E2035" s="64"/>
      <c r="F2035" s="64"/>
      <c r="G2035" s="64"/>
      <c r="H2035" s="74"/>
      <c r="I2035" s="74"/>
    </row>
    <row r="2036" spans="4:9">
      <c r="D2036" s="64"/>
      <c r="E2036" s="64"/>
      <c r="F2036" s="64"/>
      <c r="G2036" s="64"/>
      <c r="H2036" s="74"/>
      <c r="I2036" s="74"/>
    </row>
    <row r="2037" spans="4:9">
      <c r="D2037" s="64"/>
      <c r="E2037" s="64"/>
      <c r="F2037" s="64"/>
      <c r="G2037" s="64"/>
      <c r="H2037" s="74"/>
      <c r="I2037" s="74"/>
    </row>
    <row r="2038" spans="4:9">
      <c r="D2038" s="64"/>
      <c r="E2038" s="64"/>
      <c r="F2038" s="64"/>
      <c r="G2038" s="64"/>
      <c r="H2038" s="74"/>
      <c r="I2038" s="74"/>
    </row>
    <row r="2039" spans="4:9">
      <c r="D2039" s="65"/>
      <c r="E2039" s="65"/>
      <c r="F2039" s="65"/>
      <c r="G2039" s="65"/>
      <c r="H2039" s="75"/>
      <c r="I2039" s="75"/>
    </row>
    <row r="2040" spans="4:9">
      <c r="D2040" s="65"/>
      <c r="E2040" s="65"/>
      <c r="F2040" s="65"/>
      <c r="G2040" s="65"/>
      <c r="H2040" s="75"/>
      <c r="I2040" s="75"/>
    </row>
    <row r="2041" spans="4:9">
      <c r="D2041" s="65"/>
      <c r="E2041" s="65"/>
      <c r="F2041" s="65"/>
      <c r="G2041" s="65"/>
      <c r="H2041" s="75"/>
      <c r="I2041" s="75"/>
    </row>
    <row r="2042" spans="4:9">
      <c r="D2042" s="65"/>
      <c r="E2042" s="65"/>
      <c r="F2042" s="65"/>
      <c r="G2042" s="65"/>
      <c r="H2042" s="75"/>
      <c r="I2042" s="75"/>
    </row>
    <row r="2043" spans="4:9">
      <c r="D2043" s="65"/>
      <c r="E2043" s="65"/>
      <c r="F2043" s="65"/>
      <c r="G2043" s="65"/>
      <c r="H2043" s="75"/>
      <c r="I2043" s="75"/>
    </row>
    <row r="2044" spans="4:9">
      <c r="D2044" s="65"/>
      <c r="E2044" s="65"/>
      <c r="F2044" s="65"/>
      <c r="G2044" s="65"/>
      <c r="H2044" s="75"/>
      <c r="I2044" s="75"/>
    </row>
    <row r="2045" spans="4:9">
      <c r="D2045" s="65"/>
      <c r="E2045" s="65"/>
      <c r="F2045" s="65"/>
      <c r="G2045" s="65"/>
      <c r="H2045" s="75"/>
      <c r="I2045" s="75"/>
    </row>
    <row r="2046" spans="4:9">
      <c r="D2046" s="65"/>
      <c r="E2046" s="65"/>
      <c r="F2046" s="65"/>
      <c r="G2046" s="65"/>
      <c r="H2046" s="75"/>
      <c r="I2046" s="75"/>
    </row>
    <row r="2047" spans="4:9">
      <c r="D2047" s="65"/>
      <c r="E2047" s="65"/>
      <c r="F2047" s="65"/>
      <c r="G2047" s="65"/>
      <c r="H2047" s="75"/>
      <c r="I2047" s="75"/>
    </row>
    <row r="2048" spans="4:9">
      <c r="D2048" s="65"/>
      <c r="E2048" s="65"/>
      <c r="F2048" s="65"/>
      <c r="G2048" s="65"/>
      <c r="H2048" s="75"/>
      <c r="I2048" s="75"/>
    </row>
    <row r="2049" spans="4:9">
      <c r="D2049" s="65"/>
      <c r="E2049" s="65"/>
      <c r="F2049" s="65"/>
      <c r="G2049" s="65"/>
      <c r="H2049" s="75"/>
      <c r="I2049" s="75"/>
    </row>
    <row r="2050" spans="4:9">
      <c r="D2050" s="65"/>
      <c r="E2050" s="65"/>
      <c r="F2050" s="65"/>
      <c r="G2050" s="65"/>
      <c r="H2050" s="75"/>
      <c r="I2050" s="75"/>
    </row>
    <row r="2051" spans="4:9">
      <c r="D2051" s="65"/>
      <c r="E2051" s="65"/>
      <c r="F2051" s="65"/>
      <c r="G2051" s="65"/>
      <c r="H2051" s="75"/>
      <c r="I2051" s="75"/>
    </row>
    <row r="2052" spans="4:9">
      <c r="D2052" s="65"/>
      <c r="E2052" s="65"/>
      <c r="F2052" s="65"/>
      <c r="G2052" s="65"/>
      <c r="H2052" s="75"/>
      <c r="I2052" s="75"/>
    </row>
    <row r="2053" spans="4:9">
      <c r="D2053" s="64"/>
      <c r="E2053" s="64"/>
      <c r="F2053" s="64"/>
      <c r="G2053" s="64"/>
      <c r="H2053" s="74"/>
      <c r="I2053" s="74"/>
    </row>
  </sheetData>
  <mergeCells count="2">
    <mergeCell ref="B2:K2"/>
    <mergeCell ref="L2:AF2"/>
  </mergeCells>
  <phoneticPr fontId="2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Microsoft Office User</cp:lastModifiedBy>
  <dcterms:created xsi:type="dcterms:W3CDTF">2011-03-21T08:22:10Z</dcterms:created>
  <dcterms:modified xsi:type="dcterms:W3CDTF">2020-04-15T09:33:29Z</dcterms:modified>
</cp:coreProperties>
</file>