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/Users/hshafaei/Documents/Paper 2020-2021/Eocene Kurdistan/Geological Society-London/"/>
    </mc:Choice>
  </mc:AlternateContent>
  <xr:revisionPtr revIDLastSave="0" documentId="13_ncr:1_{B54CE9B3-C673-E844-91EB-695EE5069018}" xr6:coauthVersionLast="45" xr6:coauthVersionMax="45" xr10:uidLastSave="{00000000-0000-0000-0000-000000000000}"/>
  <bookViews>
    <workbookView xWindow="0" yWindow="460" windowWidth="25600" windowHeight="14580" tabRatio="921" activeTab="7" xr2:uid="{00000000-000D-0000-FFFF-FFFF00000000}"/>
  </bookViews>
  <sheets>
    <sheet name="PlotDat2" sheetId="41" state="hidden" r:id="rId1"/>
    <sheet name="PlotDat3" sheetId="43" state="hidden" r:id="rId2"/>
    <sheet name="PlotDat7" sheetId="51" state="hidden" r:id="rId3"/>
    <sheet name="PlotDat8" sheetId="53" state="hidden" r:id="rId4"/>
    <sheet name="PlotDat9" sheetId="55" state="hidden" r:id="rId5"/>
    <sheet name="PlotDat10" sheetId="57" state="hidden" r:id="rId6"/>
    <sheet name="PlotDat12" sheetId="61" state="hidden" r:id="rId7"/>
    <sheet name="U-Pb plot data" sheetId="6" r:id="rId8"/>
    <sheet name="eventsim hidden" sheetId="30" state="hidden" r:id="rId9"/>
    <sheet name="Hf orig. equations hidden" sheetId="33" state="hidden" r:id="rId10"/>
    <sheet name="Hf points, etc hidden" sheetId="34" state="hidden" r:id="rId11"/>
  </sheets>
  <externalReferences>
    <externalReference r:id="rId12"/>
  </externalReferences>
  <definedNames>
    <definedName name="_gXY1">PlotDat10!$C$1:$D$11</definedName>
    <definedName name="_la2">#REF!</definedName>
    <definedName name="_la5">#REF!</definedName>
    <definedName name="_la8">#REF!</definedName>
    <definedName name="asdxas">#REF!</definedName>
    <definedName name="asx">#REF!</definedName>
    <definedName name="Box1_1">#REF!</definedName>
    <definedName name="Box1_10">#REF!</definedName>
    <definedName name="Box1_11">#REF!</definedName>
    <definedName name="Box1_12">#REF!</definedName>
    <definedName name="Box1_13">#REF!</definedName>
    <definedName name="Box1_14">#REF!</definedName>
    <definedName name="Box1_15">#REF!</definedName>
    <definedName name="Box1_16">#REF!</definedName>
    <definedName name="Box1_17">#REF!</definedName>
    <definedName name="Box1_18">#REF!</definedName>
    <definedName name="Box1_19">#REF!</definedName>
    <definedName name="Box1_2">#REF!</definedName>
    <definedName name="Box1_20">#REF!</definedName>
    <definedName name="Box1_21">#REF!</definedName>
    <definedName name="Box1_22">#REF!</definedName>
    <definedName name="Box1_23">#REF!</definedName>
    <definedName name="Box1_24">#REF!</definedName>
    <definedName name="Box1_25">#REF!</definedName>
    <definedName name="Box1_26">#REF!</definedName>
    <definedName name="Box1_27">#REF!</definedName>
    <definedName name="Box1_28">#REF!</definedName>
    <definedName name="Box1_29">#REF!</definedName>
    <definedName name="Box1_3">#REF!</definedName>
    <definedName name="Box1_30">#REF!</definedName>
    <definedName name="Box1_31">#REF!</definedName>
    <definedName name="Box1_32">#REF!</definedName>
    <definedName name="Box1_33">#REF!</definedName>
    <definedName name="Box1_34">#REF!</definedName>
    <definedName name="Box1_35">#REF!</definedName>
    <definedName name="Box1_36">#REF!</definedName>
    <definedName name="Box1_37">#REF!</definedName>
    <definedName name="Box1_38">#REF!</definedName>
    <definedName name="Box1_39">#REF!</definedName>
    <definedName name="Box1_4">#REF!</definedName>
    <definedName name="Box1_40">#REF!</definedName>
    <definedName name="Box1_41">#REF!</definedName>
    <definedName name="Box1_42">#REF!</definedName>
    <definedName name="Box1_43">#REF!</definedName>
    <definedName name="Box1_44">#REF!</definedName>
    <definedName name="Box1_45">#REF!</definedName>
    <definedName name="Box1_46">#REF!</definedName>
    <definedName name="Box1_47">#REF!</definedName>
    <definedName name="Box1_48">#REF!</definedName>
    <definedName name="Box1_49">#REF!</definedName>
    <definedName name="Box1_5">#REF!</definedName>
    <definedName name="Box1_50">#REF!</definedName>
    <definedName name="Box1_51">#REF!</definedName>
    <definedName name="Box1_52">#REF!</definedName>
    <definedName name="Box1_53">#REF!</definedName>
    <definedName name="Box1_54">#REF!</definedName>
    <definedName name="Box1_55">#REF!</definedName>
    <definedName name="Box1_56">#REF!</definedName>
    <definedName name="Box1_57">#REF!</definedName>
    <definedName name="Box1_58">#REF!</definedName>
    <definedName name="Box1_59">#REF!</definedName>
    <definedName name="Box1_6">#REF!</definedName>
    <definedName name="Box1_60">#REF!</definedName>
    <definedName name="Box1_61">#REF!</definedName>
    <definedName name="Box1_62">#REF!</definedName>
    <definedName name="Box1_63">#REF!</definedName>
    <definedName name="Box1_64">#REF!</definedName>
    <definedName name="Box1_65">#REF!</definedName>
    <definedName name="Box1_66">#REF!</definedName>
    <definedName name="Box1_67">#REF!</definedName>
    <definedName name="Box1_68">#REF!</definedName>
    <definedName name="Box1_69">#REF!</definedName>
    <definedName name="Box1_7">#REF!</definedName>
    <definedName name="Box1_70">#REF!</definedName>
    <definedName name="Box1_71">#REF!</definedName>
    <definedName name="Box1_72">#REF!</definedName>
    <definedName name="Box1_73">#REF!</definedName>
    <definedName name="Box1_74">#REF!</definedName>
    <definedName name="Box1_75">#REF!</definedName>
    <definedName name="Box1_76">#REF!</definedName>
    <definedName name="Box1_77">#REF!</definedName>
    <definedName name="Box1_78">#REF!</definedName>
    <definedName name="Box1_79">#REF!</definedName>
    <definedName name="Box1_8">#REF!</definedName>
    <definedName name="Box1_9">#REF!</definedName>
    <definedName name="common6">#REF!</definedName>
    <definedName name="common7">#REF!</definedName>
    <definedName name="common8">#REF!</definedName>
    <definedName name="ConcAgeTik1">PlotDat10!$E$1:$F$23</definedName>
    <definedName name="ConcAgeTik2">PlotDat10!$G$1:$H$23</definedName>
    <definedName name="ConcAgeTik3">PlotDat10!$I$1:$J$23</definedName>
    <definedName name="ConcAgeTik4">PlotDat10!$K$1:$L$23</definedName>
    <definedName name="ConcAgeTik5">PlotDat10!$M$1:$N$23</definedName>
    <definedName name="ConcAgeTik6">PlotDat8!$O$1:$P$23</definedName>
    <definedName name="ConcAgeTik7">#REF!</definedName>
    <definedName name="Ellipse1_1">PlotDat10!$Y$1:$Z$46</definedName>
    <definedName name="Ellipse1_10">PlotDat10!$AQ$1:$AR$46</definedName>
    <definedName name="Ellipse1_11">PlotDat10!$AS$1:$AT$39</definedName>
    <definedName name="Ellipse1_12">PlotDat8!$AW$1:$AX$39</definedName>
    <definedName name="Ellipse1_13">PlotDat8!$AY$1:$AZ$39</definedName>
    <definedName name="Ellipse1_14">PlotDat8!$BA$1:$BB$39</definedName>
    <definedName name="Ellipse1_15">PlotDat8!$BC$1:$BD$39</definedName>
    <definedName name="Ellipse1_16">PlotDat8!$BE$1:$BF$39</definedName>
    <definedName name="Ellipse1_17">#REF!</definedName>
    <definedName name="Ellipse1_18">#REF!</definedName>
    <definedName name="Ellipse1_19">#REF!</definedName>
    <definedName name="Ellipse1_2">PlotDat10!$AA$1:$AB$46</definedName>
    <definedName name="Ellipse1_20">#REF!</definedName>
    <definedName name="Ellipse1_21">#REF!</definedName>
    <definedName name="Ellipse1_22">#REF!</definedName>
    <definedName name="Ellipse1_23">#REF!</definedName>
    <definedName name="Ellipse1_24">#REF!</definedName>
    <definedName name="Ellipse1_25">#REF!</definedName>
    <definedName name="Ellipse1_26">#REF!</definedName>
    <definedName name="Ellipse1_27">#REF!</definedName>
    <definedName name="Ellipse1_28">#REF!</definedName>
    <definedName name="Ellipse1_29">#REF!</definedName>
    <definedName name="Ellipse1_3">PlotDat10!$AC$1:$AD$39</definedName>
    <definedName name="Ellipse1_30">#REF!</definedName>
    <definedName name="Ellipse1_31">#REF!</definedName>
    <definedName name="Ellipse1_32">#REF!</definedName>
    <definedName name="Ellipse1_33">#REF!</definedName>
    <definedName name="Ellipse1_34">#REF!</definedName>
    <definedName name="Ellipse1_35">#REF!</definedName>
    <definedName name="Ellipse1_36">#REF!</definedName>
    <definedName name="Ellipse1_37">#REF!</definedName>
    <definedName name="Ellipse1_38">#REF!</definedName>
    <definedName name="Ellipse1_39">#REF!</definedName>
    <definedName name="Ellipse1_4">PlotDat10!$AE$1:$AF$46</definedName>
    <definedName name="Ellipse1_40">#REF!</definedName>
    <definedName name="Ellipse1_41">#REF!</definedName>
    <definedName name="Ellipse1_42">#REF!</definedName>
    <definedName name="Ellipse1_43">#REF!</definedName>
    <definedName name="Ellipse1_44">#REF!</definedName>
    <definedName name="Ellipse1_45">#REF!</definedName>
    <definedName name="Ellipse1_46">#REF!</definedName>
    <definedName name="Ellipse1_47">#REF!</definedName>
    <definedName name="Ellipse1_48">#REF!</definedName>
    <definedName name="Ellipse1_49">#REF!</definedName>
    <definedName name="Ellipse1_5">PlotDat10!$AG$1:$AH$39</definedName>
    <definedName name="Ellipse1_50">#REF!</definedName>
    <definedName name="Ellipse1_51">#REF!</definedName>
    <definedName name="Ellipse1_52">#REF!</definedName>
    <definedName name="Ellipse1_53">#REF!</definedName>
    <definedName name="Ellipse1_54">#REF!</definedName>
    <definedName name="Ellipse1_55">#REF!</definedName>
    <definedName name="Ellipse1_56">#REF!</definedName>
    <definedName name="Ellipse1_57">#REF!</definedName>
    <definedName name="Ellipse1_58">#REF!</definedName>
    <definedName name="Ellipse1_59">#REF!</definedName>
    <definedName name="Ellipse1_6">PlotDat10!$AI$1:$AJ$46</definedName>
    <definedName name="Ellipse1_60">#REF!</definedName>
    <definedName name="Ellipse1_61">#REF!</definedName>
    <definedName name="Ellipse1_62">#REF!</definedName>
    <definedName name="Ellipse1_63">#REF!</definedName>
    <definedName name="Ellipse1_64">#REF!</definedName>
    <definedName name="Ellipse1_65">#REF!</definedName>
    <definedName name="Ellipse1_66">#REF!</definedName>
    <definedName name="Ellipse1_67">#REF!</definedName>
    <definedName name="Ellipse1_68">#REF!</definedName>
    <definedName name="Ellipse1_69">#REF!</definedName>
    <definedName name="Ellipse1_7">PlotDat10!$AK$1:$AL$46</definedName>
    <definedName name="Ellipse1_70">#REF!</definedName>
    <definedName name="Ellipse1_71">#REF!</definedName>
    <definedName name="Ellipse1_72">#REF!</definedName>
    <definedName name="Ellipse1_73">#REF!</definedName>
    <definedName name="Ellipse1_74">#REF!</definedName>
    <definedName name="Ellipse1_75">#REF!</definedName>
    <definedName name="Ellipse1_76">#REF!</definedName>
    <definedName name="Ellipse1_77">#REF!</definedName>
    <definedName name="Ellipse1_78">#REF!</definedName>
    <definedName name="Ellipse1_79">#REF!</definedName>
    <definedName name="Ellipse1_8">PlotDat10!$AM$1:$AN$39</definedName>
    <definedName name="Ellipse1_9">PlotDat10!$AO$1:$AP$39</definedName>
    <definedName name="Ellipse2_1">#REF!</definedName>
    <definedName name="fcpb">#REF!</definedName>
    <definedName name="gauss">#REF!</definedName>
    <definedName name="tu">'[1]#REF'!$C$1</definedName>
  </definedNames>
  <calcPr calcId="191029" calcMode="manual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30" l="1"/>
  <c r="C2" i="30"/>
  <c r="D2" i="30"/>
  <c r="E2" i="30"/>
  <c r="F2" i="30"/>
  <c r="G2" i="30"/>
  <c r="H4" i="30"/>
  <c r="C5" i="30"/>
  <c r="D5" i="30"/>
  <c r="E5" i="30"/>
  <c r="F5" i="30"/>
  <c r="G5" i="30"/>
  <c r="H5" i="30"/>
  <c r="A6" i="30"/>
  <c r="C6" i="30"/>
  <c r="D6" i="30"/>
  <c r="E6" i="30"/>
  <c r="F6" i="30"/>
  <c r="G6" i="30"/>
  <c r="H6" i="30"/>
  <c r="A7" i="30"/>
  <c r="C7" i="30"/>
  <c r="D7" i="30"/>
  <c r="E7" i="30"/>
  <c r="F7" i="30"/>
  <c r="G7" i="30"/>
  <c r="H7" i="30"/>
  <c r="A8" i="30"/>
  <c r="C8" i="30"/>
  <c r="D8" i="30"/>
  <c r="E8" i="30"/>
  <c r="F8" i="30"/>
  <c r="G8" i="30"/>
  <c r="H8" i="30"/>
  <c r="A9" i="30"/>
  <c r="C9" i="30"/>
  <c r="D9" i="30"/>
  <c r="E9" i="30"/>
  <c r="F9" i="30"/>
  <c r="G9" i="30"/>
  <c r="H9" i="30"/>
  <c r="A10" i="30"/>
  <c r="C10" i="30"/>
  <c r="D10" i="30"/>
  <c r="E10" i="30"/>
  <c r="F10" i="30"/>
  <c r="G10" i="30"/>
  <c r="H10" i="30"/>
  <c r="A11" i="30"/>
  <c r="C11" i="30"/>
  <c r="D11" i="30"/>
  <c r="E11" i="30"/>
  <c r="F11" i="30"/>
  <c r="G11" i="30"/>
  <c r="H11" i="30"/>
  <c r="A12" i="30"/>
  <c r="C12" i="30"/>
  <c r="D12" i="30"/>
  <c r="E12" i="30"/>
  <c r="F12" i="30"/>
  <c r="G12" i="30"/>
  <c r="H12" i="30"/>
  <c r="A13" i="30"/>
  <c r="C13" i="30"/>
  <c r="D13" i="30"/>
  <c r="E13" i="30"/>
  <c r="F13" i="30"/>
  <c r="G13" i="30"/>
  <c r="H13" i="30"/>
  <c r="A14" i="30"/>
  <c r="C14" i="30"/>
  <c r="D14" i="30"/>
  <c r="E14" i="30"/>
  <c r="F14" i="30"/>
  <c r="G14" i="30"/>
  <c r="H14" i="30"/>
  <c r="A15" i="30"/>
  <c r="C15" i="30"/>
  <c r="D15" i="30"/>
  <c r="E15" i="30"/>
  <c r="F15" i="30"/>
  <c r="G15" i="30"/>
  <c r="H15" i="30"/>
  <c r="A16" i="30"/>
  <c r="C16" i="30"/>
  <c r="D16" i="30"/>
  <c r="E16" i="30"/>
  <c r="F16" i="30"/>
  <c r="G16" i="30"/>
  <c r="H16" i="30"/>
  <c r="A17" i="30"/>
  <c r="C17" i="30"/>
  <c r="D17" i="30"/>
  <c r="E17" i="30"/>
  <c r="F17" i="30"/>
  <c r="G17" i="30"/>
  <c r="H17" i="30"/>
  <c r="A18" i="30"/>
  <c r="C18" i="30"/>
  <c r="D18" i="30"/>
  <c r="E18" i="30"/>
  <c r="F18" i="30"/>
  <c r="G18" i="30"/>
  <c r="H18" i="30"/>
  <c r="A19" i="30"/>
  <c r="C19" i="30"/>
  <c r="D19" i="30"/>
  <c r="E19" i="30"/>
  <c r="F19" i="30"/>
  <c r="G19" i="30"/>
  <c r="H19" i="30"/>
  <c r="A20" i="30"/>
  <c r="C20" i="30"/>
  <c r="D20" i="30"/>
  <c r="E20" i="30"/>
  <c r="F20" i="30"/>
  <c r="G20" i="30"/>
  <c r="H20" i="30"/>
  <c r="A21" i="30"/>
  <c r="C21" i="30"/>
  <c r="D21" i="30"/>
  <c r="E21" i="30"/>
  <c r="F21" i="30"/>
  <c r="G21" i="30"/>
  <c r="H21" i="30"/>
  <c r="A22" i="30"/>
  <c r="C22" i="30"/>
  <c r="D22" i="30"/>
  <c r="E22" i="30"/>
  <c r="F22" i="30"/>
  <c r="G22" i="30"/>
  <c r="H22" i="30"/>
  <c r="A23" i="30"/>
  <c r="C23" i="30"/>
  <c r="D23" i="30"/>
  <c r="E23" i="30"/>
  <c r="F23" i="30"/>
  <c r="G23" i="30"/>
  <c r="H23" i="30"/>
  <c r="A24" i="30"/>
  <c r="C24" i="30"/>
  <c r="D24" i="30"/>
  <c r="E24" i="30"/>
  <c r="F24" i="30"/>
  <c r="G24" i="30"/>
  <c r="H24" i="30"/>
  <c r="A25" i="30"/>
  <c r="C25" i="30"/>
  <c r="D25" i="30"/>
  <c r="E25" i="30"/>
  <c r="F25" i="30"/>
  <c r="G25" i="30"/>
  <c r="H25" i="30"/>
  <c r="A26" i="30"/>
  <c r="C26" i="30"/>
  <c r="D26" i="30"/>
  <c r="E26" i="30"/>
  <c r="F26" i="30"/>
  <c r="G26" i="30"/>
  <c r="H26" i="30"/>
  <c r="A27" i="30"/>
  <c r="C27" i="30"/>
  <c r="D27" i="30"/>
  <c r="E27" i="30"/>
  <c r="F27" i="30"/>
  <c r="G27" i="30"/>
  <c r="H27" i="30"/>
  <c r="A28" i="30"/>
  <c r="C28" i="30"/>
  <c r="D28" i="30"/>
  <c r="E28" i="30"/>
  <c r="F28" i="30"/>
  <c r="G28" i="30"/>
  <c r="H28" i="30"/>
  <c r="A29" i="30"/>
  <c r="C29" i="30"/>
  <c r="D29" i="30"/>
  <c r="E29" i="30"/>
  <c r="F29" i="30"/>
  <c r="G29" i="30"/>
  <c r="H29" i="30"/>
  <c r="A30" i="30"/>
  <c r="C30" i="30"/>
  <c r="D30" i="30"/>
  <c r="E30" i="30"/>
  <c r="F30" i="30"/>
  <c r="G30" i="30"/>
  <c r="H30" i="30"/>
  <c r="A31" i="30"/>
  <c r="C31" i="30"/>
  <c r="D31" i="30"/>
  <c r="E31" i="30"/>
  <c r="F31" i="30"/>
  <c r="G31" i="30"/>
  <c r="H31" i="30"/>
  <c r="A32" i="30"/>
  <c r="C32" i="30"/>
  <c r="D32" i="30"/>
  <c r="E32" i="30"/>
  <c r="F32" i="30"/>
  <c r="G32" i="30"/>
  <c r="H32" i="30"/>
  <c r="A33" i="30"/>
  <c r="C33" i="30"/>
  <c r="D33" i="30"/>
  <c r="E33" i="30"/>
  <c r="F33" i="30"/>
  <c r="G33" i="30"/>
  <c r="H33" i="30"/>
  <c r="A34" i="30"/>
  <c r="C34" i="30"/>
  <c r="D34" i="30"/>
  <c r="E34" i="30"/>
  <c r="F34" i="30"/>
  <c r="G34" i="30"/>
  <c r="H34" i="30"/>
  <c r="A35" i="30"/>
  <c r="C35" i="30"/>
  <c r="D35" i="30"/>
  <c r="E35" i="30"/>
  <c r="F35" i="30"/>
  <c r="G35" i="30"/>
  <c r="H35" i="30"/>
  <c r="A36" i="30"/>
  <c r="C36" i="30"/>
  <c r="D36" i="30"/>
  <c r="E36" i="30"/>
  <c r="F36" i="30"/>
  <c r="G36" i="30"/>
  <c r="H36" i="30"/>
  <c r="A37" i="30"/>
  <c r="C37" i="30"/>
  <c r="D37" i="30"/>
  <c r="E37" i="30"/>
  <c r="F37" i="30"/>
  <c r="G37" i="30"/>
  <c r="H37" i="30"/>
  <c r="A38" i="30"/>
  <c r="C38" i="30"/>
  <c r="D38" i="30"/>
  <c r="E38" i="30"/>
  <c r="F38" i="30"/>
  <c r="G38" i="30"/>
  <c r="H38" i="30"/>
  <c r="A39" i="30"/>
  <c r="C39" i="30"/>
  <c r="D39" i="30"/>
  <c r="E39" i="30"/>
  <c r="F39" i="30"/>
  <c r="G39" i="30"/>
  <c r="H39" i="30"/>
  <c r="A40" i="30"/>
  <c r="C40" i="30"/>
  <c r="D40" i="30"/>
  <c r="E40" i="30"/>
  <c r="F40" i="30"/>
  <c r="G40" i="30"/>
  <c r="H40" i="30"/>
  <c r="A41" i="30"/>
  <c r="C41" i="30"/>
  <c r="D41" i="30"/>
  <c r="E41" i="30"/>
  <c r="F41" i="30"/>
  <c r="G41" i="30"/>
  <c r="H41" i="30"/>
  <c r="A42" i="30"/>
  <c r="C42" i="30"/>
  <c r="D42" i="30"/>
  <c r="E42" i="30"/>
  <c r="F42" i="30"/>
  <c r="G42" i="30"/>
  <c r="H42" i="30"/>
  <c r="A43" i="30"/>
  <c r="C43" i="30"/>
  <c r="D43" i="30"/>
  <c r="E43" i="30"/>
  <c r="F43" i="30"/>
  <c r="G43" i="30"/>
  <c r="H43" i="30"/>
  <c r="A44" i="30"/>
  <c r="C44" i="30"/>
  <c r="D44" i="30"/>
  <c r="E44" i="30"/>
  <c r="F44" i="30"/>
  <c r="G44" i="30"/>
  <c r="H44" i="30"/>
  <c r="A45" i="30"/>
  <c r="C45" i="30"/>
  <c r="D45" i="30"/>
  <c r="E45" i="30"/>
  <c r="F45" i="30"/>
  <c r="G45" i="30"/>
  <c r="H45" i="30"/>
  <c r="A46" i="30"/>
  <c r="C46" i="30"/>
  <c r="D46" i="30"/>
  <c r="E46" i="30"/>
  <c r="F46" i="30"/>
  <c r="G46" i="30"/>
  <c r="H46" i="30"/>
  <c r="A47" i="30"/>
  <c r="C47" i="30"/>
  <c r="D47" i="30"/>
  <c r="E47" i="30"/>
  <c r="F47" i="30"/>
  <c r="G47" i="30"/>
  <c r="H47" i="30"/>
  <c r="A48" i="30"/>
  <c r="C48" i="30"/>
  <c r="D48" i="30"/>
  <c r="E48" i="30"/>
  <c r="F48" i="30"/>
  <c r="G48" i="30"/>
  <c r="H48" i="30"/>
  <c r="A49" i="30"/>
  <c r="C49" i="30"/>
  <c r="D49" i="30"/>
  <c r="E49" i="30"/>
  <c r="F49" i="30"/>
  <c r="G49" i="30"/>
  <c r="H49" i="30"/>
  <c r="A50" i="30"/>
  <c r="C50" i="30"/>
  <c r="D50" i="30"/>
  <c r="E50" i="30"/>
  <c r="F50" i="30"/>
  <c r="G50" i="30"/>
  <c r="H50" i="30"/>
  <c r="A51" i="30"/>
  <c r="C51" i="30"/>
  <c r="D51" i="30"/>
  <c r="E51" i="30"/>
  <c r="F51" i="30"/>
  <c r="G51" i="30"/>
  <c r="H51" i="30"/>
  <c r="A52" i="30"/>
  <c r="C52" i="30"/>
  <c r="D52" i="30"/>
  <c r="E52" i="30"/>
  <c r="F52" i="30"/>
  <c r="G52" i="30"/>
  <c r="H52" i="30"/>
  <c r="A53" i="30"/>
  <c r="C53" i="30"/>
  <c r="D53" i="30"/>
  <c r="E53" i="30"/>
  <c r="F53" i="30"/>
  <c r="G53" i="30"/>
  <c r="H53" i="30"/>
  <c r="A54" i="30"/>
  <c r="C54" i="30"/>
  <c r="D54" i="30"/>
  <c r="E54" i="30"/>
  <c r="F54" i="30"/>
  <c r="G54" i="30"/>
  <c r="H54" i="30"/>
  <c r="A55" i="30"/>
  <c r="C55" i="30"/>
  <c r="D55" i="30"/>
  <c r="E55" i="30"/>
  <c r="F55" i="30"/>
  <c r="G55" i="30"/>
  <c r="H55" i="30"/>
  <c r="A56" i="30"/>
  <c r="C56" i="30"/>
  <c r="D56" i="30"/>
  <c r="E56" i="30"/>
  <c r="F56" i="30"/>
  <c r="G56" i="30"/>
  <c r="H56" i="30"/>
  <c r="A57" i="30"/>
  <c r="C57" i="30"/>
  <c r="D57" i="30"/>
  <c r="E57" i="30"/>
  <c r="F57" i="30"/>
  <c r="G57" i="30"/>
  <c r="H57" i="30"/>
  <c r="A58" i="30"/>
  <c r="C58" i="30"/>
  <c r="D58" i="30"/>
  <c r="E58" i="30"/>
  <c r="F58" i="30"/>
  <c r="G58" i="30"/>
  <c r="H58" i="30"/>
  <c r="A59" i="30"/>
  <c r="C59" i="30"/>
  <c r="D59" i="30"/>
  <c r="E59" i="30"/>
  <c r="F59" i="30"/>
  <c r="G59" i="30"/>
  <c r="H59" i="30"/>
  <c r="A60" i="30"/>
  <c r="C60" i="30"/>
  <c r="D60" i="30"/>
  <c r="E60" i="30"/>
  <c r="F60" i="30"/>
  <c r="G60" i="30"/>
  <c r="H60" i="30"/>
  <c r="A61" i="30"/>
  <c r="C61" i="30"/>
  <c r="D61" i="30"/>
  <c r="E61" i="30"/>
  <c r="F61" i="30"/>
  <c r="G61" i="30"/>
  <c r="H61" i="30"/>
  <c r="A62" i="30"/>
  <c r="C62" i="30"/>
  <c r="D62" i="30"/>
  <c r="E62" i="30"/>
  <c r="F62" i="30"/>
  <c r="G62" i="30"/>
  <c r="H62" i="30"/>
  <c r="A63" i="30"/>
  <c r="C63" i="30"/>
  <c r="D63" i="30"/>
  <c r="E63" i="30"/>
  <c r="F63" i="30"/>
  <c r="G63" i="30"/>
  <c r="H63" i="30"/>
  <c r="A64" i="30"/>
  <c r="C64" i="30"/>
  <c r="D64" i="30"/>
  <c r="E64" i="30"/>
  <c r="F64" i="30"/>
  <c r="G64" i="30"/>
  <c r="H64" i="30"/>
  <c r="A65" i="30"/>
  <c r="C65" i="30"/>
  <c r="D65" i="30"/>
  <c r="E65" i="30"/>
  <c r="F65" i="30"/>
  <c r="G65" i="30"/>
  <c r="H65" i="30"/>
  <c r="A66" i="30"/>
  <c r="C66" i="30"/>
  <c r="D66" i="30"/>
  <c r="E66" i="30"/>
  <c r="F66" i="30"/>
  <c r="G66" i="30"/>
  <c r="H66" i="30"/>
  <c r="A67" i="30"/>
  <c r="C67" i="30"/>
  <c r="D67" i="30"/>
  <c r="E67" i="30"/>
  <c r="F67" i="30"/>
  <c r="G67" i="30"/>
  <c r="H67" i="30"/>
  <c r="A68" i="30"/>
  <c r="C68" i="30"/>
  <c r="D68" i="30"/>
  <c r="E68" i="30"/>
  <c r="F68" i="30"/>
  <c r="G68" i="30"/>
  <c r="H68" i="30"/>
  <c r="A69" i="30"/>
  <c r="C69" i="30"/>
  <c r="D69" i="30"/>
  <c r="E69" i="30"/>
  <c r="F69" i="30"/>
  <c r="G69" i="30"/>
  <c r="H69" i="30"/>
  <c r="A70" i="30"/>
  <c r="C70" i="30"/>
  <c r="D70" i="30"/>
  <c r="E70" i="30"/>
  <c r="F70" i="30"/>
  <c r="G70" i="30"/>
  <c r="H70" i="30"/>
  <c r="A71" i="30"/>
  <c r="C71" i="30"/>
  <c r="D71" i="30"/>
  <c r="E71" i="30"/>
  <c r="F71" i="30"/>
  <c r="G71" i="30"/>
  <c r="H71" i="30"/>
  <c r="A72" i="30"/>
  <c r="C72" i="30"/>
  <c r="D72" i="30"/>
  <c r="E72" i="30"/>
  <c r="F72" i="30"/>
  <c r="G72" i="30"/>
  <c r="H72" i="30"/>
  <c r="A73" i="30"/>
  <c r="C73" i="30"/>
  <c r="D73" i="30"/>
  <c r="E73" i="30"/>
  <c r="F73" i="30"/>
  <c r="G73" i="30"/>
  <c r="H73" i="30"/>
  <c r="A74" i="30"/>
  <c r="C74" i="30"/>
  <c r="D74" i="30"/>
  <c r="E74" i="30"/>
  <c r="F74" i="30"/>
  <c r="G74" i="30"/>
  <c r="H74" i="30"/>
  <c r="A75" i="30"/>
  <c r="C75" i="30"/>
  <c r="D75" i="30"/>
  <c r="E75" i="30"/>
  <c r="F75" i="30"/>
  <c r="G75" i="30"/>
  <c r="H75" i="30"/>
  <c r="A76" i="30"/>
  <c r="C76" i="30"/>
  <c r="D76" i="30"/>
  <c r="E76" i="30"/>
  <c r="F76" i="30"/>
  <c r="G76" i="30"/>
  <c r="H76" i="30"/>
  <c r="A77" i="30"/>
  <c r="C77" i="30"/>
  <c r="D77" i="30"/>
  <c r="E77" i="30"/>
  <c r="F77" i="30"/>
  <c r="G77" i="30"/>
  <c r="H77" i="30"/>
  <c r="A78" i="30"/>
  <c r="C78" i="30"/>
  <c r="D78" i="30"/>
  <c r="E78" i="30"/>
  <c r="F78" i="30"/>
  <c r="G78" i="30"/>
  <c r="H78" i="30"/>
  <c r="A79" i="30"/>
  <c r="C79" i="30"/>
  <c r="D79" i="30"/>
  <c r="E79" i="30"/>
  <c r="F79" i="30"/>
  <c r="G79" i="30"/>
  <c r="H79" i="30"/>
  <c r="A80" i="30"/>
  <c r="C80" i="30"/>
  <c r="D80" i="30"/>
  <c r="E80" i="30"/>
  <c r="F80" i="30"/>
  <c r="G80" i="30"/>
  <c r="H80" i="30"/>
  <c r="A81" i="30"/>
  <c r="C81" i="30"/>
  <c r="D81" i="30"/>
  <c r="E81" i="30"/>
  <c r="F81" i="30"/>
  <c r="G81" i="30"/>
  <c r="H81" i="30"/>
  <c r="A82" i="30"/>
  <c r="C82" i="30"/>
  <c r="D82" i="30"/>
  <c r="E82" i="30"/>
  <c r="F82" i="30"/>
  <c r="G82" i="30"/>
  <c r="H82" i="30"/>
  <c r="A83" i="30"/>
  <c r="C83" i="30"/>
  <c r="D83" i="30"/>
  <c r="E83" i="30"/>
  <c r="F83" i="30"/>
  <c r="G83" i="30"/>
  <c r="H83" i="30"/>
  <c r="A84" i="30"/>
  <c r="C84" i="30"/>
  <c r="D84" i="30"/>
  <c r="E84" i="30"/>
  <c r="F84" i="30"/>
  <c r="G84" i="30"/>
  <c r="H84" i="30"/>
  <c r="A85" i="30"/>
  <c r="C85" i="30"/>
  <c r="D85" i="30"/>
  <c r="E85" i="30"/>
  <c r="F85" i="30"/>
  <c r="G85" i="30"/>
  <c r="H85" i="30"/>
  <c r="A86" i="30"/>
  <c r="C86" i="30"/>
  <c r="D86" i="30"/>
  <c r="E86" i="30"/>
  <c r="F86" i="30"/>
  <c r="G86" i="30"/>
  <c r="H86" i="30"/>
  <c r="A87" i="30"/>
  <c r="C87" i="30"/>
  <c r="D87" i="30"/>
  <c r="E87" i="30"/>
  <c r="F87" i="30"/>
  <c r="G87" i="30"/>
  <c r="H87" i="30"/>
  <c r="A88" i="30"/>
  <c r="C88" i="30"/>
  <c r="D88" i="30"/>
  <c r="E88" i="30"/>
  <c r="F88" i="30"/>
  <c r="G88" i="30"/>
  <c r="H88" i="30"/>
  <c r="A89" i="30"/>
  <c r="C89" i="30"/>
  <c r="D89" i="30"/>
  <c r="E89" i="30"/>
  <c r="F89" i="30"/>
  <c r="G89" i="30"/>
  <c r="H89" i="30"/>
  <c r="A90" i="30"/>
  <c r="C90" i="30"/>
  <c r="D90" i="30"/>
  <c r="E90" i="30"/>
  <c r="F90" i="30"/>
  <c r="G90" i="30"/>
  <c r="H90" i="30"/>
  <c r="A91" i="30"/>
  <c r="C91" i="30"/>
  <c r="D91" i="30"/>
  <c r="E91" i="30"/>
  <c r="F91" i="30"/>
  <c r="G91" i="30"/>
  <c r="H91" i="30"/>
  <c r="A92" i="30"/>
  <c r="C92" i="30"/>
  <c r="D92" i="30"/>
  <c r="E92" i="30"/>
  <c r="F92" i="30"/>
  <c r="G92" i="30"/>
  <c r="H92" i="30"/>
  <c r="A93" i="30"/>
  <c r="C93" i="30"/>
  <c r="D93" i="30"/>
  <c r="E93" i="30"/>
  <c r="F93" i="30"/>
  <c r="G93" i="30"/>
  <c r="H93" i="30"/>
  <c r="A94" i="30"/>
  <c r="C94" i="30"/>
  <c r="D94" i="30"/>
  <c r="E94" i="30"/>
  <c r="F94" i="30"/>
  <c r="G94" i="30"/>
  <c r="H94" i="30"/>
  <c r="A95" i="30"/>
  <c r="C95" i="30"/>
  <c r="D95" i="30"/>
  <c r="E95" i="30"/>
  <c r="F95" i="30"/>
  <c r="G95" i="30"/>
  <c r="H95" i="30"/>
  <c r="A96" i="30"/>
  <c r="C96" i="30"/>
  <c r="D96" i="30"/>
  <c r="E96" i="30"/>
  <c r="F96" i="30"/>
  <c r="G96" i="30"/>
  <c r="H96" i="30"/>
  <c r="A97" i="30"/>
  <c r="C97" i="30"/>
  <c r="D97" i="30"/>
  <c r="E97" i="30"/>
  <c r="F97" i="30"/>
  <c r="G97" i="30"/>
  <c r="H97" i="30"/>
  <c r="A98" i="30"/>
  <c r="C98" i="30"/>
  <c r="D98" i="30"/>
  <c r="E98" i="30"/>
  <c r="F98" i="30"/>
  <c r="G98" i="30"/>
  <c r="H98" i="30"/>
  <c r="A99" i="30"/>
  <c r="C99" i="30"/>
  <c r="D99" i="30"/>
  <c r="E99" i="30"/>
  <c r="F99" i="30"/>
  <c r="G99" i="30"/>
  <c r="H99" i="30"/>
  <c r="A100" i="30"/>
  <c r="C100" i="30"/>
  <c r="D100" i="30"/>
  <c r="E100" i="30"/>
  <c r="F100" i="30"/>
  <c r="G100" i="30"/>
  <c r="H100" i="30"/>
  <c r="A101" i="30"/>
  <c r="C101" i="30"/>
  <c r="D101" i="30"/>
  <c r="E101" i="30"/>
  <c r="F101" i="30"/>
  <c r="G101" i="30"/>
  <c r="H101" i="30"/>
  <c r="A102" i="30"/>
  <c r="C102" i="30"/>
  <c r="D102" i="30"/>
  <c r="E102" i="30"/>
  <c r="F102" i="30"/>
  <c r="G102" i="30"/>
  <c r="H102" i="30"/>
  <c r="A103" i="30"/>
  <c r="C103" i="30"/>
  <c r="D103" i="30"/>
  <c r="E103" i="30"/>
  <c r="F103" i="30"/>
  <c r="G103" i="30"/>
  <c r="H103" i="30"/>
  <c r="A104" i="30"/>
  <c r="C104" i="30"/>
  <c r="D104" i="30"/>
  <c r="E104" i="30"/>
  <c r="F104" i="30"/>
  <c r="G104" i="30"/>
  <c r="H104" i="30"/>
  <c r="A105" i="30"/>
  <c r="C105" i="30"/>
  <c r="D105" i="30"/>
  <c r="E105" i="30"/>
  <c r="F105" i="30"/>
  <c r="G105" i="30"/>
  <c r="H105" i="30"/>
  <c r="A106" i="30"/>
  <c r="C106" i="30"/>
  <c r="D106" i="30"/>
  <c r="E106" i="30"/>
  <c r="F106" i="30"/>
  <c r="G106" i="30"/>
  <c r="H106" i="30"/>
  <c r="A107" i="30"/>
  <c r="C107" i="30"/>
  <c r="D107" i="30"/>
  <c r="E107" i="30"/>
  <c r="F107" i="30"/>
  <c r="G107" i="30"/>
  <c r="H107" i="30"/>
  <c r="A108" i="30"/>
  <c r="C108" i="30"/>
  <c r="D108" i="30"/>
  <c r="E108" i="30"/>
  <c r="F108" i="30"/>
  <c r="G108" i="30"/>
  <c r="H108" i="30"/>
  <c r="A109" i="30"/>
  <c r="C109" i="30"/>
  <c r="D109" i="30"/>
  <c r="E109" i="30"/>
  <c r="F109" i="30"/>
  <c r="G109" i="30"/>
  <c r="H109" i="30"/>
  <c r="A110" i="30"/>
  <c r="C110" i="30"/>
  <c r="D110" i="30"/>
  <c r="E110" i="30"/>
  <c r="F110" i="30"/>
  <c r="G110" i="30"/>
  <c r="H110" i="30"/>
  <c r="A111" i="30"/>
  <c r="C111" i="30"/>
  <c r="D111" i="30"/>
  <c r="E111" i="30"/>
  <c r="F111" i="30"/>
  <c r="G111" i="30"/>
  <c r="H111" i="30"/>
  <c r="A112" i="30"/>
  <c r="C112" i="30"/>
  <c r="D112" i="30"/>
  <c r="E112" i="30"/>
  <c r="F112" i="30"/>
  <c r="G112" i="30"/>
  <c r="H112" i="30"/>
  <c r="A113" i="30"/>
  <c r="C113" i="30"/>
  <c r="D113" i="30"/>
  <c r="E113" i="30"/>
  <c r="F113" i="30"/>
  <c r="G113" i="30"/>
  <c r="H113" i="30"/>
  <c r="A114" i="30"/>
  <c r="C114" i="30"/>
  <c r="D114" i="30"/>
  <c r="E114" i="30"/>
  <c r="F114" i="30"/>
  <c r="G114" i="30"/>
  <c r="H114" i="30"/>
  <c r="A115" i="30"/>
  <c r="C115" i="30"/>
  <c r="D115" i="30"/>
  <c r="E115" i="30"/>
  <c r="F115" i="30"/>
  <c r="G115" i="30"/>
  <c r="H115" i="30"/>
  <c r="A116" i="30"/>
  <c r="C116" i="30"/>
  <c r="D116" i="30"/>
  <c r="E116" i="30"/>
  <c r="F116" i="30"/>
  <c r="G116" i="30"/>
  <c r="H116" i="30"/>
  <c r="A117" i="30"/>
  <c r="C117" i="30"/>
  <c r="D117" i="30"/>
  <c r="E117" i="30"/>
  <c r="F117" i="30"/>
  <c r="G117" i="30"/>
  <c r="H117" i="30"/>
  <c r="A118" i="30"/>
  <c r="C118" i="30"/>
  <c r="D118" i="30"/>
  <c r="E118" i="30"/>
  <c r="F118" i="30"/>
  <c r="G118" i="30"/>
  <c r="H118" i="30"/>
  <c r="A119" i="30"/>
  <c r="C119" i="30"/>
  <c r="D119" i="30"/>
  <c r="E119" i="30"/>
  <c r="F119" i="30"/>
  <c r="G119" i="30"/>
  <c r="H119" i="30"/>
  <c r="A120" i="30"/>
  <c r="C120" i="30"/>
  <c r="D120" i="30"/>
  <c r="E120" i="30"/>
  <c r="F120" i="30"/>
  <c r="G120" i="30"/>
  <c r="H120" i="30"/>
  <c r="A121" i="30"/>
  <c r="C121" i="30"/>
  <c r="D121" i="30"/>
  <c r="E121" i="30"/>
  <c r="F121" i="30"/>
  <c r="G121" i="30"/>
  <c r="H121" i="30"/>
  <c r="A122" i="30"/>
  <c r="C122" i="30"/>
  <c r="D122" i="30"/>
  <c r="E122" i="30"/>
  <c r="F122" i="30"/>
  <c r="G122" i="30"/>
  <c r="H122" i="30"/>
  <c r="A123" i="30"/>
  <c r="C123" i="30"/>
  <c r="D123" i="30"/>
  <c r="E123" i="30"/>
  <c r="F123" i="30"/>
  <c r="G123" i="30"/>
  <c r="H123" i="30"/>
  <c r="A124" i="30"/>
  <c r="C124" i="30"/>
  <c r="D124" i="30"/>
  <c r="E124" i="30"/>
  <c r="F124" i="30"/>
  <c r="G124" i="30"/>
  <c r="H124" i="30"/>
  <c r="A125" i="30"/>
  <c r="C125" i="30"/>
  <c r="D125" i="30"/>
  <c r="E125" i="30"/>
  <c r="F125" i="30"/>
  <c r="G125" i="30"/>
  <c r="H125" i="30"/>
  <c r="A126" i="30"/>
  <c r="C126" i="30"/>
  <c r="D126" i="30"/>
  <c r="E126" i="30"/>
  <c r="F126" i="30"/>
  <c r="G126" i="30"/>
  <c r="H126" i="30"/>
  <c r="A127" i="30"/>
  <c r="C127" i="30"/>
  <c r="D127" i="30"/>
  <c r="E127" i="30"/>
  <c r="F127" i="30"/>
  <c r="G127" i="30"/>
  <c r="H127" i="30"/>
  <c r="A128" i="30"/>
  <c r="C128" i="30"/>
  <c r="D128" i="30"/>
  <c r="E128" i="30"/>
  <c r="F128" i="30"/>
  <c r="G128" i="30"/>
  <c r="H128" i="30"/>
  <c r="A129" i="30"/>
  <c r="C129" i="30"/>
  <c r="D129" i="30"/>
  <c r="E129" i="30"/>
  <c r="F129" i="30"/>
  <c r="G129" i="30"/>
  <c r="H129" i="30"/>
  <c r="A130" i="30"/>
  <c r="C130" i="30"/>
  <c r="D130" i="30"/>
  <c r="E130" i="30"/>
  <c r="F130" i="30"/>
  <c r="G130" i="30"/>
  <c r="H130" i="30"/>
  <c r="A131" i="30"/>
  <c r="C131" i="30"/>
  <c r="D131" i="30"/>
  <c r="E131" i="30"/>
  <c r="F131" i="30"/>
  <c r="G131" i="30"/>
  <c r="H131" i="30"/>
  <c r="A132" i="30"/>
  <c r="C132" i="30"/>
  <c r="D132" i="30"/>
  <c r="E132" i="30"/>
  <c r="F132" i="30"/>
  <c r="G132" i="30"/>
  <c r="H132" i="30"/>
  <c r="A133" i="30"/>
  <c r="C133" i="30"/>
  <c r="D133" i="30"/>
  <c r="E133" i="30"/>
  <c r="F133" i="30"/>
  <c r="G133" i="30"/>
  <c r="H133" i="30"/>
  <c r="A134" i="30"/>
  <c r="C134" i="30"/>
  <c r="D134" i="30"/>
  <c r="E134" i="30"/>
  <c r="F134" i="30"/>
  <c r="G134" i="30"/>
  <c r="H134" i="30"/>
  <c r="A135" i="30"/>
  <c r="C135" i="30"/>
  <c r="D135" i="30"/>
  <c r="E135" i="30"/>
  <c r="F135" i="30"/>
  <c r="G135" i="30"/>
  <c r="H135" i="30"/>
  <c r="A136" i="30"/>
  <c r="C136" i="30"/>
  <c r="D136" i="30"/>
  <c r="E136" i="30"/>
  <c r="F136" i="30"/>
  <c r="G136" i="30"/>
  <c r="H136" i="30"/>
  <c r="A137" i="30"/>
  <c r="C137" i="30"/>
  <c r="D137" i="30"/>
  <c r="E137" i="30"/>
  <c r="F137" i="30"/>
  <c r="G137" i="30"/>
  <c r="H137" i="30"/>
  <c r="A138" i="30"/>
  <c r="C138" i="30"/>
  <c r="D138" i="30"/>
  <c r="E138" i="30"/>
  <c r="F138" i="30"/>
  <c r="G138" i="30"/>
  <c r="H138" i="30"/>
  <c r="A139" i="30"/>
  <c r="C139" i="30"/>
  <c r="D139" i="30"/>
  <c r="E139" i="30"/>
  <c r="F139" i="30"/>
  <c r="G139" i="30"/>
  <c r="H139" i="30"/>
  <c r="A140" i="30"/>
  <c r="C140" i="30"/>
  <c r="D140" i="30"/>
  <c r="E140" i="30"/>
  <c r="F140" i="30"/>
  <c r="G140" i="30"/>
  <c r="H140" i="30"/>
  <c r="A141" i="30"/>
  <c r="C141" i="30"/>
  <c r="D141" i="30"/>
  <c r="E141" i="30"/>
  <c r="F141" i="30"/>
  <c r="G141" i="30"/>
  <c r="H141" i="30"/>
  <c r="A142" i="30"/>
  <c r="C142" i="30"/>
  <c r="D142" i="30"/>
  <c r="E142" i="30"/>
  <c r="F142" i="30"/>
  <c r="G142" i="30"/>
  <c r="H142" i="30"/>
  <c r="A143" i="30"/>
  <c r="C143" i="30"/>
  <c r="D143" i="30"/>
  <c r="E143" i="30"/>
  <c r="F143" i="30"/>
  <c r="G143" i="30"/>
  <c r="H143" i="30"/>
  <c r="A144" i="30"/>
  <c r="C144" i="30"/>
  <c r="D144" i="30"/>
  <c r="E144" i="30"/>
  <c r="F144" i="30"/>
  <c r="G144" i="30"/>
  <c r="H144" i="30"/>
  <c r="A145" i="30"/>
  <c r="C145" i="30"/>
  <c r="D145" i="30"/>
  <c r="E145" i="30"/>
  <c r="F145" i="30"/>
  <c r="G145" i="30"/>
  <c r="H145" i="30"/>
  <c r="A146" i="30"/>
  <c r="C146" i="30"/>
  <c r="D146" i="30"/>
  <c r="E146" i="30"/>
  <c r="F146" i="30"/>
  <c r="G146" i="30"/>
  <c r="H146" i="30"/>
  <c r="A147" i="30"/>
  <c r="C147" i="30"/>
  <c r="D147" i="30"/>
  <c r="E147" i="30"/>
  <c r="F147" i="30"/>
  <c r="G147" i="30"/>
  <c r="H147" i="30"/>
  <c r="A148" i="30"/>
  <c r="C148" i="30"/>
  <c r="D148" i="30"/>
  <c r="E148" i="30"/>
  <c r="F148" i="30"/>
  <c r="G148" i="30"/>
  <c r="H148" i="30"/>
  <c r="A149" i="30"/>
  <c r="C149" i="30"/>
  <c r="D149" i="30"/>
  <c r="E149" i="30"/>
  <c r="F149" i="30"/>
  <c r="G149" i="30"/>
  <c r="H149" i="30"/>
  <c r="A150" i="30"/>
  <c r="C150" i="30"/>
  <c r="D150" i="30"/>
  <c r="E150" i="30"/>
  <c r="F150" i="30"/>
  <c r="G150" i="30"/>
  <c r="H150" i="30"/>
  <c r="A151" i="30"/>
  <c r="C151" i="30"/>
  <c r="D151" i="30"/>
  <c r="E151" i="30"/>
  <c r="F151" i="30"/>
  <c r="G151" i="30"/>
  <c r="H151" i="30"/>
  <c r="A152" i="30"/>
  <c r="C152" i="30"/>
  <c r="D152" i="30"/>
  <c r="E152" i="30"/>
  <c r="F152" i="30"/>
  <c r="G152" i="30"/>
  <c r="H152" i="30"/>
  <c r="A153" i="30"/>
  <c r="C153" i="30"/>
  <c r="D153" i="30"/>
  <c r="E153" i="30"/>
  <c r="F153" i="30"/>
  <c r="G153" i="30"/>
  <c r="H153" i="30"/>
  <c r="A154" i="30"/>
  <c r="C154" i="30"/>
  <c r="D154" i="30"/>
  <c r="E154" i="30"/>
  <c r="F154" i="30"/>
  <c r="G154" i="30"/>
  <c r="H154" i="30"/>
  <c r="A155" i="30"/>
  <c r="C155" i="30"/>
  <c r="D155" i="30"/>
  <c r="E155" i="30"/>
  <c r="F155" i="30"/>
  <c r="G155" i="30"/>
  <c r="H155" i="30"/>
  <c r="A156" i="30"/>
  <c r="C156" i="30"/>
  <c r="D156" i="30"/>
  <c r="E156" i="30"/>
  <c r="F156" i="30"/>
  <c r="G156" i="30"/>
  <c r="H156" i="30"/>
  <c r="C158" i="30"/>
  <c r="D158" i="30"/>
  <c r="E158" i="30"/>
  <c r="F158" i="30"/>
  <c r="G158" i="30"/>
  <c r="H158" i="30"/>
  <c r="E17" i="33"/>
  <c r="E22" i="33"/>
  <c r="F17" i="33"/>
  <c r="F22" i="33"/>
  <c r="F27" i="33"/>
  <c r="C30" i="33"/>
  <c r="E4" i="34"/>
  <c r="F4" i="34"/>
  <c r="B8" i="34"/>
  <c r="C8" i="34"/>
  <c r="D12" i="34"/>
  <c r="C12" i="34"/>
  <c r="B13" i="34"/>
  <c r="C13" i="34"/>
  <c r="E16" i="34"/>
  <c r="F16" i="34"/>
</calcChain>
</file>

<file path=xl/sharedStrings.xml><?xml version="1.0" encoding="utf-8"?>
<sst xmlns="http://schemas.openxmlformats.org/spreadsheetml/2006/main" count="379" uniqueCount="119">
  <si>
    <t>Analysis No.</t>
  </si>
  <si>
    <r>
      <t xml:space="preserve">Scherer et al., 2001 - </t>
    </r>
    <r>
      <rPr>
        <b/>
        <vertAlign val="superscript"/>
        <sz val="12"/>
        <color indexed="16"/>
        <rFont val="Arial"/>
        <family val="2"/>
      </rPr>
      <t>176</t>
    </r>
    <r>
      <rPr>
        <b/>
        <sz val="12"/>
        <color indexed="16"/>
        <rFont val="Arial"/>
        <family val="2"/>
      </rPr>
      <t>Lu decay constant (1.865x10</t>
    </r>
    <r>
      <rPr>
        <b/>
        <vertAlign val="superscript"/>
        <sz val="12"/>
        <color indexed="16"/>
        <rFont val="Arial"/>
        <family val="2"/>
      </rPr>
      <t>-11</t>
    </r>
    <r>
      <rPr>
        <b/>
        <sz val="12"/>
        <color indexed="16"/>
        <rFont val="Arial"/>
        <family val="2"/>
      </rPr>
      <t>)</t>
    </r>
  </si>
  <si>
    <t>1s</t>
  </si>
  <si>
    <t>T(DM)</t>
  </si>
  <si>
    <t>Age</t>
  </si>
  <si>
    <t>NORMAL CONCORDIA PLOT CALCULATIONS</t>
  </si>
  <si>
    <t>time back from present</t>
  </si>
  <si>
    <t>176Hf/177Hf)DM</t>
  </si>
  <si>
    <t>176Lu/177Hf)DM</t>
  </si>
  <si>
    <t>Hf Evolution curve - CHUR</t>
  </si>
  <si>
    <t>176Hf/177Hf)I</t>
  </si>
  <si>
    <t>time (Ga) from present</t>
  </si>
  <si>
    <t>176Hf/177Hf)t</t>
  </si>
  <si>
    <t>Hf Evolution curve --DM</t>
  </si>
  <si>
    <t>Scherer et al., 2001 - 176Lu decay constant (1.865x10-11)</t>
  </si>
  <si>
    <t xml:space="preserve">initial Hf vs age plot </t>
  </si>
  <si>
    <t>Depleted Mantle</t>
  </si>
  <si>
    <t xml:space="preserve">EHf vs age plot </t>
  </si>
  <si>
    <t>CHUR</t>
  </si>
  <si>
    <t>PROBABILITY DENSITY DATA</t>
  </si>
  <si>
    <t>NORMAL CONCORDIA PLOT DATA</t>
  </si>
  <si>
    <t>INVERSE CONCORDIA PLOT CALCULATIONS</t>
  </si>
  <si>
    <t>INVERSE CONCORDIA PLOT DATA</t>
  </si>
  <si>
    <t>RSD</t>
  </si>
  <si>
    <t>RHO</t>
  </si>
  <si>
    <t>Hf model ages</t>
  </si>
  <si>
    <t>decay constant</t>
  </si>
  <si>
    <t>176Hf/177Hf)sample</t>
  </si>
  <si>
    <t>176Lu/177Hf)sample</t>
  </si>
  <si>
    <t>176Hf/177Hf)CHUR</t>
  </si>
  <si>
    <t>Depleted mantle</t>
  </si>
  <si>
    <t>176Hf/177Hf)sample (t)</t>
  </si>
  <si>
    <t>176Lu/177Hf)CHUR</t>
  </si>
  <si>
    <t>T(CHUR)</t>
  </si>
  <si>
    <t>DM</t>
  </si>
  <si>
    <t>Epsilon Hf</t>
  </si>
  <si>
    <t>epsilon(t)</t>
  </si>
  <si>
    <t>Reservoir point</t>
  </si>
  <si>
    <t>x</t>
  </si>
  <si>
    <t>y</t>
  </si>
  <si>
    <t>slider cell</t>
  </si>
  <si>
    <t>Y-axis point</t>
  </si>
  <si>
    <t>ratio</t>
  </si>
  <si>
    <t>Hf Evolution curve -sample (back from present)</t>
  </si>
  <si>
    <t>IsoLine</t>
  </si>
  <si>
    <t>Source sheet</t>
  </si>
  <si>
    <t>U-Pb plot data</t>
  </si>
  <si>
    <t>Plot name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</si>
  <si>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</si>
  <si>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</si>
  <si>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</si>
  <si>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</si>
  <si>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</si>
  <si>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</si>
  <si>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</si>
  <si>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</si>
  <si>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</si>
  <si>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</si>
  <si>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Filled Symbols</t>
  </si>
  <si>
    <t>ConcAge</t>
  </si>
  <si>
    <t>ConcSwap</t>
  </si>
  <si>
    <t>1st Symbol-row</t>
  </si>
  <si>
    <t>Average2</t>
  </si>
  <si>
    <t>AE31:AF48</t>
  </si>
  <si>
    <t>ConcBand</t>
  </si>
  <si>
    <t>ConcTikEll</t>
  </si>
  <si>
    <t>Concordia3</t>
  </si>
  <si>
    <t>W31:Z46</t>
  </si>
  <si>
    <t>Concordia7</t>
  </si>
  <si>
    <t>Concordia8</t>
  </si>
  <si>
    <t>Average9</t>
  </si>
  <si>
    <t>AE49:AF59</t>
  </si>
  <si>
    <t>Concordia10</t>
  </si>
  <si>
    <t>W49:Z59</t>
  </si>
  <si>
    <t>Average12</t>
  </si>
  <si>
    <t>AE31:AF65</t>
  </si>
  <si>
    <r>
      <t>207</t>
    </r>
    <r>
      <rPr>
        <sz val="12"/>
        <rFont val="Arial"/>
        <family val="2"/>
      </rPr>
      <t>Pb/</t>
    </r>
    <r>
      <rPr>
        <vertAlign val="superscript"/>
        <sz val="12"/>
        <rFont val="Arial"/>
        <family val="2"/>
      </rPr>
      <t>235</t>
    </r>
    <r>
      <rPr>
        <sz val="12"/>
        <rFont val="Arial"/>
        <family val="2"/>
      </rPr>
      <t>U</t>
    </r>
  </si>
  <si>
    <r>
      <t>206</t>
    </r>
    <r>
      <rPr>
        <sz val="12"/>
        <rFont val="Arial"/>
        <family val="2"/>
      </rPr>
      <t>Pb/</t>
    </r>
    <r>
      <rPr>
        <vertAlign val="superscript"/>
        <sz val="12"/>
        <rFont val="Arial"/>
        <family val="2"/>
      </rPr>
      <t>238</t>
    </r>
    <r>
      <rPr>
        <sz val="12"/>
        <rFont val="Arial"/>
        <family val="2"/>
      </rPr>
      <t>U</t>
    </r>
  </si>
  <si>
    <r>
      <t>238</t>
    </r>
    <r>
      <rPr>
        <sz val="12"/>
        <rFont val="Arial"/>
        <family val="2"/>
      </rPr>
      <t>U/</t>
    </r>
    <r>
      <rPr>
        <vertAlign val="superscript"/>
        <sz val="12"/>
        <rFont val="Arial"/>
        <family val="2"/>
      </rPr>
      <t>206</t>
    </r>
    <r>
      <rPr>
        <sz val="12"/>
        <rFont val="Arial"/>
        <family val="2"/>
      </rPr>
      <t>Pb</t>
    </r>
  </si>
  <si>
    <r>
      <t>207</t>
    </r>
    <r>
      <rPr>
        <sz val="12"/>
        <rFont val="Arial"/>
        <family val="2"/>
      </rPr>
      <t>Pb/</t>
    </r>
    <r>
      <rPr>
        <vertAlign val="superscript"/>
        <sz val="12"/>
        <rFont val="Arial"/>
        <family val="2"/>
      </rPr>
      <t>206</t>
    </r>
    <r>
      <rPr>
        <sz val="12"/>
        <rFont val="Arial"/>
        <family val="2"/>
      </rPr>
      <t>Pb</t>
    </r>
  </si>
  <si>
    <t>KH14-39-01</t>
  </si>
  <si>
    <t>KH14-39-02</t>
  </si>
  <si>
    <t>KH14-39-03</t>
  </si>
  <si>
    <t>KH14-39-04</t>
  </si>
  <si>
    <t>KH14-39-05</t>
  </si>
  <si>
    <t>KH14-39-06</t>
  </si>
  <si>
    <t>KH14-39-07</t>
  </si>
  <si>
    <t>KH14-39-08</t>
  </si>
  <si>
    <t>KH14-39-09</t>
  </si>
  <si>
    <t>KH14-39-10</t>
  </si>
  <si>
    <t>KH14-39-11</t>
  </si>
  <si>
    <t>KH14-39-12</t>
  </si>
  <si>
    <t>KH14-39-13</t>
  </si>
  <si>
    <t>KH14-39-14</t>
  </si>
  <si>
    <t>KH14-39-15</t>
  </si>
  <si>
    <t>KH14-39-16</t>
  </si>
  <si>
    <t>KH14-39-17</t>
  </si>
  <si>
    <t>KH14-39-18</t>
  </si>
  <si>
    <t>KH14-39-19</t>
  </si>
  <si>
    <t>KH14-39-20</t>
  </si>
  <si>
    <t>KH14-39-21</t>
  </si>
  <si>
    <t>KH14-38-01</t>
  </si>
  <si>
    <t>KH14-38-02</t>
  </si>
  <si>
    <t>KH14-38-03</t>
  </si>
  <si>
    <t>KH14-38-04</t>
  </si>
  <si>
    <t>KH14-38-05</t>
  </si>
  <si>
    <t>KH14-38-06</t>
  </si>
  <si>
    <t>KH14-38-07</t>
  </si>
  <si>
    <t>KH14-38-08</t>
  </si>
  <si>
    <t>KH14-38-09</t>
  </si>
  <si>
    <t>KH14-38-10</t>
  </si>
  <si>
    <t>KH14-38-11</t>
  </si>
  <si>
    <t>KH14-38-12</t>
  </si>
  <si>
    <t>KH14-38-13</t>
  </si>
  <si>
    <t>KH14-38-14</t>
  </si>
  <si>
    <t>KH14-38-15</t>
  </si>
  <si>
    <t>KH14-38-16</t>
  </si>
  <si>
    <t>KH14-38-17</t>
  </si>
  <si>
    <t xml:space="preserve">Table S4- Zircon LA-ICPMS U-Pb ages for the magmatic rocks from SE parts of Kamyaran.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</si>
</sst>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0000"/>
    <numFmt numFmtId="166" formatCode="0.0"/>
    <numFmt numFmtId="167" formatCode=";;;"/>
    <numFmt numFmtId="168" formatCode="0.000000"/>
  </numFmts>
  <fonts count="16" x14ac:knownFonts="1"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Geneva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2"/>
      <color indexed="16"/>
      <name val="Arial"/>
      <family val="2"/>
    </font>
    <font>
      <sz val="9"/>
      <name val="Geneva"/>
      <family val="2"/>
    </font>
    <font>
      <i/>
      <sz val="10"/>
      <name val="Arial"/>
      <family val="2"/>
    </font>
    <font>
      <sz val="8"/>
      <name val="Arial"/>
      <family val="2"/>
    </font>
    <font>
      <b/>
      <vertAlign val="superscript"/>
      <sz val="12"/>
      <color indexed="16"/>
      <name val="Arial"/>
      <family val="2"/>
    </font>
    <font>
      <sz val="8"/>
      <name val="Verdana"/>
      <family val="2"/>
    </font>
    <font>
      <b/>
      <sz val="9"/>
      <color indexed="10"/>
      <name val="Geneva"/>
      <family val="2"/>
    </font>
    <font>
      <b/>
      <u/>
      <sz val="12"/>
      <color indexed="16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16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16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4" fillId="0" borderId="0"/>
    <xf numFmtId="0" fontId="8" fillId="0" borderId="0"/>
    <xf numFmtId="0" fontId="8" fillId="0" borderId="0"/>
    <xf numFmtId="0" fontId="3" fillId="0" borderId="0"/>
  </cellStyleXfs>
  <cellXfs count="84">
    <xf numFmtId="0" fontId="0" fillId="0" borderId="0" xfId="0"/>
    <xf numFmtId="0" fontId="0" fillId="0" borderId="0" xfId="0" applyAlignment="1">
      <alignment horizontal="left"/>
    </xf>
    <xf numFmtId="0" fontId="2" fillId="0" borderId="0" xfId="6" applyFont="1" applyFill="1" applyAlignment="1">
      <alignment horizontal="center"/>
    </xf>
    <xf numFmtId="0" fontId="2" fillId="0" borderId="0" xfId="6" applyFont="1" applyAlignment="1">
      <alignment horizontal="center"/>
    </xf>
    <xf numFmtId="0" fontId="2" fillId="0" borderId="0" xfId="6" applyFont="1"/>
    <xf numFmtId="0" fontId="6" fillId="0" borderId="2" xfId="6" applyFont="1" applyFill="1" applyBorder="1" applyAlignment="1">
      <alignment horizontal="center" vertical="center"/>
    </xf>
    <xf numFmtId="0" fontId="2" fillId="0" borderId="0" xfId="6" applyFont="1" applyAlignment="1">
      <alignment vertical="center"/>
    </xf>
    <xf numFmtId="0" fontId="2" fillId="0" borderId="0" xfId="6" applyFont="1" applyFill="1"/>
    <xf numFmtId="165" fontId="7" fillId="0" borderId="0" xfId="6" applyNumberFormat="1" applyFont="1" applyFill="1" applyBorder="1" applyAlignment="1">
      <alignment horizontal="center"/>
    </xf>
    <xf numFmtId="0" fontId="2" fillId="0" borderId="0" xfId="6" applyFont="1" applyFill="1" applyAlignment="1">
      <alignment vertical="center"/>
    </xf>
    <xf numFmtId="0" fontId="2" fillId="0" borderId="0" xfId="6" applyFont="1" applyFill="1" applyAlignment="1">
      <alignment horizontal="center" vertical="center"/>
    </xf>
    <xf numFmtId="0" fontId="6" fillId="0" borderId="0" xfId="6" applyFont="1" applyFill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/>
    </xf>
    <xf numFmtId="0" fontId="5" fillId="0" borderId="0" xfId="6" applyFont="1"/>
    <xf numFmtId="165" fontId="2" fillId="0" borderId="4" xfId="6" applyNumberFormat="1" applyFont="1" applyFill="1" applyBorder="1" applyAlignment="1">
      <alignment horizontal="center" vertical="center"/>
    </xf>
    <xf numFmtId="0" fontId="2" fillId="0" borderId="0" xfId="6" applyFont="1" applyFill="1" applyBorder="1" applyAlignment="1">
      <alignment horizontal="center" vertical="center"/>
    </xf>
    <xf numFmtId="165" fontId="6" fillId="0" borderId="4" xfId="6" applyNumberFormat="1" applyFont="1" applyFill="1" applyBorder="1" applyAlignment="1">
      <alignment horizontal="center" vertical="center"/>
    </xf>
    <xf numFmtId="165" fontId="2" fillId="0" borderId="0" xfId="6" applyNumberFormat="1" applyFont="1" applyFill="1" applyAlignment="1">
      <alignment horizontal="center"/>
    </xf>
    <xf numFmtId="164" fontId="2" fillId="0" borderId="0" xfId="6" applyNumberFormat="1" applyFont="1" applyFill="1" applyAlignment="1">
      <alignment horizontal="center"/>
    </xf>
    <xf numFmtId="2" fontId="2" fillId="0" borderId="0" xfId="6" applyNumberFormat="1" applyFont="1" applyFill="1" applyAlignment="1">
      <alignment horizontal="center"/>
    </xf>
    <xf numFmtId="0" fontId="3" fillId="2" borderId="0" xfId="2" applyFill="1" applyBorder="1"/>
    <xf numFmtId="0" fontId="3" fillId="0" borderId="0" xfId="2"/>
    <xf numFmtId="0" fontId="3" fillId="2" borderId="0" xfId="2" applyFill="1"/>
    <xf numFmtId="0" fontId="9" fillId="0" borderId="0" xfId="2" applyFont="1"/>
    <xf numFmtId="166" fontId="3" fillId="0" borderId="0" xfId="2" applyNumberFormat="1"/>
    <xf numFmtId="0" fontId="2" fillId="0" borderId="0" xfId="4" applyFont="1"/>
    <xf numFmtId="0" fontId="2" fillId="0" borderId="0" xfId="4" applyFont="1" applyAlignment="1">
      <alignment horizontal="center"/>
    </xf>
    <xf numFmtId="11" fontId="2" fillId="0" borderId="0" xfId="4" applyNumberFormat="1" applyFont="1" applyAlignment="1">
      <alignment horizontal="center"/>
    </xf>
    <xf numFmtId="168" fontId="2" fillId="0" borderId="0" xfId="4" applyNumberFormat="1" applyFont="1" applyAlignment="1">
      <alignment horizontal="center"/>
    </xf>
    <xf numFmtId="0" fontId="1" fillId="0" borderId="0" xfId="4" applyFont="1" applyAlignment="1">
      <alignment horizontal="center"/>
    </xf>
    <xf numFmtId="166" fontId="2" fillId="0" borderId="0" xfId="4" applyNumberFormat="1" applyFont="1" applyAlignment="1">
      <alignment horizontal="center"/>
    </xf>
    <xf numFmtId="11" fontId="2" fillId="0" borderId="0" xfId="4" applyNumberFormat="1" applyFont="1"/>
    <xf numFmtId="168" fontId="2" fillId="0" borderId="0" xfId="4" applyNumberFormat="1" applyFont="1"/>
    <xf numFmtId="0" fontId="6" fillId="0" borderId="1" xfId="6" applyFont="1" applyFill="1" applyBorder="1" applyAlignment="1">
      <alignment horizontal="center" vertical="center"/>
    </xf>
    <xf numFmtId="168" fontId="2" fillId="4" borderId="11" xfId="3" applyNumberFormat="1" applyFont="1" applyFill="1" applyBorder="1" applyAlignment="1">
      <alignment horizontal="center"/>
    </xf>
    <xf numFmtId="168" fontId="2" fillId="4" borderId="10" xfId="3" applyNumberFormat="1" applyFont="1" applyFill="1" applyBorder="1" applyAlignment="1">
      <alignment horizontal="center"/>
    </xf>
    <xf numFmtId="1" fontId="2" fillId="4" borderId="11" xfId="3" quotePrefix="1" applyNumberFormat="1" applyFont="1" applyFill="1" applyBorder="1" applyAlignment="1">
      <alignment horizontal="center"/>
    </xf>
    <xf numFmtId="0" fontId="2" fillId="4" borderId="10" xfId="3" applyFont="1" applyFill="1" applyBorder="1" applyAlignment="1">
      <alignment horizontal="center"/>
    </xf>
    <xf numFmtId="0" fontId="2" fillId="4" borderId="12" xfId="3" applyFont="1" applyFill="1" applyBorder="1" applyAlignment="1">
      <alignment horizontal="center"/>
    </xf>
    <xf numFmtId="168" fontId="2" fillId="4" borderId="12" xfId="3" applyNumberFormat="1" applyFont="1" applyFill="1" applyBorder="1" applyAlignment="1">
      <alignment horizontal="center"/>
    </xf>
    <xf numFmtId="0" fontId="7" fillId="0" borderId="0" xfId="5" applyFont="1" applyAlignment="1">
      <alignment horizontal="left"/>
    </xf>
    <xf numFmtId="11" fontId="13" fillId="0" borderId="0" xfId="0" applyNumberFormat="1" applyFont="1" applyAlignment="1">
      <alignment horizontal="center"/>
    </xf>
    <xf numFmtId="11" fontId="13" fillId="0" borderId="0" xfId="0" applyNumberFormat="1" applyFont="1" applyAlignment="1">
      <alignment horizontal="left"/>
    </xf>
    <xf numFmtId="0" fontId="7" fillId="0" borderId="0" xfId="5" applyFont="1" applyAlignment="1">
      <alignment horizontal="center"/>
    </xf>
    <xf numFmtId="167" fontId="7" fillId="0" borderId="0" xfId="3" applyNumberFormat="1" applyFont="1" applyFill="1"/>
    <xf numFmtId="0" fontId="7" fillId="2" borderId="7" xfId="3" applyFont="1" applyFill="1" applyBorder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7" fillId="2" borderId="8" xfId="3" applyFont="1" applyFill="1" applyBorder="1" applyAlignment="1">
      <alignment horizontal="left"/>
    </xf>
    <xf numFmtId="1" fontId="7" fillId="3" borderId="6" xfId="3" quotePrefix="1" applyNumberFormat="1" applyFont="1" applyFill="1" applyBorder="1" applyAlignment="1">
      <alignment horizontal="center"/>
    </xf>
    <xf numFmtId="165" fontId="7" fillId="3" borderId="5" xfId="3" applyNumberFormat="1" applyFont="1" applyFill="1" applyBorder="1" applyAlignment="1">
      <alignment horizontal="center"/>
    </xf>
    <xf numFmtId="165" fontId="7" fillId="3" borderId="11" xfId="3" applyNumberFormat="1" applyFont="1" applyFill="1" applyBorder="1" applyAlignment="1">
      <alignment horizontal="center"/>
    </xf>
    <xf numFmtId="0" fontId="7" fillId="3" borderId="6" xfId="3" applyFont="1" applyFill="1" applyBorder="1" applyAlignment="1">
      <alignment horizontal="center"/>
    </xf>
    <xf numFmtId="165" fontId="7" fillId="3" borderId="6" xfId="3" applyNumberFormat="1" applyFont="1" applyFill="1" applyBorder="1" applyAlignment="1">
      <alignment horizontal="center"/>
    </xf>
    <xf numFmtId="165" fontId="7" fillId="3" borderId="10" xfId="3" applyNumberFormat="1" applyFont="1" applyFill="1" applyBorder="1" applyAlignment="1">
      <alignment horizontal="center"/>
    </xf>
    <xf numFmtId="165" fontId="7" fillId="3" borderId="6" xfId="5" applyNumberFormat="1" applyFont="1" applyFill="1" applyBorder="1" applyAlignment="1">
      <alignment horizontal="center"/>
    </xf>
    <xf numFmtId="165" fontId="7" fillId="3" borderId="10" xfId="5" applyNumberFormat="1" applyFont="1" applyFill="1" applyBorder="1" applyAlignment="1">
      <alignment horizontal="center"/>
    </xf>
    <xf numFmtId="0" fontId="7" fillId="3" borderId="7" xfId="3" applyFont="1" applyFill="1" applyBorder="1" applyAlignment="1">
      <alignment horizontal="center"/>
    </xf>
    <xf numFmtId="165" fontId="7" fillId="3" borderId="7" xfId="5" applyNumberFormat="1" applyFont="1" applyFill="1" applyBorder="1" applyAlignment="1">
      <alignment horizontal="center"/>
    </xf>
    <xf numFmtId="165" fontId="7" fillId="3" borderId="12" xfId="5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6" fontId="1" fillId="2" borderId="8" xfId="0" applyNumberFormat="1" applyFont="1" applyFill="1" applyBorder="1" applyAlignment="1">
      <alignment horizontal="center"/>
    </xf>
    <xf numFmtId="1" fontId="7" fillId="3" borderId="6" xfId="0" applyNumberFormat="1" applyFont="1" applyFill="1" applyBorder="1" applyAlignment="1">
      <alignment horizontal="center"/>
    </xf>
    <xf numFmtId="1" fontId="7" fillId="3" borderId="5" xfId="3" quotePrefix="1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166" fontId="7" fillId="3" borderId="10" xfId="0" applyNumberFormat="1" applyFont="1" applyFill="1" applyBorder="1" applyAlignment="1">
      <alignment horizontal="center"/>
    </xf>
    <xf numFmtId="166" fontId="7" fillId="3" borderId="10" xfId="3" applyNumberFormat="1" applyFont="1" applyFill="1" applyBorder="1" applyAlignment="1">
      <alignment horizontal="center"/>
    </xf>
    <xf numFmtId="1" fontId="7" fillId="3" borderId="7" xfId="3" applyNumberFormat="1" applyFont="1" applyFill="1" applyBorder="1" applyAlignment="1">
      <alignment horizontal="center"/>
    </xf>
    <xf numFmtId="166" fontId="7" fillId="3" borderId="12" xfId="3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  <xf numFmtId="165" fontId="2" fillId="0" borderId="0" xfId="6" applyNumberFormat="1" applyFont="1" applyFill="1" applyBorder="1" applyAlignment="1">
      <alignment horizontal="center" vertical="center"/>
    </xf>
    <xf numFmtId="165" fontId="6" fillId="0" borderId="0" xfId="6" applyNumberFormat="1" applyFont="1" applyFill="1" applyBorder="1" applyAlignment="1">
      <alignment horizontal="center" vertical="center"/>
    </xf>
    <xf numFmtId="0" fontId="2" fillId="0" borderId="1" xfId="6" applyFont="1" applyBorder="1" applyAlignment="1">
      <alignment vertical="center"/>
    </xf>
    <xf numFmtId="0" fontId="2" fillId="0" borderId="0" xfId="6" applyFont="1" applyFill="1" applyBorder="1" applyAlignment="1">
      <alignment vertical="center"/>
    </xf>
    <xf numFmtId="1" fontId="2" fillId="0" borderId="0" xfId="6" applyNumberFormat="1" applyFont="1" applyFill="1" applyAlignment="1">
      <alignment horizontal="left"/>
    </xf>
    <xf numFmtId="165" fontId="7" fillId="0" borderId="13" xfId="6" applyNumberFormat="1" applyFont="1" applyFill="1" applyBorder="1" applyAlignment="1">
      <alignment horizontal="center"/>
    </xf>
    <xf numFmtId="0" fontId="14" fillId="2" borderId="5" xfId="3" applyFont="1" applyFill="1" applyBorder="1" applyAlignment="1">
      <alignment horizontal="center"/>
    </xf>
    <xf numFmtId="0" fontId="14" fillId="2" borderId="3" xfId="3" applyFont="1" applyFill="1" applyBorder="1" applyAlignment="1">
      <alignment horizontal="center"/>
    </xf>
    <xf numFmtId="0" fontId="14" fillId="2" borderId="9" xfId="3" applyFont="1" applyFill="1" applyBorder="1" applyAlignment="1">
      <alignment horizontal="center"/>
    </xf>
    <xf numFmtId="0" fontId="15" fillId="2" borderId="5" xfId="3" applyFont="1" applyFill="1" applyBorder="1" applyAlignment="1">
      <alignment horizontal="center"/>
    </xf>
    <xf numFmtId="0" fontId="15" fillId="2" borderId="3" xfId="3" applyFont="1" applyFill="1" applyBorder="1" applyAlignment="1">
      <alignment horizontal="center"/>
    </xf>
    <xf numFmtId="0" fontId="15" fillId="2" borderId="9" xfId="3" applyFont="1" applyFill="1" applyBorder="1" applyAlignment="1">
      <alignment horizontal="center"/>
    </xf>
  </cellXfs>
  <cellStyles count="7">
    <cellStyle name="Normal" xfId="0" builtinId="0"/>
    <cellStyle name="Normal 3" xfId="1" xr:uid="{00000000-0005-0000-0000-000001000000}"/>
    <cellStyle name="Normal_event simulator2$.xls" xfId="2" xr:uid="{00000000-0005-0000-0000-000005000000}"/>
    <cellStyle name="Normal_Hf-interactive.xls" xfId="5" xr:uid="{00000000-0005-0000-0000-000006000000}"/>
    <cellStyle name="Normal_Hf-interactive$.xls" xfId="4" xr:uid="{00000000-0005-0000-0000-000007000000}"/>
    <cellStyle name="Normal_Hf(Yb,Lu) data template.xls" xfId="3" xr:uid="{00000000-0005-0000-0000-000008000000}"/>
    <cellStyle name="Normal_UPb data template.xls" xfId="6" xr:uid="{00000000-0005-0000-0000-00000A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di/Documents/Paper%202020-2021/Zagros%20Suture/U-Pb-2016/file:/%20:/Users/ktomlinson/Kirsty's%20Files/TerraneChron/Sample%20files/Data%20reduction%20templates/DATA/GEMOC/U-Pb/COMMONPB/commonlead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atios"/>
      <sheetName val="Recent lead loss"/>
      <sheetName val="U_TH ratio"/>
      <sheetName val="CommonPb"/>
      <sheetName val="Sheet2"/>
      <sheetName val="Chart1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9"/>
  <sheetViews>
    <sheetView workbookViewId="0"/>
  </sheetViews>
  <sheetFormatPr baseColWidth="10" defaultRowHeight="16" x14ac:dyDescent="0.2"/>
  <cols>
    <col min="1" max="1" width="13.140625" style="70" bestFit="1" customWidth="1"/>
    <col min="2" max="2" width="12.140625" style="1" bestFit="1" customWidth="1"/>
    <col min="3" max="256" width="8.7109375" customWidth="1"/>
  </cols>
  <sheetData>
    <row r="1" spans="1:7" x14ac:dyDescent="0.2">
      <c r="A1" s="70" t="s">
        <v>45</v>
      </c>
      <c r="B1" s="1" t="s">
        <v>46</v>
      </c>
      <c r="C1">
        <v>0.3</v>
      </c>
      <c r="D1">
        <v>37.380286168521458</v>
      </c>
      <c r="E1">
        <v>1</v>
      </c>
      <c r="F1">
        <v>36.799999999999997</v>
      </c>
      <c r="G1">
        <v>0.4</v>
      </c>
    </row>
    <row r="2" spans="1:7" x14ac:dyDescent="0.2">
      <c r="A2" s="70" t="s">
        <v>47</v>
      </c>
      <c r="B2" s="1" t="s">
        <v>62</v>
      </c>
      <c r="C2">
        <v>18.7</v>
      </c>
      <c r="D2">
        <v>37.380286168521458</v>
      </c>
      <c r="E2">
        <v>2</v>
      </c>
      <c r="F2">
        <v>36.799999999999997</v>
      </c>
      <c r="G2">
        <v>0.5</v>
      </c>
    </row>
    <row r="3" spans="1:7" x14ac:dyDescent="0.2">
      <c r="A3" s="70" t="s">
        <v>48</v>
      </c>
      <c r="B3" s="71">
        <v>15</v>
      </c>
      <c r="E3">
        <v>3</v>
      </c>
      <c r="F3">
        <v>36.799999999999997</v>
      </c>
      <c r="G3">
        <v>0.3</v>
      </c>
    </row>
    <row r="4" spans="1:7" x14ac:dyDescent="0.2">
      <c r="A4" s="70" t="s">
        <v>49</v>
      </c>
      <c r="B4" s="71">
        <v>8</v>
      </c>
      <c r="E4">
        <v>4</v>
      </c>
      <c r="F4">
        <v>37</v>
      </c>
      <c r="G4">
        <v>0.3</v>
      </c>
    </row>
    <row r="5" spans="1:7" x14ac:dyDescent="0.2">
      <c r="A5" s="70" t="s">
        <v>50</v>
      </c>
      <c r="B5" s="71">
        <v>1</v>
      </c>
      <c r="E5">
        <v>5</v>
      </c>
      <c r="F5">
        <v>37.1</v>
      </c>
      <c r="G5">
        <v>0.3</v>
      </c>
    </row>
    <row r="6" spans="1:7" x14ac:dyDescent="0.2">
      <c r="A6" s="70" t="s">
        <v>51</v>
      </c>
      <c r="B6" s="71" t="b">
        <v>1</v>
      </c>
      <c r="E6">
        <v>6</v>
      </c>
      <c r="F6">
        <v>37.1</v>
      </c>
      <c r="G6">
        <v>0.2</v>
      </c>
    </row>
    <row r="7" spans="1:7" x14ac:dyDescent="0.2">
      <c r="A7" s="70" t="s">
        <v>52</v>
      </c>
      <c r="B7" s="71">
        <v>1</v>
      </c>
      <c r="E7">
        <v>7</v>
      </c>
      <c r="F7">
        <v>37.1</v>
      </c>
      <c r="G7">
        <v>0.3</v>
      </c>
    </row>
    <row r="8" spans="1:7" x14ac:dyDescent="0.2">
      <c r="A8" s="70" t="s">
        <v>53</v>
      </c>
      <c r="B8" s="71" t="b">
        <v>0</v>
      </c>
      <c r="E8">
        <v>8</v>
      </c>
      <c r="F8">
        <v>37.200000000000003</v>
      </c>
      <c r="G8">
        <v>0.3</v>
      </c>
    </row>
    <row r="9" spans="1:7" x14ac:dyDescent="0.2">
      <c r="A9" s="70" t="s">
        <v>54</v>
      </c>
      <c r="B9" s="71" t="b">
        <v>1</v>
      </c>
      <c r="E9">
        <v>9</v>
      </c>
      <c r="F9">
        <v>37.200000000000003</v>
      </c>
      <c r="G9">
        <v>0.3</v>
      </c>
    </row>
    <row r="10" spans="1:7" x14ac:dyDescent="0.2">
      <c r="A10" s="70" t="s">
        <v>55</v>
      </c>
      <c r="B10" s="71" t="b">
        <v>0</v>
      </c>
      <c r="E10">
        <v>10</v>
      </c>
      <c r="F10">
        <v>37.299999999999997</v>
      </c>
      <c r="G10">
        <v>0.3</v>
      </c>
    </row>
    <row r="11" spans="1:7" x14ac:dyDescent="0.2">
      <c r="A11" s="70" t="s">
        <v>56</v>
      </c>
      <c r="B11" s="71" t="b">
        <v>0</v>
      </c>
      <c r="E11">
        <v>11</v>
      </c>
      <c r="F11">
        <v>37.299999999999997</v>
      </c>
      <c r="G11">
        <v>0.3</v>
      </c>
    </row>
    <row r="12" spans="1:7" x14ac:dyDescent="0.2">
      <c r="A12" s="70" t="s">
        <v>57</v>
      </c>
      <c r="B12" s="71" t="s">
        <v>63</v>
      </c>
      <c r="E12">
        <v>12</v>
      </c>
      <c r="F12">
        <v>37.6</v>
      </c>
      <c r="G12">
        <v>0.3</v>
      </c>
    </row>
    <row r="13" spans="1:7" x14ac:dyDescent="0.2">
      <c r="A13" s="70" t="s">
        <v>58</v>
      </c>
      <c r="B13" s="71" t="b">
        <v>0</v>
      </c>
      <c r="E13">
        <v>13</v>
      </c>
      <c r="F13">
        <v>37.700000000000003</v>
      </c>
      <c r="G13">
        <v>0.3</v>
      </c>
    </row>
    <row r="14" spans="1:7" x14ac:dyDescent="0.2">
      <c r="A14" s="70" t="s">
        <v>59</v>
      </c>
      <c r="B14" s="71" t="b">
        <v>0</v>
      </c>
      <c r="E14">
        <v>14</v>
      </c>
      <c r="F14">
        <v>37.9</v>
      </c>
      <c r="G14">
        <v>0.3</v>
      </c>
    </row>
    <row r="15" spans="1:7" x14ac:dyDescent="0.2">
      <c r="A15" s="70" t="s">
        <v>60</v>
      </c>
      <c r="B15" s="71" t="b">
        <v>0</v>
      </c>
      <c r="E15">
        <v>15</v>
      </c>
      <c r="F15">
        <v>38</v>
      </c>
      <c r="G15">
        <v>0.4</v>
      </c>
    </row>
    <row r="16" spans="1:7" x14ac:dyDescent="0.2">
      <c r="A16" s="70" t="s">
        <v>61</v>
      </c>
      <c r="B16" s="71">
        <v>1</v>
      </c>
      <c r="E16">
        <v>16</v>
      </c>
      <c r="F16">
        <v>38</v>
      </c>
      <c r="G16">
        <v>0.3</v>
      </c>
    </row>
    <row r="17" spans="5:8" x14ac:dyDescent="0.2">
      <c r="E17">
        <v>17</v>
      </c>
      <c r="F17">
        <v>38.1</v>
      </c>
      <c r="G17">
        <v>0.3</v>
      </c>
    </row>
    <row r="18" spans="5:8" x14ac:dyDescent="0.2">
      <c r="E18">
        <v>18</v>
      </c>
      <c r="F18">
        <v>38.200000000000003</v>
      </c>
      <c r="G18">
        <v>0.4</v>
      </c>
    </row>
    <row r="19" spans="5:8" x14ac:dyDescent="0.2">
      <c r="E19" t="s">
        <v>44</v>
      </c>
      <c r="F19" t="s">
        <v>44</v>
      </c>
      <c r="G19" t="s">
        <v>44</v>
      </c>
      <c r="H19" t="s">
        <v>44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19"/>
  <dimension ref="A1:K43"/>
  <sheetViews>
    <sheetView topLeftCell="A5" workbookViewId="0">
      <selection activeCell="A10" sqref="A10"/>
    </sheetView>
  </sheetViews>
  <sheetFormatPr baseColWidth="10" defaultColWidth="9.28515625" defaultRowHeight="18" customHeight="1" x14ac:dyDescent="0.2"/>
  <cols>
    <col min="1" max="1" width="9.28515625" style="25" customWidth="1"/>
    <col min="2" max="2" width="13.5703125" style="26" customWidth="1"/>
    <col min="3" max="4" width="17.85546875" style="26" customWidth="1"/>
    <col min="5" max="5" width="18.7109375" style="26" customWidth="1"/>
    <col min="6" max="7" width="17.85546875" style="26" customWidth="1"/>
    <col min="8" max="16384" width="9.28515625" style="25"/>
  </cols>
  <sheetData>
    <row r="1" spans="1:11" ht="18" customHeight="1" x14ac:dyDescent="0.2">
      <c r="A1" s="25" t="s">
        <v>25</v>
      </c>
    </row>
    <row r="2" spans="1:11" ht="18" customHeight="1" x14ac:dyDescent="0.2">
      <c r="B2" s="26" t="s">
        <v>26</v>
      </c>
      <c r="C2" s="26" t="s">
        <v>27</v>
      </c>
      <c r="D2" s="26" t="s">
        <v>28</v>
      </c>
      <c r="E2" s="26" t="s">
        <v>29</v>
      </c>
      <c r="F2" s="26" t="s">
        <v>32</v>
      </c>
      <c r="G2" s="26" t="s">
        <v>33</v>
      </c>
    </row>
    <row r="3" spans="1:11" ht="18" customHeight="1" x14ac:dyDescent="0.2">
      <c r="A3" s="25" t="s">
        <v>18</v>
      </c>
      <c r="B3" s="26">
        <v>1.9300000000000001E-2</v>
      </c>
      <c r="C3" s="26">
        <v>0.28244999999999998</v>
      </c>
      <c r="D3" s="26">
        <v>1.4999999999999999E-2</v>
      </c>
      <c r="E3" s="26">
        <v>0.28277200000000002</v>
      </c>
      <c r="F3" s="26">
        <v>3.32E-2</v>
      </c>
      <c r="G3" s="26">
        <v>0.90868500856631895</v>
      </c>
    </row>
    <row r="5" spans="1:11" ht="18" customHeight="1" x14ac:dyDescent="0.2">
      <c r="A5" s="25" t="s">
        <v>34</v>
      </c>
      <c r="B5" s="26" t="s">
        <v>26</v>
      </c>
      <c r="C5" s="26" t="s">
        <v>27</v>
      </c>
      <c r="D5" s="26" t="s">
        <v>28</v>
      </c>
      <c r="E5" s="26" t="s">
        <v>7</v>
      </c>
      <c r="F5" s="26" t="s">
        <v>8</v>
      </c>
      <c r="G5" s="26" t="s">
        <v>3</v>
      </c>
    </row>
    <row r="6" spans="1:11" ht="18" customHeight="1" x14ac:dyDescent="0.2">
      <c r="B6" s="26">
        <v>1.9300000000000001E-2</v>
      </c>
      <c r="C6" s="26">
        <v>0.28244999999999998</v>
      </c>
      <c r="D6" s="26">
        <v>1.4999999999999999E-2</v>
      </c>
      <c r="E6" s="26">
        <v>0.28325099999999998</v>
      </c>
      <c r="F6" s="26">
        <v>3.8399999999999997E-2</v>
      </c>
      <c r="G6" s="26">
        <v>1.74393431395291</v>
      </c>
      <c r="I6" s="40" t="s">
        <v>1</v>
      </c>
      <c r="J6" s="43"/>
      <c r="K6" s="44"/>
    </row>
    <row r="7" spans="1:11" ht="18" customHeight="1" x14ac:dyDescent="0.2">
      <c r="I7" s="78" t="s">
        <v>15</v>
      </c>
      <c r="J7" s="79"/>
      <c r="K7" s="80"/>
    </row>
    <row r="8" spans="1:11" ht="18" customHeight="1" x14ac:dyDescent="0.2">
      <c r="I8" s="45" t="s">
        <v>4</v>
      </c>
      <c r="J8" s="46" t="s">
        <v>18</v>
      </c>
      <c r="K8" s="47" t="s">
        <v>16</v>
      </c>
    </row>
    <row r="9" spans="1:11" ht="18" customHeight="1" x14ac:dyDescent="0.2">
      <c r="A9" s="25" t="s">
        <v>9</v>
      </c>
      <c r="I9" s="48">
        <v>0</v>
      </c>
      <c r="J9" s="49">
        <v>0.28277200000000002</v>
      </c>
      <c r="K9" s="50">
        <v>0.28325099999999998</v>
      </c>
    </row>
    <row r="10" spans="1:11" ht="18" customHeight="1" x14ac:dyDescent="0.2">
      <c r="I10" s="51">
        <v>500</v>
      </c>
      <c r="J10" s="52">
        <v>0.28246096203938037</v>
      </c>
      <c r="K10" s="53">
        <v>0.28289124525036763</v>
      </c>
    </row>
    <row r="11" spans="1:11" ht="18" customHeight="1" x14ac:dyDescent="0.2">
      <c r="B11" s="26" t="s">
        <v>26</v>
      </c>
      <c r="C11" s="26" t="s">
        <v>10</v>
      </c>
      <c r="D11" s="26" t="s">
        <v>32</v>
      </c>
      <c r="E11" s="26" t="s">
        <v>11</v>
      </c>
      <c r="F11" s="26" t="s">
        <v>12</v>
      </c>
      <c r="I11" s="51">
        <v>1000</v>
      </c>
      <c r="J11" s="52">
        <v>0.28214701008439491</v>
      </c>
      <c r="K11" s="53">
        <v>0.2825281200976133</v>
      </c>
    </row>
    <row r="12" spans="1:11" ht="18" customHeight="1" x14ac:dyDescent="0.2">
      <c r="B12" s="26">
        <v>1.9300000000000001E-2</v>
      </c>
      <c r="C12" s="26">
        <v>0.28277200000000002</v>
      </c>
      <c r="D12" s="26">
        <v>3.32E-2</v>
      </c>
      <c r="E12" s="26">
        <v>0.12</v>
      </c>
      <c r="F12" s="26">
        <v>0.28269501969121202</v>
      </c>
      <c r="I12" s="51">
        <v>1500</v>
      </c>
      <c r="J12" s="52">
        <v>0.28183011683495729</v>
      </c>
      <c r="K12" s="53">
        <v>0.28216159296573368</v>
      </c>
    </row>
    <row r="13" spans="1:11" ht="18" customHeight="1" x14ac:dyDescent="0.2">
      <c r="I13" s="51">
        <v>2000</v>
      </c>
      <c r="J13" s="52">
        <v>0.28151025473521724</v>
      </c>
      <c r="K13" s="53">
        <v>0.2817916319829018</v>
      </c>
    </row>
    <row r="14" spans="1:11" ht="18" customHeight="1" x14ac:dyDescent="0.2">
      <c r="A14" s="25" t="s">
        <v>9</v>
      </c>
      <c r="I14" s="51">
        <v>2500</v>
      </c>
      <c r="J14" s="52">
        <v>0.28118739597116449</v>
      </c>
      <c r="K14" s="53">
        <v>0.28141820497869624</v>
      </c>
    </row>
    <row r="15" spans="1:11" ht="18" customHeight="1" x14ac:dyDescent="0.2">
      <c r="I15" s="51">
        <v>3000</v>
      </c>
      <c r="J15" s="52">
        <v>0.28086151246820995</v>
      </c>
      <c r="K15" s="53">
        <v>0.28104127948130303</v>
      </c>
    </row>
    <row r="16" spans="1:11" ht="18" customHeight="1" x14ac:dyDescent="0.2">
      <c r="B16" s="26" t="s">
        <v>26</v>
      </c>
      <c r="C16" s="26" t="s">
        <v>10</v>
      </c>
      <c r="D16" s="26" t="s">
        <v>32</v>
      </c>
      <c r="E16" s="26" t="s">
        <v>11</v>
      </c>
      <c r="F16" s="26" t="s">
        <v>12</v>
      </c>
      <c r="I16" s="51">
        <v>3500</v>
      </c>
      <c r="J16" s="52">
        <v>0.28053257588874464</v>
      </c>
      <c r="K16" s="53">
        <v>0.2806608227146925</v>
      </c>
    </row>
    <row r="17" spans="1:11" ht="18" customHeight="1" x14ac:dyDescent="0.2">
      <c r="B17" s="27">
        <v>1.9300000000000001E-2</v>
      </c>
      <c r="C17" s="26">
        <v>0.28277200000000002</v>
      </c>
      <c r="D17" s="26">
        <v>3.32E-2</v>
      </c>
      <c r="E17" s="26">
        <f>E27</f>
        <v>3.5</v>
      </c>
      <c r="F17" s="28">
        <f>C17-(D17*(EXP(B17*E22)-1))</f>
        <v>0.28045185941872003</v>
      </c>
      <c r="I17" s="51">
        <v>4000</v>
      </c>
      <c r="J17" s="54">
        <v>0.28020055762967538</v>
      </c>
      <c r="K17" s="55">
        <v>0.28027680159576907</v>
      </c>
    </row>
    <row r="18" spans="1:11" ht="18" customHeight="1" x14ac:dyDescent="0.2">
      <c r="B18" s="27"/>
      <c r="I18" s="56">
        <v>4500</v>
      </c>
      <c r="J18" s="57">
        <v>0.27986542881993776</v>
      </c>
      <c r="K18" s="58">
        <v>0.27988918273149421</v>
      </c>
    </row>
    <row r="19" spans="1:11" ht="18" customHeight="1" x14ac:dyDescent="0.2">
      <c r="A19" s="25" t="s">
        <v>13</v>
      </c>
      <c r="B19" s="27"/>
      <c r="I19"/>
      <c r="J19"/>
      <c r="K19"/>
    </row>
    <row r="20" spans="1:11" ht="18" customHeight="1" x14ac:dyDescent="0.2">
      <c r="B20" s="27"/>
      <c r="I20" s="81" t="s">
        <v>17</v>
      </c>
      <c r="J20" s="82"/>
      <c r="K20" s="83"/>
    </row>
    <row r="21" spans="1:11" ht="18" customHeight="1" x14ac:dyDescent="0.2">
      <c r="B21" s="26" t="s">
        <v>26</v>
      </c>
      <c r="C21" s="26" t="s">
        <v>10</v>
      </c>
      <c r="D21" s="26" t="s">
        <v>8</v>
      </c>
      <c r="E21" s="26" t="s">
        <v>11</v>
      </c>
      <c r="F21" s="26" t="s">
        <v>12</v>
      </c>
      <c r="I21" s="59" t="s">
        <v>4</v>
      </c>
      <c r="J21" s="60" t="s">
        <v>18</v>
      </c>
      <c r="K21" s="61" t="s">
        <v>16</v>
      </c>
    </row>
    <row r="22" spans="1:11" ht="18" customHeight="1" x14ac:dyDescent="0.2">
      <c r="B22" s="27">
        <v>1.9300000000000001E-2</v>
      </c>
      <c r="C22" s="26">
        <v>0.28325099999999998</v>
      </c>
      <c r="D22" s="26">
        <v>3.8399999999999997E-2</v>
      </c>
      <c r="E22" s="26">
        <f>E27</f>
        <v>3.5</v>
      </c>
      <c r="F22" s="28">
        <f>C22-(D22*(EXP(B22*E22)-1))</f>
        <v>0.28056746390598941</v>
      </c>
      <c r="I22" s="62">
        <v>0</v>
      </c>
      <c r="J22" s="63">
        <v>0</v>
      </c>
      <c r="K22" s="64">
        <v>16.939442377603697</v>
      </c>
    </row>
    <row r="23" spans="1:11" ht="18" customHeight="1" x14ac:dyDescent="0.2">
      <c r="I23" s="65">
        <v>500</v>
      </c>
      <c r="J23" s="48">
        <v>0</v>
      </c>
      <c r="K23" s="66">
        <v>15.233369166507416</v>
      </c>
    </row>
    <row r="24" spans="1:11" ht="18" customHeight="1" x14ac:dyDescent="0.2">
      <c r="A24" s="25" t="s">
        <v>43</v>
      </c>
      <c r="I24" s="65">
        <v>1000</v>
      </c>
      <c r="J24" s="48">
        <v>0</v>
      </c>
      <c r="K24" s="66">
        <v>13.507497850300254</v>
      </c>
    </row>
    <row r="25" spans="1:11" ht="18" customHeight="1" x14ac:dyDescent="0.2">
      <c r="I25" s="65">
        <v>1500</v>
      </c>
      <c r="J25" s="48">
        <v>0</v>
      </c>
      <c r="K25" s="66">
        <v>11.761558150666929</v>
      </c>
    </row>
    <row r="26" spans="1:11" ht="18" customHeight="1" x14ac:dyDescent="0.2">
      <c r="B26" s="26" t="s">
        <v>26</v>
      </c>
      <c r="C26" s="26" t="s">
        <v>27</v>
      </c>
      <c r="D26" s="26" t="s">
        <v>28</v>
      </c>
      <c r="E26" s="26" t="s">
        <v>6</v>
      </c>
      <c r="F26" s="26" t="s">
        <v>31</v>
      </c>
      <c r="I26" s="65">
        <v>2000</v>
      </c>
      <c r="J26" s="48">
        <v>0</v>
      </c>
      <c r="K26" s="66">
        <v>9.9952752324861116</v>
      </c>
    </row>
    <row r="27" spans="1:11" ht="18" customHeight="1" x14ac:dyDescent="0.2">
      <c r="B27" s="27">
        <v>1.9300000000000001E-2</v>
      </c>
      <c r="C27" s="29">
        <v>0.28056700000000001</v>
      </c>
      <c r="D27" s="29">
        <v>1E-4</v>
      </c>
      <c r="E27" s="29">
        <v>3.5</v>
      </c>
      <c r="F27" s="28">
        <f>C27-(D27*(EXP(B27*E27)-1))</f>
        <v>0.28056001162475519</v>
      </c>
      <c r="I27" s="65">
        <v>2500</v>
      </c>
      <c r="J27" s="48">
        <v>0</v>
      </c>
      <c r="K27" s="66">
        <v>8.2083696082668745</v>
      </c>
    </row>
    <row r="28" spans="1:11" ht="18" customHeight="1" x14ac:dyDescent="0.2">
      <c r="I28" s="65">
        <v>3000</v>
      </c>
      <c r="J28" s="48">
        <v>0</v>
      </c>
      <c r="K28" s="66">
        <v>6.4005570401337586</v>
      </c>
    </row>
    <row r="29" spans="1:11" ht="18" customHeight="1" x14ac:dyDescent="0.2">
      <c r="A29" s="25" t="s">
        <v>35</v>
      </c>
      <c r="C29" s="26" t="s">
        <v>36</v>
      </c>
      <c r="I29" s="65">
        <v>3500</v>
      </c>
      <c r="J29" s="48">
        <v>0</v>
      </c>
      <c r="K29" s="66">
        <v>4.5715484393049621</v>
      </c>
    </row>
    <row r="30" spans="1:11" ht="18" customHeight="1" x14ac:dyDescent="0.2">
      <c r="C30" s="30">
        <f>((F27/F17)-1)*10000</f>
        <v>3.8563554636183994</v>
      </c>
      <c r="I30" s="51">
        <v>4000</v>
      </c>
      <c r="J30" s="48">
        <v>0</v>
      </c>
      <c r="K30" s="67">
        <v>2.7210497630214547</v>
      </c>
    </row>
    <row r="31" spans="1:11" ht="18" customHeight="1" x14ac:dyDescent="0.2">
      <c r="G31" s="25"/>
      <c r="I31" s="56">
        <v>4500</v>
      </c>
      <c r="J31" s="68">
        <v>0</v>
      </c>
      <c r="K31" s="69">
        <v>0.84876190877158919</v>
      </c>
    </row>
    <row r="32" spans="1:11" ht="18" customHeight="1" x14ac:dyDescent="0.2">
      <c r="A32" s="26" t="s">
        <v>4</v>
      </c>
      <c r="B32" s="26" t="s">
        <v>30</v>
      </c>
      <c r="C32" s="26" t="s">
        <v>18</v>
      </c>
      <c r="G32" s="25"/>
    </row>
    <row r="33" spans="1:7" ht="18" customHeight="1" x14ac:dyDescent="0.2">
      <c r="A33" s="36">
        <v>0</v>
      </c>
      <c r="B33" s="34">
        <v>0.28277200000000002</v>
      </c>
      <c r="C33" s="34">
        <v>0.28325099999999998</v>
      </c>
      <c r="E33" s="28"/>
      <c r="G33" s="25"/>
    </row>
    <row r="34" spans="1:7" ht="18" customHeight="1" x14ac:dyDescent="0.2">
      <c r="A34" s="37">
        <v>500</v>
      </c>
      <c r="B34" s="35">
        <v>0.28246096203938037</v>
      </c>
      <c r="C34" s="35">
        <v>0.28289124525036763</v>
      </c>
      <c r="G34" s="25"/>
    </row>
    <row r="35" spans="1:7" ht="18" customHeight="1" x14ac:dyDescent="0.2">
      <c r="A35" s="37">
        <v>1000</v>
      </c>
      <c r="B35" s="35">
        <v>0.28214701008439491</v>
      </c>
      <c r="C35" s="35">
        <v>0.2825281200976133</v>
      </c>
      <c r="G35" s="25"/>
    </row>
    <row r="36" spans="1:7" ht="18" customHeight="1" x14ac:dyDescent="0.2">
      <c r="A36" s="37">
        <v>1500</v>
      </c>
      <c r="B36" s="35">
        <v>0.28183011683495729</v>
      </c>
      <c r="C36" s="35">
        <v>0.28216159296573368</v>
      </c>
      <c r="G36" s="25"/>
    </row>
    <row r="37" spans="1:7" ht="18" customHeight="1" x14ac:dyDescent="0.2">
      <c r="A37" s="37">
        <v>2000</v>
      </c>
      <c r="B37" s="35">
        <v>0.28151025473521724</v>
      </c>
      <c r="C37" s="35">
        <v>0.2817916319829018</v>
      </c>
      <c r="G37" s="25"/>
    </row>
    <row r="38" spans="1:7" ht="18" customHeight="1" x14ac:dyDescent="0.2">
      <c r="A38" s="37">
        <v>2500</v>
      </c>
      <c r="B38" s="35">
        <v>0.28118739597116449</v>
      </c>
      <c r="C38" s="35">
        <v>0.28141820497869624</v>
      </c>
    </row>
    <row r="39" spans="1:7" ht="18" customHeight="1" x14ac:dyDescent="0.2">
      <c r="A39" s="37">
        <v>3000</v>
      </c>
      <c r="B39" s="35">
        <v>0.28086151246820995</v>
      </c>
      <c r="C39" s="35">
        <v>0.28104127948130303</v>
      </c>
    </row>
    <row r="40" spans="1:7" ht="18" customHeight="1" x14ac:dyDescent="0.2">
      <c r="A40" s="37">
        <v>3500</v>
      </c>
      <c r="B40" s="35">
        <v>0.28053257588874464</v>
      </c>
      <c r="C40" s="35">
        <v>0.2806608227146925</v>
      </c>
    </row>
    <row r="41" spans="1:7" ht="18" customHeight="1" x14ac:dyDescent="0.2">
      <c r="A41" s="37">
        <v>4000</v>
      </c>
      <c r="B41" s="35">
        <v>0.28020055762967538</v>
      </c>
      <c r="C41" s="35">
        <v>0.28027680159576907</v>
      </c>
    </row>
    <row r="42" spans="1:7" ht="18" customHeight="1" x14ac:dyDescent="0.2">
      <c r="A42" s="38">
        <v>4500</v>
      </c>
      <c r="B42" s="39">
        <v>0.27986542881993776</v>
      </c>
      <c r="C42" s="39">
        <v>0.27988918273149421</v>
      </c>
    </row>
    <row r="43" spans="1:7" ht="18" customHeight="1" x14ac:dyDescent="0.2">
      <c r="F43" s="28"/>
    </row>
  </sheetData>
  <mergeCells count="2">
    <mergeCell ref="I7:K7"/>
    <mergeCell ref="I20:K20"/>
  </mergeCells>
  <phoneticPr fontId="12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20"/>
  <dimension ref="A1:G16"/>
  <sheetViews>
    <sheetView workbookViewId="0">
      <selection activeCell="A10" sqref="A10"/>
    </sheetView>
  </sheetViews>
  <sheetFormatPr baseColWidth="10" defaultColWidth="9.28515625" defaultRowHeight="18" customHeight="1" x14ac:dyDescent="0.2"/>
  <cols>
    <col min="1" max="1" width="10.7109375" style="25" customWidth="1"/>
    <col min="2" max="2" width="13.5703125" style="25" customWidth="1"/>
    <col min="3" max="4" width="17.85546875" style="25" customWidth="1"/>
    <col min="5" max="5" width="19.140625" style="25" customWidth="1"/>
    <col min="6" max="6" width="17.85546875" style="25" customWidth="1"/>
    <col min="7" max="16384" width="9.28515625" style="25"/>
  </cols>
  <sheetData>
    <row r="1" spans="1:7" ht="18" customHeight="1" x14ac:dyDescent="0.2">
      <c r="A1" s="25" t="s">
        <v>13</v>
      </c>
      <c r="B1" s="27"/>
      <c r="C1" s="26"/>
      <c r="D1" s="26"/>
      <c r="E1" s="26"/>
      <c r="F1" s="26"/>
      <c r="G1" s="26"/>
    </row>
    <row r="2" spans="1:7" ht="18" customHeight="1" x14ac:dyDescent="0.2">
      <c r="B2" s="42" t="s">
        <v>14</v>
      </c>
      <c r="C2" s="26"/>
      <c r="D2" s="26"/>
      <c r="E2" s="26"/>
      <c r="F2" s="26"/>
      <c r="G2" s="26"/>
    </row>
    <row r="3" spans="1:7" ht="18" customHeight="1" x14ac:dyDescent="0.2">
      <c r="B3" s="26" t="s">
        <v>26</v>
      </c>
      <c r="C3" s="26" t="s">
        <v>10</v>
      </c>
      <c r="D3" s="26" t="s">
        <v>8</v>
      </c>
      <c r="E3" s="26" t="s">
        <v>11</v>
      </c>
      <c r="F3" s="26" t="s">
        <v>12</v>
      </c>
      <c r="G3" s="26"/>
    </row>
    <row r="4" spans="1:7" ht="18" customHeight="1" x14ac:dyDescent="0.2">
      <c r="B4" s="41">
        <v>1.865E-2</v>
      </c>
      <c r="C4" s="26">
        <v>0.28325099999999998</v>
      </c>
      <c r="D4" s="26">
        <v>3.8399999999999997E-2</v>
      </c>
      <c r="E4" s="26">
        <f>E8/25</f>
        <v>1.92</v>
      </c>
      <c r="F4" s="28">
        <f>C4-(D4*(EXP(B4*E4)-1))</f>
        <v>0.28185105781728709</v>
      </c>
      <c r="G4" s="26"/>
    </row>
    <row r="6" spans="1:7" ht="18" customHeight="1" x14ac:dyDescent="0.2">
      <c r="A6" s="25" t="s">
        <v>37</v>
      </c>
    </row>
    <row r="7" spans="1:7" ht="18" customHeight="1" x14ac:dyDescent="0.2">
      <c r="B7" s="25" t="s">
        <v>38</v>
      </c>
      <c r="C7" s="25" t="s">
        <v>39</v>
      </c>
      <c r="E7" s="25" t="s">
        <v>40</v>
      </c>
    </row>
    <row r="8" spans="1:7" ht="18" customHeight="1" x14ac:dyDescent="0.2">
      <c r="B8" s="25">
        <f>1000*E4</f>
        <v>1920</v>
      </c>
      <c r="C8" s="25">
        <f>F4</f>
        <v>0.28185105781728709</v>
      </c>
      <c r="E8" s="25">
        <v>48</v>
      </c>
    </row>
    <row r="11" spans="1:7" ht="18" customHeight="1" x14ac:dyDescent="0.2">
      <c r="A11" s="25" t="s">
        <v>41</v>
      </c>
      <c r="B11" s="25" t="s">
        <v>38</v>
      </c>
      <c r="C11" s="25" t="s">
        <v>39</v>
      </c>
      <c r="D11" s="25" t="s">
        <v>42</v>
      </c>
    </row>
    <row r="12" spans="1:7" ht="18" customHeight="1" x14ac:dyDescent="0.2">
      <c r="B12" s="25">
        <v>0</v>
      </c>
      <c r="C12" s="31">
        <f>C8+(D12*(EXP(B4*E4)-1))</f>
        <v>0.28239791023240929</v>
      </c>
      <c r="D12" s="25">
        <f>E12/1000</f>
        <v>1.4999999999999999E-2</v>
      </c>
      <c r="E12" s="25">
        <v>15</v>
      </c>
    </row>
    <row r="13" spans="1:7" ht="18" customHeight="1" x14ac:dyDescent="0.2">
      <c r="B13" s="25">
        <f>1000*E4</f>
        <v>1920</v>
      </c>
      <c r="C13" s="32">
        <f>F4</f>
        <v>0.28185105781728709</v>
      </c>
    </row>
    <row r="15" spans="1:7" ht="18" customHeight="1" x14ac:dyDescent="0.2">
      <c r="A15" s="25" t="s">
        <v>34</v>
      </c>
      <c r="B15" s="26" t="s">
        <v>26</v>
      </c>
      <c r="C15" s="26" t="s">
        <v>10</v>
      </c>
      <c r="D15" s="26" t="s">
        <v>8</v>
      </c>
      <c r="E15" s="26" t="s">
        <v>11</v>
      </c>
      <c r="F15" s="26" t="s">
        <v>12</v>
      </c>
    </row>
    <row r="16" spans="1:7" ht="18" customHeight="1" x14ac:dyDescent="0.2">
      <c r="B16" s="41">
        <v>1.865E-2</v>
      </c>
      <c r="C16" s="26">
        <v>0.28325099999999998</v>
      </c>
      <c r="D16" s="26">
        <v>3.8399999999999997E-2</v>
      </c>
      <c r="E16" s="26">
        <f>E20/25</f>
        <v>0</v>
      </c>
      <c r="F16" s="28">
        <f>C16-(D16*(EXP(B16*E16)-1))</f>
        <v>0.28325099999999998</v>
      </c>
    </row>
  </sheetData>
  <phoneticPr fontId="12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H39"/>
  <sheetViews>
    <sheetView workbookViewId="0"/>
  </sheetViews>
  <sheetFormatPr baseColWidth="10" defaultRowHeight="16" x14ac:dyDescent="0.2"/>
  <cols>
    <col min="1" max="1" width="13.140625" style="70" bestFit="1" customWidth="1"/>
    <col min="2" max="2" width="12.140625" style="1" bestFit="1" customWidth="1"/>
    <col min="3" max="256" width="8.7109375" customWidth="1"/>
  </cols>
  <sheetData>
    <row r="1" spans="1:60" x14ac:dyDescent="0.2">
      <c r="A1" s="70" t="s">
        <v>45</v>
      </c>
      <c r="B1" s="1" t="s">
        <v>46</v>
      </c>
      <c r="C1">
        <v>174.82517482517483</v>
      </c>
      <c r="D1">
        <v>4.6050000000000001E-2</v>
      </c>
      <c r="E1">
        <v>183.92491038946119</v>
      </c>
      <c r="F1">
        <v>4.6782553560221062E-2</v>
      </c>
      <c r="G1">
        <v>178.80202167362546</v>
      </c>
      <c r="H1">
        <v>4.6802101628494734E-2</v>
      </c>
      <c r="I1">
        <v>173.95604655922338</v>
      </c>
      <c r="J1">
        <v>4.6821661555531267E-2</v>
      </c>
      <c r="K1">
        <v>169.36512344610711</v>
      </c>
      <c r="L1">
        <v>4.6841233349348081E-2</v>
      </c>
      <c r="M1">
        <v>165.00963294954389</v>
      </c>
      <c r="N1">
        <v>4.6860817017972949E-2</v>
      </c>
      <c r="O1">
        <v>160.87191762331733</v>
      </c>
      <c r="P1">
        <v>4.688041256945135E-2</v>
      </c>
      <c r="Q1">
        <v>160</v>
      </c>
      <c r="R1">
        <v>4.6822134287560664E-2</v>
      </c>
      <c r="S1">
        <v>160</v>
      </c>
      <c r="T1">
        <v>4.6739497281775844E-2</v>
      </c>
      <c r="U1">
        <v>160</v>
      </c>
      <c r="V1">
        <v>4.6904771293345492E-2</v>
      </c>
      <c r="W1">
        <v>189.1008566415471</v>
      </c>
      <c r="X1">
        <v>4.67016979592711E-2</v>
      </c>
      <c r="Y1">
        <v>171.83813889233292</v>
      </c>
      <c r="Z1">
        <v>7.4999999999999997E-2</v>
      </c>
      <c r="AA1">
        <v>178.99251828173621</v>
      </c>
      <c r="AB1">
        <v>4.6050000000000001E-2</v>
      </c>
      <c r="AC1">
        <v>171.37345973504867</v>
      </c>
      <c r="AD1">
        <v>4.6050000000000001E-2</v>
      </c>
      <c r="AE1">
        <v>177.75003348959294</v>
      </c>
      <c r="AF1">
        <v>4.7440000000000003E-2</v>
      </c>
      <c r="AG1">
        <v>174.82427985708392</v>
      </c>
      <c r="AH1">
        <v>4.7780000000000003E-2</v>
      </c>
      <c r="AI1">
        <v>171.08032034593438</v>
      </c>
      <c r="AJ1">
        <v>4.7960000000000003E-2</v>
      </c>
      <c r="AK1">
        <v>175.58546533860837</v>
      </c>
      <c r="AL1">
        <v>4.827E-2</v>
      </c>
      <c r="AM1">
        <v>174.21520425616538</v>
      </c>
      <c r="AN1">
        <v>4.8439999999999997E-2</v>
      </c>
      <c r="AO1">
        <v>172.55613067257221</v>
      </c>
      <c r="AP1">
        <v>5.0110000000000002E-2</v>
      </c>
      <c r="AQ1">
        <v>170.63481976600821</v>
      </c>
      <c r="AR1">
        <v>5.0889999999999998E-2</v>
      </c>
      <c r="AS1">
        <v>172.71092033537593</v>
      </c>
      <c r="AT1">
        <v>5.2060000000000002E-2</v>
      </c>
      <c r="AU1">
        <v>176.20413879687726</v>
      </c>
      <c r="AV1">
        <v>5.2400000000000002E-2</v>
      </c>
      <c r="AW1">
        <v>174.36105885963588</v>
      </c>
      <c r="AX1">
        <v>5.3220000000000003E-2</v>
      </c>
      <c r="AY1">
        <v>172.24094853600553</v>
      </c>
      <c r="AZ1">
        <v>5.5259999999999997E-2</v>
      </c>
      <c r="BA1">
        <v>171.66760525629863</v>
      </c>
      <c r="BB1">
        <v>6.0310000000000002E-2</v>
      </c>
      <c r="BC1">
        <v>175.13041733154526</v>
      </c>
      <c r="BD1">
        <v>6.1679999999999999E-2</v>
      </c>
      <c r="BE1">
        <v>174.51921069252876</v>
      </c>
      <c r="BF1">
        <v>6.3079999999999997E-2</v>
      </c>
      <c r="BG1">
        <v>178.11097717285156</v>
      </c>
      <c r="BH1">
        <v>4.6157028526067734E-2</v>
      </c>
    </row>
    <row r="2" spans="1:60" x14ac:dyDescent="0.2">
      <c r="A2" s="70" t="s">
        <v>47</v>
      </c>
      <c r="B2" s="1" t="s">
        <v>66</v>
      </c>
      <c r="C2">
        <v>169.2047377326565</v>
      </c>
      <c r="D2">
        <v>4.6050000000000001E-2</v>
      </c>
      <c r="E2">
        <v>183.9151402674313</v>
      </c>
      <c r="F2">
        <v>4.68023574319349E-2</v>
      </c>
      <c r="G2">
        <v>178.7925229448999</v>
      </c>
      <c r="H2">
        <v>4.6821924499393014E-2</v>
      </c>
      <c r="I2">
        <v>173.94680455391978</v>
      </c>
      <c r="J2">
        <v>4.6841503443126375E-2</v>
      </c>
      <c r="K2">
        <v>169.35612465249326</v>
      </c>
      <c r="L2">
        <v>4.6861094271168781E-2</v>
      </c>
      <c r="M2">
        <v>165.00086489525202</v>
      </c>
      <c r="N2">
        <v>4.6880696991564073E-2</v>
      </c>
      <c r="O2">
        <v>160.8633687714067</v>
      </c>
      <c r="P2">
        <v>4.6900311612373555E-2</v>
      </c>
      <c r="Q2">
        <v>159.99999999999773</v>
      </c>
      <c r="R2">
        <v>4.6822134287560678E-2</v>
      </c>
      <c r="S2">
        <v>159.99999999999773</v>
      </c>
      <c r="T2">
        <v>4.6739497281775857E-2</v>
      </c>
      <c r="U2">
        <v>159.99999999999773</v>
      </c>
      <c r="V2">
        <v>4.6904771293345499E-2</v>
      </c>
      <c r="W2">
        <v>183.68371479372539</v>
      </c>
      <c r="X2">
        <v>4.6721203811214689E-2</v>
      </c>
      <c r="Y2">
        <v>171.87081837763262</v>
      </c>
      <c r="Z2">
        <v>0.04</v>
      </c>
      <c r="AA2">
        <v>178.9356811487155</v>
      </c>
      <c r="AB2">
        <v>4.646642890916388E-2</v>
      </c>
      <c r="AC2">
        <v>171.32606795595501</v>
      </c>
      <c r="AD2">
        <v>4.6358683793621326E-2</v>
      </c>
      <c r="AE2">
        <v>177.70598099491986</v>
      </c>
      <c r="AF2">
        <v>4.7906300634812257E-2</v>
      </c>
      <c r="AG2">
        <v>174.79954063577</v>
      </c>
      <c r="AH2">
        <v>4.8086711112737476E-2</v>
      </c>
      <c r="AI2">
        <v>171.05084164764639</v>
      </c>
      <c r="AJ2">
        <v>4.8383909668011142E-2</v>
      </c>
      <c r="AK2">
        <v>175.5544340300807</v>
      </c>
      <c r="AL2">
        <v>4.8668973805186956E-2</v>
      </c>
      <c r="AM2">
        <v>174.19063535600654</v>
      </c>
      <c r="AN2">
        <v>4.8836480218904535E-2</v>
      </c>
      <c r="AO2">
        <v>172.52614764299963</v>
      </c>
      <c r="AP2">
        <v>5.0568819875964996E-2</v>
      </c>
      <c r="AQ2">
        <v>170.5998011457973</v>
      </c>
      <c r="AR2">
        <v>5.1316403254293548E-2</v>
      </c>
      <c r="AS2">
        <v>172.68676962162493</v>
      </c>
      <c r="AT2">
        <v>5.2516326289682579E-2</v>
      </c>
      <c r="AU2">
        <v>176.17289124295121</v>
      </c>
      <c r="AV2">
        <v>5.2781518701210027E-2</v>
      </c>
      <c r="AW2">
        <v>174.33045336161683</v>
      </c>
      <c r="AX2">
        <v>5.3601518701210028E-2</v>
      </c>
      <c r="AY2">
        <v>172.19953857805328</v>
      </c>
      <c r="AZ2">
        <v>5.5793627464437549E-2</v>
      </c>
      <c r="BA2">
        <v>171.63792636369075</v>
      </c>
      <c r="BB2">
        <v>6.0813704429048529E-2</v>
      </c>
      <c r="BC2">
        <v>175.10559228472314</v>
      </c>
      <c r="BD2">
        <v>6.2068999460057277E-2</v>
      </c>
      <c r="BE2">
        <v>174.4945568524154</v>
      </c>
      <c r="BF2">
        <v>6.3449050769797927E-2</v>
      </c>
      <c r="BG2">
        <v>168.68623352050781</v>
      </c>
      <c r="BH2">
        <v>4.6196110546588898E-2</v>
      </c>
    </row>
    <row r="3" spans="1:60" x14ac:dyDescent="0.2">
      <c r="A3" s="70" t="s">
        <v>48</v>
      </c>
      <c r="B3" s="71">
        <v>1</v>
      </c>
      <c r="C3">
        <v>174.52006980802793</v>
      </c>
      <c r="D3">
        <v>4.7440000000000003E-2</v>
      </c>
      <c r="E3">
        <v>183.88662142986206</v>
      </c>
      <c r="F3">
        <v>4.6815586719937151E-2</v>
      </c>
      <c r="G3">
        <v>178.76479630091248</v>
      </c>
      <c r="H3">
        <v>4.6835168785737756E-2</v>
      </c>
      <c r="I3">
        <v>173.91982728233458</v>
      </c>
      <c r="J3">
        <v>4.6854762742304115E-2</v>
      </c>
      <c r="K3">
        <v>169.32985731275497</v>
      </c>
      <c r="L3">
        <v>4.6874368597684825E-2</v>
      </c>
      <c r="M3">
        <v>164.97527108069519</v>
      </c>
      <c r="N3">
        <v>4.689398635993753E-2</v>
      </c>
      <c r="O3">
        <v>160.83841480586429</v>
      </c>
      <c r="P3">
        <v>4.6913616037136605E-2</v>
      </c>
      <c r="Q3">
        <v>160.72317572424407</v>
      </c>
      <c r="R3">
        <v>4.6818608169284279E-2</v>
      </c>
      <c r="S3">
        <v>160.72317572424407</v>
      </c>
      <c r="T3">
        <v>4.6735984668956357E-2</v>
      </c>
      <c r="U3">
        <v>160.72317572424407</v>
      </c>
      <c r="V3">
        <v>4.6901231669612728E-2</v>
      </c>
      <c r="W3">
        <v>178.56752598895957</v>
      </c>
      <c r="X3">
        <v>4.6740721494129979E-2</v>
      </c>
      <c r="AA3">
        <v>178.7667201184789</v>
      </c>
      <c r="AB3">
        <v>4.6871498723234921E-2</v>
      </c>
      <c r="AC3">
        <v>171.18596386683143</v>
      </c>
      <c r="AD3">
        <v>4.6653876624232211E-2</v>
      </c>
      <c r="AE3">
        <v>177.57502514811898</v>
      </c>
      <c r="AF3">
        <v>4.8359881803861859E-2</v>
      </c>
      <c r="AG3">
        <v>174.72599779329533</v>
      </c>
      <c r="AH3">
        <v>4.8385055945855668E-2</v>
      </c>
      <c r="AI3">
        <v>170.9632096548265</v>
      </c>
      <c r="AJ3">
        <v>4.8796256185328964E-2</v>
      </c>
      <c r="AK3">
        <v>175.46218655770181</v>
      </c>
      <c r="AL3">
        <v>4.9057064645015497E-2</v>
      </c>
      <c r="AM3">
        <v>174.11759883107993</v>
      </c>
      <c r="AN3">
        <v>4.9222145490984144E-2</v>
      </c>
      <c r="AO3">
        <v>172.43701641316864</v>
      </c>
      <c r="AP3">
        <v>5.1015124341767817E-2</v>
      </c>
      <c r="AQ3">
        <v>170.49570050183723</v>
      </c>
      <c r="AR3">
        <v>5.1731175339360308E-2</v>
      </c>
      <c r="AS3">
        <v>172.61497624888679</v>
      </c>
      <c r="AT3">
        <v>5.2960205187736475E-2</v>
      </c>
      <c r="AU3">
        <v>176.08000093298787</v>
      </c>
      <c r="AV3">
        <v>5.3152630566796068E-2</v>
      </c>
      <c r="AW3">
        <v>174.23947170576312</v>
      </c>
      <c r="AX3">
        <v>5.3972630566796069E-2</v>
      </c>
      <c r="AY3">
        <v>172.07643825990175</v>
      </c>
      <c r="AZ3">
        <v>5.631269896270822E-2</v>
      </c>
      <c r="BA3">
        <v>171.54969924869036</v>
      </c>
      <c r="BB3">
        <v>6.1303669114332063E-2</v>
      </c>
      <c r="BC3">
        <v>175.03179430682005</v>
      </c>
      <c r="BD3">
        <v>6.2447388028890105E-2</v>
      </c>
      <c r="BE3">
        <v>174.42126782456589</v>
      </c>
      <c r="BF3">
        <v>6.3808034796639324E-2</v>
      </c>
      <c r="BG3">
        <v>160.20390319824219</v>
      </c>
      <c r="BH3">
        <v>4.6235226094722748E-2</v>
      </c>
    </row>
    <row r="4" spans="1:60" x14ac:dyDescent="0.2">
      <c r="A4" s="70" t="s">
        <v>49</v>
      </c>
      <c r="B4" s="71">
        <v>59</v>
      </c>
      <c r="C4">
        <v>173.01038062283735</v>
      </c>
      <c r="D4">
        <v>4.7780000000000003E-2</v>
      </c>
      <c r="E4">
        <v>183.84166430336523</v>
      </c>
      <c r="F4">
        <v>4.682116966599148E-2</v>
      </c>
      <c r="G4">
        <v>178.72108798946235</v>
      </c>
      <c r="H4">
        <v>4.6840761514216109E-2</v>
      </c>
      <c r="I4">
        <v>173.87730028257167</v>
      </c>
      <c r="J4">
        <v>4.6860365263501194E-2</v>
      </c>
      <c r="K4">
        <v>169.28844945053993</v>
      </c>
      <c r="L4">
        <v>4.6879980921907351E-2</v>
      </c>
      <c r="M4">
        <v>164.93492496451648</v>
      </c>
      <c r="N4">
        <v>4.6899608497502625E-2</v>
      </c>
      <c r="O4">
        <v>160.79907734857144</v>
      </c>
      <c r="P4">
        <v>4.6919247998370661E-2</v>
      </c>
      <c r="Q4">
        <v>161.45289793238791</v>
      </c>
      <c r="R4">
        <v>4.6815082436319579E-2</v>
      </c>
      <c r="S4">
        <v>161.45289793238791</v>
      </c>
      <c r="T4">
        <v>4.6732472439246192E-2</v>
      </c>
      <c r="U4">
        <v>161.45289793238791</v>
      </c>
      <c r="V4">
        <v>4.6897692433392965E-2</v>
      </c>
      <c r="W4">
        <v>173.72788862915183</v>
      </c>
      <c r="X4">
        <v>4.6760251016019994E-2</v>
      </c>
      <c r="AA4">
        <v>178.49024400748266</v>
      </c>
      <c r="AB4">
        <v>4.7254160193623461E-2</v>
      </c>
      <c r="AC4">
        <v>170.95927068866663</v>
      </c>
      <c r="AD4">
        <v>4.6922677148642615E-2</v>
      </c>
      <c r="AE4">
        <v>177.36073808331463</v>
      </c>
      <c r="AF4">
        <v>4.8788370995255015E-2</v>
      </c>
      <c r="AG4">
        <v>174.60565738669075</v>
      </c>
      <c r="AH4">
        <v>4.8666896430034044E-2</v>
      </c>
      <c r="AI4">
        <v>170.81981473979926</v>
      </c>
      <c r="AJ4">
        <v>4.9185791813868195E-2</v>
      </c>
      <c r="AK4">
        <v>175.31123919204697</v>
      </c>
      <c r="AL4">
        <v>4.9423686413052413E-2</v>
      </c>
      <c r="AM4">
        <v>173.99808692739362</v>
      </c>
      <c r="AN4">
        <v>4.9586475872970839E-2</v>
      </c>
      <c r="AO4">
        <v>172.2911682506813</v>
      </c>
      <c r="AP4">
        <v>5.1436739375010282E-2</v>
      </c>
      <c r="AQ4">
        <v>170.32535742832513</v>
      </c>
      <c r="AR4">
        <v>5.2123002353949767E-2</v>
      </c>
      <c r="AS4">
        <v>172.49749855321849</v>
      </c>
      <c r="AT4">
        <v>5.3379528834928705E-2</v>
      </c>
      <c r="AU4">
        <v>175.92800167249607</v>
      </c>
      <c r="AV4">
        <v>5.3503212632481374E-2</v>
      </c>
      <c r="AW4">
        <v>174.09059563447497</v>
      </c>
      <c r="AX4">
        <v>5.4323212632481375E-2</v>
      </c>
      <c r="AY4">
        <v>171.87500543733154</v>
      </c>
      <c r="AZ4">
        <v>5.6803055577457601E-2</v>
      </c>
      <c r="BA4">
        <v>171.40533051700376</v>
      </c>
      <c r="BB4">
        <v>6.176652909647868E-2</v>
      </c>
      <c r="BC4">
        <v>174.91103641429615</v>
      </c>
      <c r="BD4">
        <v>6.2804844252726102E-2</v>
      </c>
      <c r="BE4">
        <v>174.30134274260968</v>
      </c>
      <c r="BF4">
        <v>6.4147159932073483E-2</v>
      </c>
    </row>
    <row r="5" spans="1:60" x14ac:dyDescent="0.2">
      <c r="A5" s="70" t="s">
        <v>50</v>
      </c>
      <c r="B5" s="71">
        <v>1</v>
      </c>
      <c r="C5">
        <v>168.91891891891893</v>
      </c>
      <c r="D5">
        <v>4.7960000000000003E-2</v>
      </c>
      <c r="E5">
        <v>183.7839110469593</v>
      </c>
      <c r="F5">
        <v>4.6818653973011617E-2</v>
      </c>
      <c r="G5">
        <v>178.66493899799985</v>
      </c>
      <c r="H5">
        <v>4.683824959522799E-2</v>
      </c>
      <c r="I5">
        <v>173.82266883923398</v>
      </c>
      <c r="J5">
        <v>4.6857857123769699E-2</v>
      </c>
      <c r="K5">
        <v>169.23525568458274</v>
      </c>
      <c r="L5">
        <v>4.6877476566705614E-2</v>
      </c>
      <c r="M5">
        <v>164.88309514910111</v>
      </c>
      <c r="N5">
        <v>4.6897107932109966E-2</v>
      </c>
      <c r="O5">
        <v>160.74854328636917</v>
      </c>
      <c r="P5">
        <v>4.6916751228071103E-2</v>
      </c>
      <c r="Q5">
        <v>162.18925592050903</v>
      </c>
      <c r="R5">
        <v>4.6811557088619268E-2</v>
      </c>
      <c r="S5">
        <v>162.18925592050903</v>
      </c>
      <c r="T5">
        <v>4.6728960592599213E-2</v>
      </c>
      <c r="U5">
        <v>162.18925592050903</v>
      </c>
      <c r="V5">
        <v>4.6894153584639324E-2</v>
      </c>
      <c r="W5">
        <v>169.14296970549566</v>
      </c>
      <c r="X5">
        <v>4.6779792384898856E-2</v>
      </c>
      <c r="AA5">
        <v>178.11379436331541</v>
      </c>
      <c r="AB5">
        <v>4.7603975312941298E-2</v>
      </c>
      <c r="AC5">
        <v>170.65589600114097</v>
      </c>
      <c r="AD5">
        <v>4.7153337494087767E-2</v>
      </c>
      <c r="AE5">
        <v>177.06896499302999</v>
      </c>
      <c r="AF5">
        <v>4.918008014083846E-2</v>
      </c>
      <c r="AG5">
        <v>174.44180198854443</v>
      </c>
      <c r="AH5">
        <v>4.8924544691567547E-2</v>
      </c>
      <c r="AI5">
        <v>170.624568342044</v>
      </c>
      <c r="AJ5">
        <v>4.9541891037125876E-2</v>
      </c>
      <c r="AK5">
        <v>175.1057093837608</v>
      </c>
      <c r="AL5">
        <v>4.9758838623177287E-2</v>
      </c>
      <c r="AM5">
        <v>173.83535961813581</v>
      </c>
      <c r="AN5">
        <v>4.9919533381782427E-2</v>
      </c>
      <c r="AO5">
        <v>172.09258151321245</v>
      </c>
      <c r="AP5">
        <v>5.1822164416653882E-2</v>
      </c>
      <c r="AQ5">
        <v>170.09341844025514</v>
      </c>
      <c r="AR5">
        <v>5.2481196278520728E-2</v>
      </c>
      <c r="AS5">
        <v>172.33754101991636</v>
      </c>
      <c r="AT5">
        <v>5.3762859175259026E-2</v>
      </c>
      <c r="AU5">
        <v>175.72103960506951</v>
      </c>
      <c r="AV5">
        <v>5.3823701933413286E-2</v>
      </c>
      <c r="AW5">
        <v>173.88788609888613</v>
      </c>
      <c r="AX5">
        <v>5.4643701933413287E-2</v>
      </c>
      <c r="AY5">
        <v>171.60073467264621</v>
      </c>
      <c r="AZ5">
        <v>5.7251321658499624E-2</v>
      </c>
      <c r="BA5">
        <v>171.20875817129016</v>
      </c>
      <c r="BB5">
        <v>6.2189658761761329E-2</v>
      </c>
      <c r="BC5">
        <v>174.74661256766723</v>
      </c>
      <c r="BD5">
        <v>6.3131617657597852E-2</v>
      </c>
      <c r="BE5">
        <v>174.13805285016119</v>
      </c>
      <c r="BF5">
        <v>6.4457175726438984E-2</v>
      </c>
    </row>
    <row r="6" spans="1:60" x14ac:dyDescent="0.2">
      <c r="A6" s="70" t="s">
        <v>51</v>
      </c>
      <c r="B6" s="71" t="b">
        <v>0</v>
      </c>
      <c r="C6">
        <v>173.3102253032929</v>
      </c>
      <c r="D6">
        <v>4.827E-2</v>
      </c>
      <c r="E6">
        <v>183.7180404860064</v>
      </c>
      <c r="F6">
        <v>4.6808243447481405E-2</v>
      </c>
      <c r="G6">
        <v>178.60089818388238</v>
      </c>
      <c r="H6">
        <v>4.6827836529510863E-2</v>
      </c>
      <c r="I6">
        <v>173.76035886695504</v>
      </c>
      <c r="J6">
        <v>4.6847441517674199E-2</v>
      </c>
      <c r="K6">
        <v>169.17458545744577</v>
      </c>
      <c r="L6">
        <v>4.68670584200441E-2</v>
      </c>
      <c r="M6">
        <v>164.82398057785028</v>
      </c>
      <c r="N6">
        <v>4.6886687244696239E-2</v>
      </c>
      <c r="O6">
        <v>160.69090658843942</v>
      </c>
      <c r="P6">
        <v>4.6906327999718743E-2</v>
      </c>
      <c r="Q6">
        <v>162.93234061614612</v>
      </c>
      <c r="R6">
        <v>4.680803212613837E-2</v>
      </c>
      <c r="S6">
        <v>162.93234061614612</v>
      </c>
      <c r="T6">
        <v>4.6725449128970517E-2</v>
      </c>
      <c r="U6">
        <v>162.93234061614612</v>
      </c>
      <c r="V6">
        <v>4.6890615123306223E-2</v>
      </c>
      <c r="W6">
        <v>164.79317549212413</v>
      </c>
      <c r="X6">
        <v>4.6799345608782454E-2</v>
      </c>
      <c r="AA6">
        <v>177.64763975093896</v>
      </c>
      <c r="AB6">
        <v>4.7911402036633403E-2</v>
      </c>
      <c r="AC6">
        <v>170.2890987338526</v>
      </c>
      <c r="AD6">
        <v>4.7335776696640589E-2</v>
      </c>
      <c r="AE6">
        <v>176.70766468657234</v>
      </c>
      <c r="AF6">
        <v>4.952432443623022E-2</v>
      </c>
      <c r="AG6">
        <v>174.23890114697861</v>
      </c>
      <c r="AH6">
        <v>4.9150972757520416E-2</v>
      </c>
      <c r="AI6">
        <v>170.38279627432209</v>
      </c>
      <c r="AJ6">
        <v>4.9854840396572925E-2</v>
      </c>
      <c r="AK6">
        <v>174.85120345023716</v>
      </c>
      <c r="AL6">
        <v>5.0053379196774515E-2</v>
      </c>
      <c r="AM6">
        <v>173.63385568010466</v>
      </c>
      <c r="AN6">
        <v>5.0212233076794677E-2</v>
      </c>
      <c r="AO6">
        <v>171.84667312928326</v>
      </c>
      <c r="AP6">
        <v>5.21608860762907E-2</v>
      </c>
      <c r="AQ6">
        <v>169.80621022860197</v>
      </c>
      <c r="AR6">
        <v>5.2795986516552762E-2</v>
      </c>
      <c r="AS6">
        <v>172.13946687351071</v>
      </c>
      <c r="AT6">
        <v>5.4099739956310858E-2</v>
      </c>
      <c r="AU6">
        <v>175.46476011639777</v>
      </c>
      <c r="AV6">
        <v>5.4105356356915636E-2</v>
      </c>
      <c r="AW6">
        <v>173.63687248670317</v>
      </c>
      <c r="AX6">
        <v>5.4925356356915638E-2</v>
      </c>
      <c r="AY6">
        <v>171.26110735733579</v>
      </c>
      <c r="AZ6">
        <v>5.7645269675685916E-2</v>
      </c>
      <c r="BA6">
        <v>170.96534419271478</v>
      </c>
      <c r="BB6">
        <v>6.256151623592783E-2</v>
      </c>
      <c r="BC6">
        <v>174.54300782084832</v>
      </c>
      <c r="BD6">
        <v>6.3418794716855159E-2</v>
      </c>
      <c r="BE6">
        <v>173.93585226982142</v>
      </c>
      <c r="BF6">
        <v>6.4729625757016421E-2</v>
      </c>
    </row>
    <row r="7" spans="1:60" x14ac:dyDescent="0.2">
      <c r="A7" s="70" t="s">
        <v>52</v>
      </c>
      <c r="B7" s="71">
        <v>1</v>
      </c>
      <c r="C7">
        <v>172.41379310344828</v>
      </c>
      <c r="D7">
        <v>4.8439999999999997E-2</v>
      </c>
      <c r="E7">
        <v>183.64938906160768</v>
      </c>
      <c r="F7">
        <v>4.6790781488265508E-2</v>
      </c>
      <c r="G7">
        <v>178.53415375300438</v>
      </c>
      <c r="H7">
        <v>4.6810365921720234E-2</v>
      </c>
      <c r="I7">
        <v>173.69541834911726</v>
      </c>
      <c r="J7">
        <v>4.6829962255676559E-2</v>
      </c>
      <c r="K7">
        <v>169.11135391011192</v>
      </c>
      <c r="L7">
        <v>4.6849570498206206E-2</v>
      </c>
      <c r="M7">
        <v>164.7623703617588</v>
      </c>
      <c r="N7">
        <v>4.6869190657381488E-2</v>
      </c>
      <c r="O7">
        <v>160.63083663726982</v>
      </c>
      <c r="P7">
        <v>4.6888822741285356E-2</v>
      </c>
      <c r="Q7">
        <v>163.68224461570276</v>
      </c>
      <c r="R7">
        <v>4.6804507548826951E-2</v>
      </c>
      <c r="S7">
        <v>163.68224461570276</v>
      </c>
      <c r="T7">
        <v>4.6721938048310541E-2</v>
      </c>
      <c r="U7">
        <v>163.68224461570276</v>
      </c>
      <c r="V7">
        <v>4.6887077049343362E-2</v>
      </c>
      <c r="W7">
        <v>160.66087163577865</v>
      </c>
      <c r="X7">
        <v>4.6818910695698129E-2</v>
      </c>
      <c r="AA7">
        <v>177.10449565300462</v>
      </c>
      <c r="AB7">
        <v>4.816805456507911E-2</v>
      </c>
      <c r="AC7">
        <v>169.87490968747053</v>
      </c>
      <c r="AD7">
        <v>4.7462021287709093E-2</v>
      </c>
      <c r="AE7">
        <v>176.28669249446224</v>
      </c>
      <c r="AF7">
        <v>4.9811713794429904E-2</v>
      </c>
      <c r="AG7">
        <v>174.00248946802819</v>
      </c>
      <c r="AH7">
        <v>4.9340004260507372E-2</v>
      </c>
      <c r="AI7">
        <v>170.10109344838821</v>
      </c>
      <c r="AJ7">
        <v>5.0116103449481732E-2</v>
      </c>
      <c r="AK7">
        <v>174.5546636498951</v>
      </c>
      <c r="AL7">
        <v>5.0299273834806334E-2</v>
      </c>
      <c r="AM7">
        <v>173.39907161544809</v>
      </c>
      <c r="AN7">
        <v>5.0456590873338793E-2</v>
      </c>
      <c r="AO7">
        <v>171.56015083857201</v>
      </c>
      <c r="AP7">
        <v>5.2443664910027284E-2</v>
      </c>
      <c r="AQ7">
        <v>169.47156708468358</v>
      </c>
      <c r="AR7">
        <v>5.3058786410949271E-2</v>
      </c>
      <c r="AS7">
        <v>171.90867906037471</v>
      </c>
      <c r="AT7">
        <v>5.4380981948559746E-2</v>
      </c>
      <c r="AU7">
        <v>175.16615384286101</v>
      </c>
      <c r="AV7">
        <v>5.4340493104533559E-2</v>
      </c>
      <c r="AW7">
        <v>173.34440179492276</v>
      </c>
      <c r="AX7">
        <v>5.516049310453356E-2</v>
      </c>
      <c r="AY7">
        <v>170.86538763921968</v>
      </c>
      <c r="AZ7">
        <v>5.7974153754053473E-2</v>
      </c>
      <c r="BA7">
        <v>170.68172828008022</v>
      </c>
      <c r="BB7">
        <v>6.2871958216443008E-2</v>
      </c>
      <c r="BC7">
        <v>174.30577598057465</v>
      </c>
      <c r="BD7">
        <v>6.3658541988936182E-2</v>
      </c>
      <c r="BE7">
        <v>173.70025650632454</v>
      </c>
      <c r="BF7">
        <v>6.4957078297195853E-2</v>
      </c>
    </row>
    <row r="8" spans="1:60" x14ac:dyDescent="0.2">
      <c r="A8" s="70" t="s">
        <v>53</v>
      </c>
      <c r="B8" s="71" t="b">
        <v>1</v>
      </c>
      <c r="C8">
        <v>170.35775127768312</v>
      </c>
      <c r="D8">
        <v>5.0110000000000002E-2</v>
      </c>
      <c r="E8">
        <v>183.58351850388212</v>
      </c>
      <c r="F8">
        <v>4.6767682759449328E-2</v>
      </c>
      <c r="G8">
        <v>178.4701129422111</v>
      </c>
      <c r="H8">
        <v>4.6787253136597609E-2</v>
      </c>
      <c r="I8">
        <v>173.63310838025967</v>
      </c>
      <c r="J8">
        <v>4.6806835403630648E-2</v>
      </c>
      <c r="K8">
        <v>169.0506836864937</v>
      </c>
      <c r="L8">
        <v>4.6826429568614568E-2</v>
      </c>
      <c r="M8">
        <v>164.70325579412435</v>
      </c>
      <c r="N8">
        <v>4.6846035639613738E-2</v>
      </c>
      <c r="O8">
        <v>160.57319994305442</v>
      </c>
      <c r="P8">
        <v>4.6865653624701437E-2</v>
      </c>
      <c r="Q8">
        <v>164.43906222294754</v>
      </c>
      <c r="R8">
        <v>4.6800983356639708E-2</v>
      </c>
      <c r="S8">
        <v>164.43906222294754</v>
      </c>
      <c r="T8">
        <v>4.671842735057434E-2</v>
      </c>
      <c r="U8">
        <v>164.43906222294754</v>
      </c>
      <c r="V8">
        <v>4.6883539362705076E-2</v>
      </c>
      <c r="W8" t="s">
        <v>44</v>
      </c>
      <c r="X8" t="s">
        <v>44</v>
      </c>
      <c r="AA8">
        <v>176.49917762463303</v>
      </c>
      <c r="AB8">
        <v>4.836693208634564E-2</v>
      </c>
      <c r="AC8">
        <v>169.43143091082129</v>
      </c>
      <c r="AD8">
        <v>4.7526553772874826E-2</v>
      </c>
      <c r="AE8">
        <v>175.81753144070785</v>
      </c>
      <c r="AF8">
        <v>5.0034408982913982E-2</v>
      </c>
      <c r="AG8">
        <v>173.73901564601573</v>
      </c>
      <c r="AH8">
        <v>4.9486482913895291E-2</v>
      </c>
      <c r="AI8">
        <v>169.78714398298945</v>
      </c>
      <c r="AJ8">
        <v>5.0318553620830889E-2</v>
      </c>
      <c r="AK8">
        <v>174.22417881546639</v>
      </c>
      <c r="AL8">
        <v>5.048981517254672E-2</v>
      </c>
      <c r="AM8">
        <v>173.13741172141357</v>
      </c>
      <c r="AN8">
        <v>5.0645941327718297E-2</v>
      </c>
      <c r="AO8">
        <v>171.24083022226142</v>
      </c>
      <c r="AP8">
        <v>5.2662787448428727E-2</v>
      </c>
      <c r="AQ8">
        <v>169.09861720111655</v>
      </c>
      <c r="AR8">
        <v>5.3262427465659304E-2</v>
      </c>
      <c r="AS8">
        <v>171.6514728704318</v>
      </c>
      <c r="AT8">
        <v>5.4598913603600308E-2</v>
      </c>
      <c r="AU8">
        <v>174.83336598519293</v>
      </c>
      <c r="AV8">
        <v>5.4522698258747802E-2</v>
      </c>
      <c r="AW8">
        <v>173.0184518616025</v>
      </c>
      <c r="AX8">
        <v>5.5342698258747804E-2</v>
      </c>
      <c r="AY8">
        <v>170.42436972064374</v>
      </c>
      <c r="AZ8">
        <v>5.8229002793281234E-2</v>
      </c>
      <c r="BA8">
        <v>170.36564673615172</v>
      </c>
      <c r="BB8">
        <v>6.3112516655340234E-2</v>
      </c>
      <c r="BC8">
        <v>174.04138811303167</v>
      </c>
      <c r="BD8">
        <v>6.3844319793233045E-2</v>
      </c>
      <c r="BE8">
        <v>173.43769199794633</v>
      </c>
      <c r="BF8">
        <v>6.5133329034605711E-2</v>
      </c>
    </row>
    <row r="9" spans="1:60" x14ac:dyDescent="0.2">
      <c r="A9" s="70" t="s">
        <v>54</v>
      </c>
      <c r="B9" s="71" t="b">
        <v>1</v>
      </c>
      <c r="C9">
        <v>168.0672268907563</v>
      </c>
      <c r="D9">
        <v>5.0889999999999998E-2</v>
      </c>
      <c r="E9">
        <v>183.52576525366939</v>
      </c>
      <c r="F9">
        <v>4.6740818582668132E-2</v>
      </c>
      <c r="G9">
        <v>178.41396395712772</v>
      </c>
      <c r="H9">
        <v>4.6760370634536585E-2</v>
      </c>
      <c r="I9">
        <v>173.57847694348746</v>
      </c>
      <c r="J9">
        <v>4.6779934561548539E-2</v>
      </c>
      <c r="K9">
        <v>168.99748992728891</v>
      </c>
      <c r="L9">
        <v>4.6799510371760299E-2</v>
      </c>
      <c r="M9">
        <v>164.65142598564881</v>
      </c>
      <c r="N9">
        <v>4.6819098073224347E-2</v>
      </c>
      <c r="O9">
        <v>160.52266588797988</v>
      </c>
      <c r="P9">
        <v>4.6838697674000569E-2</v>
      </c>
      <c r="Q9">
        <v>165.20288948853016</v>
      </c>
      <c r="R9">
        <v>4.6797459549531482E-2</v>
      </c>
      <c r="S9">
        <v>165.20288948853016</v>
      </c>
      <c r="T9">
        <v>4.6714917035717111E-2</v>
      </c>
      <c r="U9">
        <v>165.20288948853016</v>
      </c>
      <c r="V9">
        <v>4.6880002063345853E-2</v>
      </c>
      <c r="AA9">
        <v>175.84819716369182</v>
      </c>
      <c r="AB9">
        <v>4.8502609740087833E-2</v>
      </c>
      <c r="AC9">
        <v>168.9780445544917</v>
      </c>
      <c r="AD9">
        <v>4.7526553772874826E-2</v>
      </c>
      <c r="AE9">
        <v>175.31297901584401</v>
      </c>
      <c r="AF9">
        <v>5.0186335457463621E-2</v>
      </c>
      <c r="AG9">
        <v>173.4556665599807</v>
      </c>
      <c r="AH9">
        <v>4.9586413161861097E-2</v>
      </c>
      <c r="AI9">
        <v>169.44951160113663</v>
      </c>
      <c r="AJ9">
        <v>5.0456668597694203E-2</v>
      </c>
      <c r="AK9">
        <v>173.86876371172457</v>
      </c>
      <c r="AL9">
        <v>5.0619805739006304E-2</v>
      </c>
      <c r="AM9">
        <v>172.85601339781391</v>
      </c>
      <c r="AN9">
        <v>5.0775119453137514E-2</v>
      </c>
      <c r="AO9">
        <v>170.89742151435777</v>
      </c>
      <c r="AP9">
        <v>5.2812276599857252E-2</v>
      </c>
      <c r="AQ9">
        <v>168.69753367851675</v>
      </c>
      <c r="AR9">
        <v>5.3401354883562985E-2</v>
      </c>
      <c r="AS9">
        <v>171.3748642180571</v>
      </c>
      <c r="AT9">
        <v>5.4747590313988466E-2</v>
      </c>
      <c r="AU9">
        <v>174.47547412863742</v>
      </c>
      <c r="AV9">
        <v>5.4647001737924777E-2</v>
      </c>
      <c r="AW9">
        <v>172.66791375123532</v>
      </c>
      <c r="AX9">
        <v>5.5467001737924779E-2</v>
      </c>
      <c r="AY9">
        <v>169.95008342077878</v>
      </c>
      <c r="AZ9">
        <v>5.8402865175920929E-2</v>
      </c>
      <c r="BA9">
        <v>170.02572144148451</v>
      </c>
      <c r="BB9">
        <v>6.3276629745495458E-2</v>
      </c>
      <c r="BC9">
        <v>173.75705603003823</v>
      </c>
      <c r="BD9">
        <v>6.3971060595531148E-2</v>
      </c>
      <c r="BE9">
        <v>173.15532082002082</v>
      </c>
      <c r="BF9">
        <v>6.5253570308580824E-2</v>
      </c>
    </row>
    <row r="10" spans="1:60" x14ac:dyDescent="0.2">
      <c r="A10" s="70" t="s">
        <v>55</v>
      </c>
      <c r="B10" s="71" t="b">
        <v>0</v>
      </c>
      <c r="C10">
        <v>170.94017094017093</v>
      </c>
      <c r="D10">
        <v>5.2060000000000002E-2</v>
      </c>
      <c r="E10">
        <v>183.4808081358299</v>
      </c>
      <c r="F10">
        <v>4.6712365333757312E-2</v>
      </c>
      <c r="G10">
        <v>178.37025565459479</v>
      </c>
      <c r="H10">
        <v>4.6731896275977756E-2</v>
      </c>
      <c r="I10">
        <v>173.53594995290229</v>
      </c>
      <c r="J10">
        <v>4.6751439075670261E-2</v>
      </c>
      <c r="K10">
        <v>168.95608207451286</v>
      </c>
      <c r="L10">
        <v>4.6770993740877898E-2</v>
      </c>
      <c r="M10">
        <v>164.61107987917114</v>
      </c>
      <c r="N10">
        <v>4.6790560279638301E-2</v>
      </c>
      <c r="O10">
        <v>160.48332844065078</v>
      </c>
      <c r="P10">
        <v>4.6810138699995334E-2</v>
      </c>
      <c r="Q10">
        <v>165.97382425060036</v>
      </c>
      <c r="R10">
        <v>4.6793936127452092E-2</v>
      </c>
      <c r="S10">
        <v>165.97382425060036</v>
      </c>
      <c r="T10">
        <v>4.6711407103689304E-2</v>
      </c>
      <c r="U10">
        <v>165.97382425060036</v>
      </c>
      <c r="V10">
        <v>4.6876465151215421E-2</v>
      </c>
      <c r="AA10">
        <v>175.16931132017606</v>
      </c>
      <c r="AB10">
        <v>4.8571386593596853E-2</v>
      </c>
      <c r="AC10">
        <v>168.53456577784246</v>
      </c>
      <c r="AD10">
        <v>4.7462021287709093E-2</v>
      </c>
      <c r="AE10">
        <v>174.78679809475096</v>
      </c>
      <c r="AF10">
        <v>5.0263349059895879E-2</v>
      </c>
      <c r="AG10">
        <v>173.16017123435418</v>
      </c>
      <c r="AH10">
        <v>4.9637069167739002E-2</v>
      </c>
      <c r="AI10">
        <v>169.09740603406485</v>
      </c>
      <c r="AJ10">
        <v>5.0526680963541709E-2</v>
      </c>
      <c r="AK10">
        <v>173.49811313620168</v>
      </c>
      <c r="AL10">
        <v>5.0685699730392192E-2</v>
      </c>
      <c r="AM10">
        <v>172.56255245736622</v>
      </c>
      <c r="AN10">
        <v>5.0840601607077242E-2</v>
      </c>
      <c r="AO10">
        <v>170.53929200921291</v>
      </c>
      <c r="AP10">
        <v>5.2888054689951024E-2</v>
      </c>
      <c r="AQ10">
        <v>168.27925702983401</v>
      </c>
      <c r="AR10">
        <v>5.3471779086856658E-2</v>
      </c>
      <c r="AS10">
        <v>171.08639826622249</v>
      </c>
      <c r="AT10">
        <v>5.4822956566636077E-2</v>
      </c>
      <c r="AU10">
        <v>174.10224063008695</v>
      </c>
      <c r="AV10">
        <v>5.4710012867187539E-2</v>
      </c>
      <c r="AW10">
        <v>172.30234922968737</v>
      </c>
      <c r="AX10">
        <v>5.5530012867187541E-2</v>
      </c>
      <c r="AY10">
        <v>169.45546603351309</v>
      </c>
      <c r="AZ10">
        <v>5.8490998389399557E-2</v>
      </c>
      <c r="BA10">
        <v>169.67122467199798</v>
      </c>
      <c r="BB10">
        <v>6.335982090962014E-2</v>
      </c>
      <c r="BC10">
        <v>173.46053556961994</v>
      </c>
      <c r="BD10">
        <v>6.4035307237132383E-2</v>
      </c>
      <c r="BE10">
        <v>172.86084532219508</v>
      </c>
      <c r="BF10">
        <v>6.531452225061278E-2</v>
      </c>
    </row>
    <row r="11" spans="1:60" x14ac:dyDescent="0.2">
      <c r="A11" s="70" t="s">
        <v>56</v>
      </c>
      <c r="B11" s="71" t="b">
        <v>0</v>
      </c>
      <c r="C11">
        <v>173.91304347826087</v>
      </c>
      <c r="D11">
        <v>5.2400000000000002E-2</v>
      </c>
      <c r="E11">
        <v>183.45228930868075</v>
      </c>
      <c r="F11">
        <v>4.6684628125725644E-2</v>
      </c>
      <c r="G11">
        <v>178.34252902134023</v>
      </c>
      <c r="H11">
        <v>4.670413688410803E-2</v>
      </c>
      <c r="I11">
        <v>173.50897269236359</v>
      </c>
      <c r="J11">
        <v>4.6723657480792491E-2</v>
      </c>
      <c r="K11">
        <v>168.92981474613555</v>
      </c>
      <c r="L11">
        <v>4.6743189923806522E-2</v>
      </c>
      <c r="M11">
        <v>164.58548607629061</v>
      </c>
      <c r="N11">
        <v>4.6762734221171151E-2</v>
      </c>
      <c r="O11">
        <v>160.45837448710088</v>
      </c>
      <c r="P11">
        <v>4.6782290380912868E-2</v>
      </c>
      <c r="Q11">
        <v>166.75196617661476</v>
      </c>
      <c r="R11">
        <v>4.6790413090355122E-2</v>
      </c>
      <c r="S11">
        <v>166.75196617661476</v>
      </c>
      <c r="T11">
        <v>4.6707897554444044E-2</v>
      </c>
      <c r="U11">
        <v>166.75196617661476</v>
      </c>
      <c r="V11">
        <v>4.68729286262662E-2</v>
      </c>
      <c r="AA11">
        <v>174.48103833017359</v>
      </c>
      <c r="AB11">
        <v>4.8571386593596853E-2</v>
      </c>
      <c r="AC11">
        <v>168.1203767314604</v>
      </c>
      <c r="AD11">
        <v>4.7335776696640589E-2</v>
      </c>
      <c r="AE11">
        <v>174.25334152130489</v>
      </c>
      <c r="AF11">
        <v>5.0263349059895879E-2</v>
      </c>
      <c r="AG11">
        <v>172.86059001132051</v>
      </c>
      <c r="AH11">
        <v>4.9637069167739002E-2</v>
      </c>
      <c r="AI11">
        <v>168.74043180377302</v>
      </c>
      <c r="AJ11">
        <v>5.0526680963541709E-2</v>
      </c>
      <c r="AK11">
        <v>173.12233747038411</v>
      </c>
      <c r="AL11">
        <v>5.0685699730392192E-2</v>
      </c>
      <c r="AM11">
        <v>172.26503374953035</v>
      </c>
      <c r="AN11">
        <v>5.0840601607077242E-2</v>
      </c>
      <c r="AO11">
        <v>170.17621054615333</v>
      </c>
      <c r="AP11">
        <v>5.2888054689951024E-2</v>
      </c>
      <c r="AQ11">
        <v>167.85519675167859</v>
      </c>
      <c r="AR11">
        <v>5.3471779086856658E-2</v>
      </c>
      <c r="AS11">
        <v>170.79394361411937</v>
      </c>
      <c r="AT11">
        <v>5.4822956566636077E-2</v>
      </c>
      <c r="AU11">
        <v>173.7238463264348</v>
      </c>
      <c r="AV11">
        <v>5.4710012867187539E-2</v>
      </c>
      <c r="AW11">
        <v>171.93172994415085</v>
      </c>
      <c r="AX11">
        <v>5.5530012867187541E-2</v>
      </c>
      <c r="AY11">
        <v>168.9540094317999</v>
      </c>
      <c r="AZ11">
        <v>5.8490998389399557E-2</v>
      </c>
      <c r="BA11">
        <v>169.31182617545969</v>
      </c>
      <c r="BB11">
        <v>6.335982090962014E-2</v>
      </c>
      <c r="BC11">
        <v>173.15991503696586</v>
      </c>
      <c r="BD11">
        <v>6.4035307237132383E-2</v>
      </c>
      <c r="BE11">
        <v>172.56229802840943</v>
      </c>
      <c r="BF11">
        <v>6.531452225061278E-2</v>
      </c>
    </row>
    <row r="12" spans="1:60" x14ac:dyDescent="0.2">
      <c r="A12" s="70" t="s">
        <v>57</v>
      </c>
      <c r="B12" s="71" t="s">
        <v>67</v>
      </c>
      <c r="C12">
        <v>172.11703958691911</v>
      </c>
      <c r="D12">
        <v>5.3220000000000003E-2</v>
      </c>
      <c r="E12">
        <v>183.44251919798958</v>
      </c>
      <c r="F12">
        <v>4.6659854062208315E-2</v>
      </c>
      <c r="G12">
        <v>178.33303030429369</v>
      </c>
      <c r="H12">
        <v>4.6679341359765224E-2</v>
      </c>
      <c r="I12">
        <v>173.49973069908029</v>
      </c>
      <c r="J12">
        <v>4.669884047650872E-2</v>
      </c>
      <c r="K12">
        <v>168.92081596488421</v>
      </c>
      <c r="L12">
        <v>4.6718351420449632E-2</v>
      </c>
      <c r="M12">
        <v>164.57671803470438</v>
      </c>
      <c r="N12">
        <v>4.673787419959196E-2</v>
      </c>
      <c r="O12">
        <v>160.44982564823997</v>
      </c>
      <c r="P12">
        <v>4.6757408821944908E-2</v>
      </c>
      <c r="Q12">
        <v>167.53741680628528</v>
      </c>
      <c r="R12">
        <v>4.678689043819495E-2</v>
      </c>
      <c r="S12">
        <v>167.53741680628528</v>
      </c>
      <c r="T12">
        <v>4.6704388387936883E-2</v>
      </c>
      <c r="U12">
        <v>167.53741680628528</v>
      </c>
      <c r="V12">
        <v>4.6869392488453017E-2</v>
      </c>
      <c r="AA12">
        <v>173.80215248665783</v>
      </c>
      <c r="AB12">
        <v>4.8502609740087833E-2</v>
      </c>
      <c r="AC12">
        <v>167.75357946417202</v>
      </c>
      <c r="AD12">
        <v>4.7153337494087767E-2</v>
      </c>
      <c r="AE12">
        <v>173.72716060021185</v>
      </c>
      <c r="AF12">
        <v>5.0186335457463621E-2</v>
      </c>
      <c r="AG12">
        <v>172.56509468569399</v>
      </c>
      <c r="AH12">
        <v>4.9586413161861097E-2</v>
      </c>
      <c r="AI12">
        <v>168.38832623670123</v>
      </c>
      <c r="AJ12">
        <v>5.0456668597694203E-2</v>
      </c>
      <c r="AK12">
        <v>172.75168689486122</v>
      </c>
      <c r="AL12">
        <v>5.0619805739006304E-2</v>
      </c>
      <c r="AM12">
        <v>171.97157280908266</v>
      </c>
      <c r="AN12">
        <v>5.0775119453137514E-2</v>
      </c>
      <c r="AO12">
        <v>169.81808104100847</v>
      </c>
      <c r="AP12">
        <v>5.2812276599857252E-2</v>
      </c>
      <c r="AQ12">
        <v>167.43692010299586</v>
      </c>
      <c r="AR12">
        <v>5.3401354883562985E-2</v>
      </c>
      <c r="AS12">
        <v>170.50547766228476</v>
      </c>
      <c r="AT12">
        <v>5.4747590313988466E-2</v>
      </c>
      <c r="AU12">
        <v>173.35061282788433</v>
      </c>
      <c r="AV12">
        <v>5.4647001737924777E-2</v>
      </c>
      <c r="AW12">
        <v>171.56616542260289</v>
      </c>
      <c r="AX12">
        <v>5.5467001737924779E-2</v>
      </c>
      <c r="AY12">
        <v>168.45939204453421</v>
      </c>
      <c r="AZ12">
        <v>5.8402865175920929E-2</v>
      </c>
      <c r="BA12">
        <v>168.95732940597316</v>
      </c>
      <c r="BB12">
        <v>6.3276629745495458E-2</v>
      </c>
      <c r="BC12">
        <v>172.86339457654756</v>
      </c>
      <c r="BD12">
        <v>6.3971060595531148E-2</v>
      </c>
      <c r="BE12">
        <v>172.26782253058369</v>
      </c>
      <c r="BF12">
        <v>6.5253570308580824E-2</v>
      </c>
    </row>
    <row r="13" spans="1:60" x14ac:dyDescent="0.2">
      <c r="A13" s="70" t="s">
        <v>58</v>
      </c>
      <c r="B13" s="71" t="b">
        <v>0</v>
      </c>
      <c r="C13">
        <v>169.2047377326565</v>
      </c>
      <c r="D13">
        <v>5.5259999999999997E-2</v>
      </c>
      <c r="E13">
        <v>183.45228932001947</v>
      </c>
      <c r="F13">
        <v>4.6640050190494477E-2</v>
      </c>
      <c r="G13">
        <v>178.34252903301925</v>
      </c>
      <c r="H13">
        <v>4.6659518488866944E-2</v>
      </c>
      <c r="I13">
        <v>173.50897270438389</v>
      </c>
      <c r="J13">
        <v>4.6678998588913612E-2</v>
      </c>
      <c r="K13">
        <v>168.92981475849805</v>
      </c>
      <c r="L13">
        <v>4.6698490498628932E-2</v>
      </c>
      <c r="M13">
        <v>164.58548608899625</v>
      </c>
      <c r="N13">
        <v>4.6717994226000835E-2</v>
      </c>
      <c r="O13">
        <v>160.4583745001506</v>
      </c>
      <c r="P13">
        <v>4.6737509779022704E-2</v>
      </c>
      <c r="Q13">
        <v>168.33027959573684</v>
      </c>
      <c r="R13">
        <v>4.6783368170925411E-2</v>
      </c>
      <c r="S13">
        <v>168.33027959573684</v>
      </c>
      <c r="T13">
        <v>4.6700879604121739E-2</v>
      </c>
      <c r="U13">
        <v>168.33027959573684</v>
      </c>
      <c r="V13">
        <v>4.6865856737729084E-2</v>
      </c>
      <c r="AA13">
        <v>173.15117202571665</v>
      </c>
      <c r="AB13">
        <v>4.836693208634564E-2</v>
      </c>
      <c r="AC13">
        <v>167.45020477664636</v>
      </c>
      <c r="AD13">
        <v>4.6922677148642615E-2</v>
      </c>
      <c r="AE13">
        <v>173.222608175348</v>
      </c>
      <c r="AF13">
        <v>5.0034408982913982E-2</v>
      </c>
      <c r="AG13">
        <v>172.28174559965896</v>
      </c>
      <c r="AH13">
        <v>4.9486482913895291E-2</v>
      </c>
      <c r="AI13">
        <v>168.05069385484842</v>
      </c>
      <c r="AJ13">
        <v>5.0318553620830889E-2</v>
      </c>
      <c r="AK13">
        <v>172.3962717911194</v>
      </c>
      <c r="AL13">
        <v>5.048981517254672E-2</v>
      </c>
      <c r="AM13">
        <v>171.690174485483</v>
      </c>
      <c r="AN13">
        <v>5.0645941327718297E-2</v>
      </c>
      <c r="AO13">
        <v>169.47467233310482</v>
      </c>
      <c r="AP13">
        <v>5.2662787448428727E-2</v>
      </c>
      <c r="AQ13">
        <v>167.03583658039605</v>
      </c>
      <c r="AR13">
        <v>5.3262427465659304E-2</v>
      </c>
      <c r="AS13">
        <v>170.22886900991006</v>
      </c>
      <c r="AT13">
        <v>5.4598913603600314E-2</v>
      </c>
      <c r="AU13">
        <v>172.99272097132882</v>
      </c>
      <c r="AV13">
        <v>5.4522698258747802E-2</v>
      </c>
      <c r="AW13">
        <v>171.21562731223571</v>
      </c>
      <c r="AX13">
        <v>5.5342698258747804E-2</v>
      </c>
      <c r="AY13">
        <v>167.98510574466926</v>
      </c>
      <c r="AZ13">
        <v>5.8229002793281234E-2</v>
      </c>
      <c r="BA13">
        <v>168.61740411130594</v>
      </c>
      <c r="BB13">
        <v>6.3112516655340234E-2</v>
      </c>
      <c r="BC13">
        <v>172.57906249355412</v>
      </c>
      <c r="BD13">
        <v>6.3844319793233045E-2</v>
      </c>
      <c r="BE13">
        <v>171.98545135265817</v>
      </c>
      <c r="BF13">
        <v>6.5133329034605711E-2</v>
      </c>
    </row>
    <row r="14" spans="1:60" x14ac:dyDescent="0.2">
      <c r="A14" s="70" t="s">
        <v>59</v>
      </c>
      <c r="B14" s="71" t="b">
        <v>0</v>
      </c>
      <c r="C14">
        <v>169.49152542372883</v>
      </c>
      <c r="D14">
        <v>6.0310000000000002E-2</v>
      </c>
      <c r="E14">
        <v>183.48080815758871</v>
      </c>
      <c r="F14">
        <v>4.6626820902492226E-2</v>
      </c>
      <c r="G14">
        <v>178.37025567700667</v>
      </c>
      <c r="H14">
        <v>4.6646274202522202E-2</v>
      </c>
      <c r="I14">
        <v>173.53594997596909</v>
      </c>
      <c r="J14">
        <v>4.6665739289735872E-2</v>
      </c>
      <c r="K14">
        <v>168.95608209823635</v>
      </c>
      <c r="L14">
        <v>4.6685216172112888E-2</v>
      </c>
      <c r="M14">
        <v>164.61107990355308</v>
      </c>
      <c r="N14">
        <v>4.6704704857627379E-2</v>
      </c>
      <c r="O14">
        <v>160.48332846569301</v>
      </c>
      <c r="P14">
        <v>4.6724205354259654E-2</v>
      </c>
      <c r="Q14">
        <v>169.13065996293366</v>
      </c>
      <c r="R14">
        <v>4.6779846288497622E-2</v>
      </c>
      <c r="S14">
        <v>169.13065996293366</v>
      </c>
      <c r="T14">
        <v>4.6697371202950089E-2</v>
      </c>
      <c r="U14">
        <v>169.13065996293366</v>
      </c>
      <c r="V14">
        <v>4.6862321374045154E-2</v>
      </c>
      <c r="AA14">
        <v>172.54585399734503</v>
      </c>
      <c r="AB14">
        <v>4.816805456507911E-2</v>
      </c>
      <c r="AC14">
        <v>167.22351159848156</v>
      </c>
      <c r="AD14">
        <v>4.6653876624232211E-2</v>
      </c>
      <c r="AE14">
        <v>172.75344712159361</v>
      </c>
      <c r="AF14">
        <v>4.9811713794429904E-2</v>
      </c>
      <c r="AG14">
        <v>172.0182717776465</v>
      </c>
      <c r="AH14">
        <v>4.9340004260507372E-2</v>
      </c>
      <c r="AI14">
        <v>167.73674438944965</v>
      </c>
      <c r="AJ14">
        <v>5.0116103449481732E-2</v>
      </c>
      <c r="AK14">
        <v>172.06578695669069</v>
      </c>
      <c r="AL14">
        <v>5.0299273834806334E-2</v>
      </c>
      <c r="AM14">
        <v>171.42851459144848</v>
      </c>
      <c r="AN14">
        <v>5.0456590873338793E-2</v>
      </c>
      <c r="AO14">
        <v>169.15535171679423</v>
      </c>
      <c r="AP14">
        <v>5.2443664910027291E-2</v>
      </c>
      <c r="AQ14">
        <v>166.66288669682902</v>
      </c>
      <c r="AR14">
        <v>5.3058786410949271E-2</v>
      </c>
      <c r="AS14">
        <v>169.97166281996715</v>
      </c>
      <c r="AT14">
        <v>5.4380981948559746E-2</v>
      </c>
      <c r="AU14">
        <v>172.65993311366074</v>
      </c>
      <c r="AV14">
        <v>5.4340493104533559E-2</v>
      </c>
      <c r="AW14">
        <v>170.88967737891545</v>
      </c>
      <c r="AX14">
        <v>5.516049310453356E-2</v>
      </c>
      <c r="AY14">
        <v>167.54408782609332</v>
      </c>
      <c r="AZ14">
        <v>5.7974153754053473E-2</v>
      </c>
      <c r="BA14">
        <v>168.30132256737744</v>
      </c>
      <c r="BB14">
        <v>6.2871958216443008E-2</v>
      </c>
      <c r="BC14">
        <v>172.31467462601114</v>
      </c>
      <c r="BD14">
        <v>6.3658541988936182E-2</v>
      </c>
      <c r="BE14">
        <v>171.72288684427997</v>
      </c>
      <c r="BF14">
        <v>6.4957078297195853E-2</v>
      </c>
    </row>
    <row r="15" spans="1:60" x14ac:dyDescent="0.2">
      <c r="A15" s="70" t="s">
        <v>60</v>
      </c>
      <c r="B15" s="71" t="b">
        <v>0</v>
      </c>
      <c r="C15">
        <v>173.3102253032929</v>
      </c>
      <c r="D15">
        <v>6.1679999999999999E-2</v>
      </c>
      <c r="E15">
        <v>183.52576528408554</v>
      </c>
      <c r="F15">
        <v>4.6621237956437897E-2</v>
      </c>
      <c r="G15">
        <v>178.4139639884568</v>
      </c>
      <c r="H15">
        <v>4.6640681474043849E-2</v>
      </c>
      <c r="I15">
        <v>173.578476975732</v>
      </c>
      <c r="J15">
        <v>4.6660136768538793E-2</v>
      </c>
      <c r="K15">
        <v>168.99748996045139</v>
      </c>
      <c r="L15">
        <v>4.6679603847890362E-2</v>
      </c>
      <c r="M15">
        <v>164.65142601973179</v>
      </c>
      <c r="N15">
        <v>4.6699082720062284E-2</v>
      </c>
      <c r="O15">
        <v>160.52266592298585</v>
      </c>
      <c r="P15">
        <v>4.6718573393025598E-2</v>
      </c>
      <c r="Q15">
        <v>169.93866533441653</v>
      </c>
      <c r="R15">
        <v>4.6776324790864812E-2</v>
      </c>
      <c r="S15">
        <v>169.93866533441653</v>
      </c>
      <c r="T15">
        <v>4.6693863184375795E-2</v>
      </c>
      <c r="U15">
        <v>169.93866533441653</v>
      </c>
      <c r="V15">
        <v>4.6858786397354385E-2</v>
      </c>
      <c r="AA15">
        <v>172.00270989941069</v>
      </c>
      <c r="AB15">
        <v>4.7911402036633403E-2</v>
      </c>
      <c r="AC15">
        <v>167.08340750935798</v>
      </c>
      <c r="AD15">
        <v>4.6358683793621326E-2</v>
      </c>
      <c r="AE15">
        <v>172.33247492948351</v>
      </c>
      <c r="AF15">
        <v>4.952432443623022E-2</v>
      </c>
      <c r="AG15">
        <v>171.78186009869609</v>
      </c>
      <c r="AH15">
        <v>4.9150972757520416E-2</v>
      </c>
      <c r="AI15">
        <v>167.45504156351578</v>
      </c>
      <c r="AJ15">
        <v>4.9854840396572925E-2</v>
      </c>
      <c r="AK15">
        <v>171.76924715634863</v>
      </c>
      <c r="AL15">
        <v>5.0053379196774515E-2</v>
      </c>
      <c r="AM15">
        <v>171.19373052679191</v>
      </c>
      <c r="AN15">
        <v>5.0212233076794677E-2</v>
      </c>
      <c r="AO15">
        <v>168.86882942608298</v>
      </c>
      <c r="AP15">
        <v>5.21608860762907E-2</v>
      </c>
      <c r="AQ15">
        <v>166.32824355291064</v>
      </c>
      <c r="AR15">
        <v>5.2795986516552762E-2</v>
      </c>
      <c r="AS15">
        <v>169.74087500683115</v>
      </c>
      <c r="AT15">
        <v>5.4099739956310858E-2</v>
      </c>
      <c r="AU15">
        <v>172.36132684012398</v>
      </c>
      <c r="AV15">
        <v>5.4105356356915636E-2</v>
      </c>
      <c r="AW15">
        <v>170.59720668713504</v>
      </c>
      <c r="AX15">
        <v>5.4925356356915638E-2</v>
      </c>
      <c r="AY15">
        <v>167.14836810797721</v>
      </c>
      <c r="AZ15">
        <v>5.7645269675685916E-2</v>
      </c>
      <c r="BA15">
        <v>168.01770665474288</v>
      </c>
      <c r="BB15">
        <v>6.256151623592783E-2</v>
      </c>
      <c r="BC15">
        <v>172.07744278573747</v>
      </c>
      <c r="BD15">
        <v>6.3418794716855159E-2</v>
      </c>
      <c r="BE15">
        <v>171.48729108078308</v>
      </c>
      <c r="BF15">
        <v>6.4729625757016421E-2</v>
      </c>
    </row>
    <row r="16" spans="1:60" x14ac:dyDescent="0.2">
      <c r="A16" s="70" t="s">
        <v>61</v>
      </c>
      <c r="B16" s="71">
        <v>1</v>
      </c>
      <c r="C16">
        <v>172.71157167530225</v>
      </c>
      <c r="D16">
        <v>6.3079999999999997E-2</v>
      </c>
      <c r="E16">
        <v>183.58351854049147</v>
      </c>
      <c r="F16">
        <v>4.662375364941776E-2</v>
      </c>
      <c r="G16">
        <v>178.47011297991929</v>
      </c>
      <c r="H16">
        <v>4.6643193393031968E-2</v>
      </c>
      <c r="I16">
        <v>173.63310841906969</v>
      </c>
      <c r="J16">
        <v>4.6662644908270288E-2</v>
      </c>
      <c r="K16">
        <v>169.05068372640858</v>
      </c>
      <c r="L16">
        <v>4.6682108203092099E-2</v>
      </c>
      <c r="M16">
        <v>164.70325583514716</v>
      </c>
      <c r="N16">
        <v>4.6701583285454942E-2</v>
      </c>
      <c r="O16">
        <v>160.57319998518813</v>
      </c>
      <c r="P16">
        <v>4.6721070163325155E-2</v>
      </c>
      <c r="Q16">
        <v>170.75440519336314</v>
      </c>
      <c r="R16">
        <v>4.6772803677980618E-2</v>
      </c>
      <c r="S16">
        <v>170.75440519336314</v>
      </c>
      <c r="T16">
        <v>4.6690355548352297E-2</v>
      </c>
      <c r="U16">
        <v>170.75440519336314</v>
      </c>
      <c r="V16">
        <v>4.685525180760948E-2</v>
      </c>
      <c r="AA16">
        <v>171.53655528703425</v>
      </c>
      <c r="AB16">
        <v>4.7603975312941298E-2</v>
      </c>
      <c r="AC16">
        <v>167.03601573026432</v>
      </c>
      <c r="AD16">
        <v>4.6050000000000001E-2</v>
      </c>
      <c r="AE16">
        <v>171.97117462302586</v>
      </c>
      <c r="AF16">
        <v>4.918008014083846E-2</v>
      </c>
      <c r="AG16">
        <v>171.57895925713026</v>
      </c>
      <c r="AH16">
        <v>4.8924544691567547E-2</v>
      </c>
      <c r="AI16">
        <v>167.21326949579387</v>
      </c>
      <c r="AJ16">
        <v>4.9541891037125876E-2</v>
      </c>
      <c r="AK16">
        <v>171.51474122282499</v>
      </c>
      <c r="AL16">
        <v>4.9758838623177294E-2</v>
      </c>
      <c r="AM16">
        <v>170.99222658876076</v>
      </c>
      <c r="AN16">
        <v>4.9919533381782427E-2</v>
      </c>
      <c r="AO16">
        <v>168.62292104215379</v>
      </c>
      <c r="AP16">
        <v>5.1822164416653889E-2</v>
      </c>
      <c r="AQ16">
        <v>166.04103534125747</v>
      </c>
      <c r="AR16">
        <v>5.2481196278520728E-2</v>
      </c>
      <c r="AS16">
        <v>169.5428008604255</v>
      </c>
      <c r="AT16">
        <v>5.3762859175259026E-2</v>
      </c>
      <c r="AU16">
        <v>172.10504735145224</v>
      </c>
      <c r="AV16">
        <v>5.3823701933413286E-2</v>
      </c>
      <c r="AW16">
        <v>170.34619307495208</v>
      </c>
      <c r="AX16">
        <v>5.4643701933413287E-2</v>
      </c>
      <c r="AY16">
        <v>166.80874079266681</v>
      </c>
      <c r="AZ16">
        <v>5.7251321658499624E-2</v>
      </c>
      <c r="BA16">
        <v>167.77429267616751</v>
      </c>
      <c r="BB16">
        <v>6.2189658761761329E-2</v>
      </c>
      <c r="BC16">
        <v>171.87383803891856</v>
      </c>
      <c r="BD16">
        <v>6.3131617657597852E-2</v>
      </c>
      <c r="BE16">
        <v>171.28509050044332</v>
      </c>
      <c r="BF16">
        <v>6.4457175726438998E-2</v>
      </c>
    </row>
    <row r="17" spans="3:58" x14ac:dyDescent="0.2">
      <c r="C17" t="s">
        <v>44</v>
      </c>
      <c r="D17" t="s">
        <v>44</v>
      </c>
      <c r="E17">
        <v>183.64938910144437</v>
      </c>
      <c r="F17">
        <v>4.6634164174947972E-2</v>
      </c>
      <c r="G17">
        <v>178.53415379403677</v>
      </c>
      <c r="H17">
        <v>4.6653606458749095E-2</v>
      </c>
      <c r="I17">
        <v>173.69541839134862</v>
      </c>
      <c r="J17">
        <v>4.6673060514365788E-2</v>
      </c>
      <c r="K17">
        <v>169.11135395354555</v>
      </c>
      <c r="L17">
        <v>4.6692526349753613E-2</v>
      </c>
      <c r="M17">
        <v>164.76237040639799</v>
      </c>
      <c r="N17">
        <v>4.671200397286867E-2</v>
      </c>
      <c r="O17">
        <v>160.63083668311788</v>
      </c>
      <c r="P17">
        <v>4.6731493391677516E-2</v>
      </c>
      <c r="Q17">
        <v>171.57799112904169</v>
      </c>
      <c r="R17">
        <v>4.6769282949798208E-2</v>
      </c>
      <c r="S17">
        <v>171.57799112904169</v>
      </c>
      <c r="T17">
        <v>4.6686848294833411E-2</v>
      </c>
      <c r="U17">
        <v>171.57799112904169</v>
      </c>
      <c r="V17">
        <v>4.685171760476356E-2</v>
      </c>
      <c r="AA17">
        <v>171.16010564286699</v>
      </c>
      <c r="AB17">
        <v>4.7254160193623461E-2</v>
      </c>
      <c r="AC17">
        <v>167.08340750935798</v>
      </c>
      <c r="AD17">
        <v>4.5741316206378675E-2</v>
      </c>
      <c r="AE17">
        <v>171.67940153274122</v>
      </c>
      <c r="AF17">
        <v>4.8788370995255015E-2</v>
      </c>
      <c r="AG17">
        <v>171.41510385898394</v>
      </c>
      <c r="AH17">
        <v>4.8666896430034051E-2</v>
      </c>
      <c r="AI17">
        <v>167.01802309803861</v>
      </c>
      <c r="AJ17">
        <v>4.9185791813868195E-2</v>
      </c>
      <c r="AK17">
        <v>171.30921141453882</v>
      </c>
      <c r="AL17">
        <v>4.9423686413052413E-2</v>
      </c>
      <c r="AM17">
        <v>170.82949927950295</v>
      </c>
      <c r="AN17">
        <v>4.9586475872970839E-2</v>
      </c>
      <c r="AO17">
        <v>168.42433430468495</v>
      </c>
      <c r="AP17">
        <v>5.1436739375010282E-2</v>
      </c>
      <c r="AQ17">
        <v>165.80909635318747</v>
      </c>
      <c r="AR17">
        <v>5.2123002353949767E-2</v>
      </c>
      <c r="AS17">
        <v>169.38284332712337</v>
      </c>
      <c r="AT17">
        <v>5.3379528834928705E-2</v>
      </c>
      <c r="AU17">
        <v>171.89808528402568</v>
      </c>
      <c r="AV17">
        <v>5.3503212632481374E-2</v>
      </c>
      <c r="AW17">
        <v>170.14348353936325</v>
      </c>
      <c r="AX17">
        <v>5.4323212632481375E-2</v>
      </c>
      <c r="AY17">
        <v>166.53447002798146</v>
      </c>
      <c r="AZ17">
        <v>5.6803055577457601E-2</v>
      </c>
      <c r="BA17">
        <v>167.5777203304539</v>
      </c>
      <c r="BB17">
        <v>6.176652909647868E-2</v>
      </c>
      <c r="BC17">
        <v>171.70941419228964</v>
      </c>
      <c r="BD17">
        <v>6.2804844252726102E-2</v>
      </c>
      <c r="BE17">
        <v>171.12180060799483</v>
      </c>
      <c r="BF17">
        <v>6.4147159932073483E-2</v>
      </c>
    </row>
    <row r="18" spans="3:58" x14ac:dyDescent="0.2">
      <c r="E18">
        <v>183.71804052584309</v>
      </c>
      <c r="F18">
        <v>4.6651626134163869E-2</v>
      </c>
      <c r="G18">
        <v>178.60089822491477</v>
      </c>
      <c r="H18">
        <v>4.6671077066539723E-2</v>
      </c>
      <c r="I18">
        <v>173.76035890918641</v>
      </c>
      <c r="J18">
        <v>4.6690539776363428E-2</v>
      </c>
      <c r="K18">
        <v>169.1745855008794</v>
      </c>
      <c r="L18">
        <v>4.6710014271591507E-2</v>
      </c>
      <c r="M18">
        <v>164.82398062248947</v>
      </c>
      <c r="N18">
        <v>4.6729500560183421E-2</v>
      </c>
      <c r="O18">
        <v>160.69090663428747</v>
      </c>
      <c r="P18">
        <v>4.6748998650110903E-2</v>
      </c>
      <c r="Q18">
        <v>172.40953688769827</v>
      </c>
      <c r="R18">
        <v>4.6765762606270904E-2</v>
      </c>
      <c r="S18">
        <v>172.40953688769827</v>
      </c>
      <c r="T18">
        <v>4.6683341423772798E-2</v>
      </c>
      <c r="U18">
        <v>172.40953688769827</v>
      </c>
      <c r="V18">
        <v>4.6848183788769565E-2</v>
      </c>
      <c r="AA18">
        <v>170.88362953187075</v>
      </c>
      <c r="AB18">
        <v>4.6871498723234928E-2</v>
      </c>
      <c r="AC18">
        <v>167.22351159848156</v>
      </c>
      <c r="AD18">
        <v>4.544612337576779E-2</v>
      </c>
      <c r="AE18">
        <v>171.46511446793687</v>
      </c>
      <c r="AF18">
        <v>4.8359881803861866E-2</v>
      </c>
      <c r="AG18">
        <v>171.29476345237936</v>
      </c>
      <c r="AH18">
        <v>4.8385055945855668E-2</v>
      </c>
      <c r="AI18">
        <v>166.87462818301137</v>
      </c>
      <c r="AJ18">
        <v>4.8796256185328971E-2</v>
      </c>
      <c r="AK18">
        <v>171.15826404888398</v>
      </c>
      <c r="AL18">
        <v>4.9057064645015497E-2</v>
      </c>
      <c r="AM18">
        <v>170.70998737581664</v>
      </c>
      <c r="AN18">
        <v>4.9222145490984144E-2</v>
      </c>
      <c r="AO18">
        <v>168.27848614219761</v>
      </c>
      <c r="AP18">
        <v>5.1015124341767824E-2</v>
      </c>
      <c r="AQ18">
        <v>165.63875327967537</v>
      </c>
      <c r="AR18">
        <v>5.1731175339360308E-2</v>
      </c>
      <c r="AS18">
        <v>169.26536563145507</v>
      </c>
      <c r="AT18">
        <v>5.2960205187736475E-2</v>
      </c>
      <c r="AU18">
        <v>171.74608602353388</v>
      </c>
      <c r="AV18">
        <v>5.3152630566796068E-2</v>
      </c>
      <c r="AW18">
        <v>169.99460746807509</v>
      </c>
      <c r="AX18">
        <v>5.3972630566796076E-2</v>
      </c>
      <c r="AY18">
        <v>166.33303720541124</v>
      </c>
      <c r="AZ18">
        <v>5.631269896270822E-2</v>
      </c>
      <c r="BA18">
        <v>167.4333515987673</v>
      </c>
      <c r="BB18">
        <v>6.130366911433207E-2</v>
      </c>
      <c r="BC18">
        <v>171.58865629976574</v>
      </c>
      <c r="BD18">
        <v>6.2447388028890105E-2</v>
      </c>
      <c r="BE18">
        <v>171.00187552603862</v>
      </c>
      <c r="BF18">
        <v>6.3808034796639337E-2</v>
      </c>
    </row>
    <row r="19" spans="3:58" x14ac:dyDescent="0.2">
      <c r="E19">
        <v>183.78391108356865</v>
      </c>
      <c r="F19">
        <v>4.6674724862980049E-2</v>
      </c>
      <c r="G19">
        <v>178.66493903570804</v>
      </c>
      <c r="H19">
        <v>4.6694189851662349E-2</v>
      </c>
      <c r="I19">
        <v>173.822668878044</v>
      </c>
      <c r="J19">
        <v>4.6713666628409339E-2</v>
      </c>
      <c r="K19">
        <v>169.23525572449765</v>
      </c>
      <c r="L19">
        <v>4.6733155201183145E-2</v>
      </c>
      <c r="M19">
        <v>164.88309519012392</v>
      </c>
      <c r="N19">
        <v>4.675265557795117E-2</v>
      </c>
      <c r="O19">
        <v>160.74854332850288</v>
      </c>
      <c r="P19">
        <v>4.6772167766694822E-2</v>
      </c>
      <c r="Q19">
        <v>173.24915842492678</v>
      </c>
      <c r="R19">
        <v>4.6762242647352112E-2</v>
      </c>
      <c r="S19">
        <v>173.24915842492678</v>
      </c>
      <c r="T19">
        <v>4.6679834935123947E-2</v>
      </c>
      <c r="U19">
        <v>173.24915842492678</v>
      </c>
      <c r="V19">
        <v>4.6844650359580277E-2</v>
      </c>
      <c r="AA19">
        <v>170.71466850163415</v>
      </c>
      <c r="AB19">
        <v>4.6466428909163887E-2</v>
      </c>
      <c r="AC19">
        <v>167.45020477664636</v>
      </c>
      <c r="AD19">
        <v>4.5177322851357386E-2</v>
      </c>
      <c r="AE19">
        <v>171.334158621136</v>
      </c>
      <c r="AF19">
        <v>4.7906300634812257E-2</v>
      </c>
      <c r="AG19">
        <v>171.22122060990469</v>
      </c>
      <c r="AH19">
        <v>4.8086711112737476E-2</v>
      </c>
      <c r="AI19">
        <v>166.78699619019147</v>
      </c>
      <c r="AJ19">
        <v>4.8383909668011142E-2</v>
      </c>
      <c r="AK19">
        <v>171.06601657650509</v>
      </c>
      <c r="AL19">
        <v>4.8668973805186956E-2</v>
      </c>
      <c r="AM19">
        <v>170.63695085089003</v>
      </c>
      <c r="AN19">
        <v>4.8836480218904535E-2</v>
      </c>
      <c r="AO19">
        <v>168.18935491236661</v>
      </c>
      <c r="AP19">
        <v>5.0568819875964996E-2</v>
      </c>
      <c r="AQ19">
        <v>165.5346526357153</v>
      </c>
      <c r="AR19">
        <v>5.1316403254293555E-2</v>
      </c>
      <c r="AS19">
        <v>169.19357225871693</v>
      </c>
      <c r="AT19">
        <v>5.2516326289682586E-2</v>
      </c>
      <c r="AU19">
        <v>171.65319571357054</v>
      </c>
      <c r="AV19">
        <v>5.2781518701210027E-2</v>
      </c>
      <c r="AW19">
        <v>169.90362581222138</v>
      </c>
      <c r="AX19">
        <v>5.3601518701210028E-2</v>
      </c>
      <c r="AY19">
        <v>166.20993688725972</v>
      </c>
      <c r="AZ19">
        <v>5.5793627464437549E-2</v>
      </c>
      <c r="BA19">
        <v>167.34512448376691</v>
      </c>
      <c r="BB19">
        <v>6.0813704429048536E-2</v>
      </c>
      <c r="BC19">
        <v>171.51485832186265</v>
      </c>
      <c r="BD19">
        <v>6.2068999460057284E-2</v>
      </c>
      <c r="BE19">
        <v>170.92858649818911</v>
      </c>
      <c r="BF19">
        <v>6.3449050769797927E-2</v>
      </c>
    </row>
    <row r="20" spans="3:58" x14ac:dyDescent="0.2">
      <c r="E20">
        <v>183.84166433378138</v>
      </c>
      <c r="F20">
        <v>4.6701589039761245E-2</v>
      </c>
      <c r="G20">
        <v>178.72108802079143</v>
      </c>
      <c r="H20">
        <v>4.6721072353723372E-2</v>
      </c>
      <c r="I20">
        <v>173.87730031481621</v>
      </c>
      <c r="J20">
        <v>4.6740567470491448E-2</v>
      </c>
      <c r="K20">
        <v>169.28844948370241</v>
      </c>
      <c r="L20">
        <v>4.6760074398037414E-2</v>
      </c>
      <c r="M20">
        <v>164.93492499859946</v>
      </c>
      <c r="N20">
        <v>4.6779593144340562E-2</v>
      </c>
      <c r="O20">
        <v>160.79907738357741</v>
      </c>
      <c r="P20">
        <v>4.6799123717395689E-2</v>
      </c>
      <c r="Q20">
        <v>174.09697395957241</v>
      </c>
      <c r="R20">
        <v>4.6758723072994834E-2</v>
      </c>
      <c r="S20">
        <v>174.09697395957241</v>
      </c>
      <c r="T20">
        <v>4.6676328828841054E-2</v>
      </c>
      <c r="U20">
        <v>174.09697395957241</v>
      </c>
      <c r="V20">
        <v>4.684111731714917E-2</v>
      </c>
      <c r="AA20">
        <v>170.65783136861344</v>
      </c>
      <c r="AB20">
        <v>4.6050000000000001E-2</v>
      </c>
      <c r="AC20">
        <v>167.75357946417202</v>
      </c>
      <c r="AD20">
        <v>4.4946662505912234E-2</v>
      </c>
      <c r="AE20">
        <v>171.29010612646292</v>
      </c>
      <c r="AF20">
        <v>4.7440000000000003E-2</v>
      </c>
      <c r="AG20">
        <v>171.19648138859077</v>
      </c>
      <c r="AH20">
        <v>4.7780000000000003E-2</v>
      </c>
      <c r="AI20">
        <v>166.75751749190349</v>
      </c>
      <c r="AJ20">
        <v>4.7960000000000003E-2</v>
      </c>
      <c r="AK20">
        <v>171.03498526797742</v>
      </c>
      <c r="AL20">
        <v>4.827E-2</v>
      </c>
      <c r="AM20">
        <v>170.61238195073119</v>
      </c>
      <c r="AN20">
        <v>4.8439999999999997E-2</v>
      </c>
      <c r="AO20">
        <v>168.15937188279403</v>
      </c>
      <c r="AP20">
        <v>5.0110000000000002E-2</v>
      </c>
      <c r="AQ20">
        <v>165.4996340155044</v>
      </c>
      <c r="AR20">
        <v>5.0889999999999998E-2</v>
      </c>
      <c r="AS20">
        <v>169.16942154496593</v>
      </c>
      <c r="AT20">
        <v>5.2060000000000002E-2</v>
      </c>
      <c r="AU20">
        <v>171.62194815964449</v>
      </c>
      <c r="AV20">
        <v>5.2400000000000002E-2</v>
      </c>
      <c r="AW20">
        <v>169.87302031420234</v>
      </c>
      <c r="AX20">
        <v>5.3220000000000003E-2</v>
      </c>
      <c r="AY20">
        <v>166.16852692930746</v>
      </c>
      <c r="AZ20">
        <v>5.5259999999999997E-2</v>
      </c>
      <c r="BA20">
        <v>167.31544559115903</v>
      </c>
      <c r="BB20">
        <v>6.0310000000000002E-2</v>
      </c>
      <c r="BC20">
        <v>171.49003327504053</v>
      </c>
      <c r="BD20">
        <v>6.1679999999999999E-2</v>
      </c>
      <c r="BE20">
        <v>170.90393265807575</v>
      </c>
      <c r="BF20">
        <v>6.3079999999999997E-2</v>
      </c>
    </row>
    <row r="21" spans="3:58" x14ac:dyDescent="0.2">
      <c r="E21">
        <v>183.88662145162087</v>
      </c>
      <c r="F21">
        <v>4.6730042288672065E-2</v>
      </c>
      <c r="G21">
        <v>178.76479632332436</v>
      </c>
      <c r="H21">
        <v>4.6749546712282201E-2</v>
      </c>
      <c r="I21">
        <v>173.91982730540138</v>
      </c>
      <c r="J21">
        <v>4.6769062956369727E-2</v>
      </c>
      <c r="K21">
        <v>169.32985733647845</v>
      </c>
      <c r="L21">
        <v>4.6788591028919815E-2</v>
      </c>
      <c r="M21">
        <v>164.97527110507713</v>
      </c>
      <c r="N21">
        <v>4.6808130937926608E-2</v>
      </c>
      <c r="O21">
        <v>160.83841483090652</v>
      </c>
      <c r="P21">
        <v>4.6827682691400925E-2</v>
      </c>
      <c r="Q21">
        <v>174.95310402921388</v>
      </c>
      <c r="R21">
        <v>4.6755203883151179E-2</v>
      </c>
      <c r="S21">
        <v>174.95310402921388</v>
      </c>
      <c r="T21">
        <v>4.6672823104875472E-2</v>
      </c>
      <c r="U21">
        <v>174.95310402921388</v>
      </c>
      <c r="V21">
        <v>4.6837584661426887E-2</v>
      </c>
      <c r="AA21">
        <v>170.71466850163415</v>
      </c>
      <c r="AB21">
        <v>4.5633571090836121E-2</v>
      </c>
      <c r="AC21">
        <v>168.1203767314604</v>
      </c>
      <c r="AD21">
        <v>4.4764223303359413E-2</v>
      </c>
      <c r="AE21">
        <v>171.334158621136</v>
      </c>
      <c r="AF21">
        <v>4.6973699365187756E-2</v>
      </c>
      <c r="AG21">
        <v>171.22122060990469</v>
      </c>
      <c r="AH21">
        <v>4.7473288887262537E-2</v>
      </c>
      <c r="AI21">
        <v>166.78699619019147</v>
      </c>
      <c r="AJ21">
        <v>4.753609033198887E-2</v>
      </c>
      <c r="AK21">
        <v>171.06601657650509</v>
      </c>
      <c r="AL21">
        <v>4.7871026194813052E-2</v>
      </c>
      <c r="AM21">
        <v>170.63695085089003</v>
      </c>
      <c r="AN21">
        <v>4.8043519781095466E-2</v>
      </c>
      <c r="AO21">
        <v>168.18935491236661</v>
      </c>
      <c r="AP21">
        <v>4.9651180124035008E-2</v>
      </c>
      <c r="AQ21">
        <v>165.5346526357153</v>
      </c>
      <c r="AR21">
        <v>5.0463596745706447E-2</v>
      </c>
      <c r="AS21">
        <v>169.19357225871693</v>
      </c>
      <c r="AT21">
        <v>5.1603673710317426E-2</v>
      </c>
      <c r="AU21">
        <v>171.65319571357054</v>
      </c>
      <c r="AV21">
        <v>5.2018481298789984E-2</v>
      </c>
      <c r="AW21">
        <v>169.90362581222138</v>
      </c>
      <c r="AX21">
        <v>5.2838481298789985E-2</v>
      </c>
      <c r="AY21">
        <v>166.20993688725972</v>
      </c>
      <c r="AZ21">
        <v>5.4726372535562451E-2</v>
      </c>
      <c r="BA21">
        <v>167.34512448376691</v>
      </c>
      <c r="BB21">
        <v>5.9806295570951476E-2</v>
      </c>
      <c r="BC21">
        <v>171.51485832186265</v>
      </c>
      <c r="BD21">
        <v>6.1291000539942721E-2</v>
      </c>
      <c r="BE21">
        <v>170.92858649818911</v>
      </c>
      <c r="BF21">
        <v>6.2710949230202068E-2</v>
      </c>
    </row>
    <row r="22" spans="3:58" x14ac:dyDescent="0.2">
      <c r="E22">
        <v>183.91514027877002</v>
      </c>
      <c r="F22">
        <v>4.6757779496703733E-2</v>
      </c>
      <c r="G22">
        <v>178.79252295657892</v>
      </c>
      <c r="H22">
        <v>4.6777306104151928E-2</v>
      </c>
      <c r="I22">
        <v>173.94680456594008</v>
      </c>
      <c r="J22">
        <v>4.6796844551247496E-2</v>
      </c>
      <c r="K22">
        <v>169.35612466485577</v>
      </c>
      <c r="L22">
        <v>4.6816394845991191E-2</v>
      </c>
      <c r="M22">
        <v>165.00086490795766</v>
      </c>
      <c r="N22">
        <v>4.6835956996393757E-2</v>
      </c>
      <c r="O22">
        <v>160.86336878445641</v>
      </c>
      <c r="P22">
        <v>4.6855531010483391E-2</v>
      </c>
      <c r="Q22">
        <v>175.8176715473065</v>
      </c>
      <c r="R22">
        <v>4.6751685077773782E-2</v>
      </c>
      <c r="S22">
        <v>175.8176715473065</v>
      </c>
      <c r="T22">
        <v>4.6669317763181027E-2</v>
      </c>
      <c r="U22">
        <v>175.8176715473065</v>
      </c>
      <c r="V22">
        <v>4.6834052392366536E-2</v>
      </c>
      <c r="AA22">
        <v>170.88362953187075</v>
      </c>
      <c r="AB22">
        <v>4.522850127676508E-2</v>
      </c>
      <c r="AC22">
        <v>168.53456577784246</v>
      </c>
      <c r="AD22">
        <v>4.4637978712290909E-2</v>
      </c>
      <c r="AE22">
        <v>171.46511446793687</v>
      </c>
      <c r="AF22">
        <v>4.6520118196138147E-2</v>
      </c>
      <c r="AG22">
        <v>171.29476345237936</v>
      </c>
      <c r="AH22">
        <v>4.7174944054144345E-2</v>
      </c>
      <c r="AI22">
        <v>166.87462818301137</v>
      </c>
      <c r="AJ22">
        <v>4.7123743814671042E-2</v>
      </c>
      <c r="AK22">
        <v>171.15826404888398</v>
      </c>
      <c r="AL22">
        <v>4.7482935354984511E-2</v>
      </c>
      <c r="AM22">
        <v>170.70998737581664</v>
      </c>
      <c r="AN22">
        <v>4.765785450901585E-2</v>
      </c>
      <c r="AO22">
        <v>168.27848614219761</v>
      </c>
      <c r="AP22">
        <v>4.9204875658232186E-2</v>
      </c>
      <c r="AQ22">
        <v>165.63875327967537</v>
      </c>
      <c r="AR22">
        <v>5.0048824660639687E-2</v>
      </c>
      <c r="AS22">
        <v>169.26536563145507</v>
      </c>
      <c r="AT22">
        <v>5.1159794812263529E-2</v>
      </c>
      <c r="AU22">
        <v>171.74608602353388</v>
      </c>
      <c r="AV22">
        <v>5.1647369433203937E-2</v>
      </c>
      <c r="AW22">
        <v>169.99460746807509</v>
      </c>
      <c r="AX22">
        <v>5.2467369433203938E-2</v>
      </c>
      <c r="AY22">
        <v>166.33303720541124</v>
      </c>
      <c r="AZ22">
        <v>5.4207301037291773E-2</v>
      </c>
      <c r="BA22">
        <v>167.4333515987673</v>
      </c>
      <c r="BB22">
        <v>5.9316330885667942E-2</v>
      </c>
      <c r="BC22">
        <v>171.58865629976574</v>
      </c>
      <c r="BD22">
        <v>6.0912611971109892E-2</v>
      </c>
      <c r="BE22">
        <v>171.00187552603862</v>
      </c>
      <c r="BF22">
        <v>6.2351965203360664E-2</v>
      </c>
    </row>
    <row r="23" spans="3:58" x14ac:dyDescent="0.2">
      <c r="E23">
        <v>183.92491038946119</v>
      </c>
      <c r="F23">
        <v>4.6782553560221062E-2</v>
      </c>
      <c r="G23">
        <v>178.80202167362546</v>
      </c>
      <c r="H23">
        <v>4.6802101628494734E-2</v>
      </c>
      <c r="I23">
        <v>173.95604655922338</v>
      </c>
      <c r="J23">
        <v>4.6821661555531267E-2</v>
      </c>
      <c r="K23">
        <v>169.36512344610711</v>
      </c>
      <c r="L23">
        <v>4.6841233349348081E-2</v>
      </c>
      <c r="M23">
        <v>165.00963294954389</v>
      </c>
      <c r="N23">
        <v>4.6860817017972949E-2</v>
      </c>
      <c r="O23">
        <v>160.87191762331733</v>
      </c>
      <c r="P23">
        <v>4.688041256945135E-2</v>
      </c>
      <c r="Q23">
        <v>176.69080186200989</v>
      </c>
      <c r="R23">
        <v>4.6748166656818357E-2</v>
      </c>
      <c r="S23">
        <v>176.69080186200989</v>
      </c>
      <c r="T23">
        <v>4.6665812803713805E-2</v>
      </c>
      <c r="U23">
        <v>176.69080186200989</v>
      </c>
      <c r="V23">
        <v>4.6830520509923479E-2</v>
      </c>
      <c r="AA23">
        <v>171.16010564286697</v>
      </c>
      <c r="AB23">
        <v>4.4845839806376547E-2</v>
      </c>
      <c r="AC23">
        <v>168.9780445544917</v>
      </c>
      <c r="AD23">
        <v>4.4573446227125176E-2</v>
      </c>
      <c r="AE23">
        <v>171.67940153274122</v>
      </c>
      <c r="AF23">
        <v>4.6091629004744998E-2</v>
      </c>
      <c r="AG23">
        <v>171.41510385898394</v>
      </c>
      <c r="AH23">
        <v>4.6893103569965962E-2</v>
      </c>
      <c r="AI23">
        <v>167.01802309803858</v>
      </c>
      <c r="AJ23">
        <v>4.6734208186131818E-2</v>
      </c>
      <c r="AK23">
        <v>171.30921141453882</v>
      </c>
      <c r="AL23">
        <v>4.7116313586947588E-2</v>
      </c>
      <c r="AM23">
        <v>170.82949927950295</v>
      </c>
      <c r="AN23">
        <v>4.7293524127029161E-2</v>
      </c>
      <c r="AO23">
        <v>168.42433430468495</v>
      </c>
      <c r="AP23">
        <v>4.8783260624989729E-2</v>
      </c>
      <c r="AQ23">
        <v>165.80909635318747</v>
      </c>
      <c r="AR23">
        <v>4.9656997646050235E-2</v>
      </c>
      <c r="AS23">
        <v>169.38284332712337</v>
      </c>
      <c r="AT23">
        <v>5.0740471165071306E-2</v>
      </c>
      <c r="AU23">
        <v>171.89808528402568</v>
      </c>
      <c r="AV23">
        <v>5.129678736751863E-2</v>
      </c>
      <c r="AW23">
        <v>170.14348353936325</v>
      </c>
      <c r="AX23">
        <v>5.2116787367518631E-2</v>
      </c>
      <c r="AY23">
        <v>166.53447002798143</v>
      </c>
      <c r="AZ23">
        <v>5.3716944422542393E-2</v>
      </c>
      <c r="BA23">
        <v>167.5777203304539</v>
      </c>
      <c r="BB23">
        <v>5.8853470903521332E-2</v>
      </c>
      <c r="BC23">
        <v>171.70941419228964</v>
      </c>
      <c r="BD23">
        <v>6.0555155747273895E-2</v>
      </c>
      <c r="BE23">
        <v>171.12180060799483</v>
      </c>
      <c r="BF23">
        <v>6.2012840067926518E-2</v>
      </c>
    </row>
    <row r="24" spans="3:58" x14ac:dyDescent="0.2">
      <c r="E24" t="s">
        <v>65</v>
      </c>
      <c r="F24" t="s">
        <v>65</v>
      </c>
      <c r="G24" t="s">
        <v>65</v>
      </c>
      <c r="H24" t="s">
        <v>65</v>
      </c>
      <c r="I24" t="s">
        <v>65</v>
      </c>
      <c r="J24" t="s">
        <v>65</v>
      </c>
      <c r="K24" t="s">
        <v>65</v>
      </c>
      <c r="L24" t="s">
        <v>65</v>
      </c>
      <c r="M24" t="s">
        <v>65</v>
      </c>
      <c r="N24" t="s">
        <v>65</v>
      </c>
      <c r="O24" t="s">
        <v>65</v>
      </c>
      <c r="P24" t="s">
        <v>65</v>
      </c>
      <c r="Q24">
        <v>177.57262281675105</v>
      </c>
      <c r="R24">
        <v>4.6744648620236515E-2</v>
      </c>
      <c r="S24">
        <v>177.57262281675105</v>
      </c>
      <c r="T24">
        <v>4.6662308226424906E-2</v>
      </c>
      <c r="U24">
        <v>177.57262281675105</v>
      </c>
      <c r="V24">
        <v>4.6826989014048123E-2</v>
      </c>
      <c r="AA24">
        <v>171.53655528703425</v>
      </c>
      <c r="AB24">
        <v>4.4496024687058711E-2</v>
      </c>
      <c r="AC24">
        <v>169.43143091082129</v>
      </c>
      <c r="AD24">
        <v>4.4573446227125176E-2</v>
      </c>
      <c r="AE24">
        <v>171.97117462302586</v>
      </c>
      <c r="AF24">
        <v>4.5699919859161553E-2</v>
      </c>
      <c r="AG24">
        <v>171.57895925713026</v>
      </c>
      <c r="AH24">
        <v>4.6635455308432466E-2</v>
      </c>
      <c r="AI24">
        <v>167.21326949579387</v>
      </c>
      <c r="AJ24">
        <v>4.6378108962874136E-2</v>
      </c>
      <c r="AK24">
        <v>171.51474122282497</v>
      </c>
      <c r="AL24">
        <v>4.6781161376822714E-2</v>
      </c>
      <c r="AM24">
        <v>170.99222658876076</v>
      </c>
      <c r="AN24">
        <v>4.6960466618217567E-2</v>
      </c>
      <c r="AO24">
        <v>168.62292104215379</v>
      </c>
      <c r="AP24">
        <v>4.8397835583346122E-2</v>
      </c>
      <c r="AQ24">
        <v>166.04103534125747</v>
      </c>
      <c r="AR24">
        <v>4.9298803721479274E-2</v>
      </c>
      <c r="AS24">
        <v>169.5428008604255</v>
      </c>
      <c r="AT24">
        <v>5.0357140824740979E-2</v>
      </c>
      <c r="AU24">
        <v>172.10504735145224</v>
      </c>
      <c r="AV24">
        <v>5.0976298066586725E-2</v>
      </c>
      <c r="AW24">
        <v>170.34619307495208</v>
      </c>
      <c r="AX24">
        <v>5.1796298066586727E-2</v>
      </c>
      <c r="AY24">
        <v>166.80874079266678</v>
      </c>
      <c r="AZ24">
        <v>5.3268678341500376E-2</v>
      </c>
      <c r="BA24">
        <v>167.77429267616748</v>
      </c>
      <c r="BB24">
        <v>5.8430341238238676E-2</v>
      </c>
      <c r="BC24">
        <v>171.87383803891856</v>
      </c>
      <c r="BD24">
        <v>6.0228382342402145E-2</v>
      </c>
      <c r="BE24">
        <v>171.28509050044332</v>
      </c>
      <c r="BF24">
        <v>6.1702824273561011E-2</v>
      </c>
    </row>
    <row r="25" spans="3:58" x14ac:dyDescent="0.2">
      <c r="Q25">
        <v>178.46326481264671</v>
      </c>
      <c r="R25">
        <v>4.6741130967981534E-2</v>
      </c>
      <c r="S25">
        <v>178.46326481264671</v>
      </c>
      <c r="T25">
        <v>4.6658804031268826E-2</v>
      </c>
      <c r="U25">
        <v>178.46326481264671</v>
      </c>
      <c r="V25">
        <v>4.6823457904694242E-2</v>
      </c>
      <c r="AA25">
        <v>172.00270989941069</v>
      </c>
      <c r="AB25">
        <v>4.4188597963366605E-2</v>
      </c>
      <c r="AC25">
        <v>169.87490968747053</v>
      </c>
      <c r="AD25">
        <v>4.4637978712290909E-2</v>
      </c>
      <c r="AE25">
        <v>172.33247492948351</v>
      </c>
      <c r="AF25">
        <v>4.5355675563769793E-2</v>
      </c>
      <c r="AG25">
        <v>171.78186009869609</v>
      </c>
      <c r="AH25">
        <v>4.6409027242479597E-2</v>
      </c>
      <c r="AI25">
        <v>167.45504156351578</v>
      </c>
      <c r="AJ25">
        <v>4.606515960342708E-2</v>
      </c>
      <c r="AK25">
        <v>171.76924715634863</v>
      </c>
      <c r="AL25">
        <v>4.6486620803225485E-2</v>
      </c>
      <c r="AM25">
        <v>171.19373052679191</v>
      </c>
      <c r="AN25">
        <v>4.6667766923205324E-2</v>
      </c>
      <c r="AO25">
        <v>168.86882942608298</v>
      </c>
      <c r="AP25">
        <v>4.8059113923709311E-2</v>
      </c>
      <c r="AQ25">
        <v>166.32824355291064</v>
      </c>
      <c r="AR25">
        <v>4.8984013483447233E-2</v>
      </c>
      <c r="AS25">
        <v>169.74087500683115</v>
      </c>
      <c r="AT25">
        <v>5.0020260043689153E-2</v>
      </c>
      <c r="AU25">
        <v>172.36132684012398</v>
      </c>
      <c r="AV25">
        <v>5.0694643643084375E-2</v>
      </c>
      <c r="AW25">
        <v>170.59720668713504</v>
      </c>
      <c r="AX25">
        <v>5.1514643643084376E-2</v>
      </c>
      <c r="AY25">
        <v>167.14836810797721</v>
      </c>
      <c r="AZ25">
        <v>5.2874730324314084E-2</v>
      </c>
      <c r="BA25">
        <v>168.01770665474288</v>
      </c>
      <c r="BB25">
        <v>5.8058483764072182E-2</v>
      </c>
      <c r="BC25">
        <v>172.07744278573747</v>
      </c>
      <c r="BD25">
        <v>5.9941205283144845E-2</v>
      </c>
      <c r="BE25">
        <v>171.48729108078305</v>
      </c>
      <c r="BF25">
        <v>6.1430374242983574E-2</v>
      </c>
    </row>
    <row r="26" spans="3:58" x14ac:dyDescent="0.2">
      <c r="Q26">
        <v>179.36286087277344</v>
      </c>
      <c r="R26">
        <v>4.6737613700004656E-2</v>
      </c>
      <c r="S26">
        <v>179.36286087277344</v>
      </c>
      <c r="T26">
        <v>4.6655300218196888E-2</v>
      </c>
      <c r="U26">
        <v>179.36286087277344</v>
      </c>
      <c r="V26">
        <v>4.6819927181812424E-2</v>
      </c>
      <c r="AA26">
        <v>172.54585399734503</v>
      </c>
      <c r="AB26">
        <v>4.3931945434920891E-2</v>
      </c>
      <c r="AC26">
        <v>170.2890987338526</v>
      </c>
      <c r="AD26">
        <v>4.4764223303359413E-2</v>
      </c>
      <c r="AE26">
        <v>172.75344712159361</v>
      </c>
      <c r="AF26">
        <v>4.5068286205570102E-2</v>
      </c>
      <c r="AG26">
        <v>172.0182717776465</v>
      </c>
      <c r="AH26">
        <v>4.6219995739492634E-2</v>
      </c>
      <c r="AI26">
        <v>167.73674438944965</v>
      </c>
      <c r="AJ26">
        <v>4.5803896550518274E-2</v>
      </c>
      <c r="AK26">
        <v>172.06578695669069</v>
      </c>
      <c r="AL26">
        <v>4.6240726165193667E-2</v>
      </c>
      <c r="AM26">
        <v>171.42851459144848</v>
      </c>
      <c r="AN26">
        <v>4.6423409126661208E-2</v>
      </c>
      <c r="AO26">
        <v>169.15535171679423</v>
      </c>
      <c r="AP26">
        <v>4.777633508997272E-2</v>
      </c>
      <c r="AQ26">
        <v>166.66288669682902</v>
      </c>
      <c r="AR26">
        <v>4.8721213589050731E-2</v>
      </c>
      <c r="AS26">
        <v>169.97166281996715</v>
      </c>
      <c r="AT26">
        <v>4.9739018051440258E-2</v>
      </c>
      <c r="AU26">
        <v>172.65993311366071</v>
      </c>
      <c r="AV26">
        <v>5.0459506895466445E-2</v>
      </c>
      <c r="AW26">
        <v>170.88967737891545</v>
      </c>
      <c r="AX26">
        <v>5.1279506895466447E-2</v>
      </c>
      <c r="AY26">
        <v>167.54408782609332</v>
      </c>
      <c r="AZ26">
        <v>5.2545846245946527E-2</v>
      </c>
      <c r="BA26">
        <v>168.30132256737741</v>
      </c>
      <c r="BB26">
        <v>5.7748041783557011E-2</v>
      </c>
      <c r="BC26">
        <v>172.31467462601114</v>
      </c>
      <c r="BD26">
        <v>5.9701458011063822E-2</v>
      </c>
      <c r="BE26">
        <v>171.72288684427997</v>
      </c>
      <c r="BF26">
        <v>6.1202921702804142E-2</v>
      </c>
    </row>
    <row r="27" spans="3:58" x14ac:dyDescent="0.2">
      <c r="Q27">
        <v>180.27154670842873</v>
      </c>
      <c r="R27">
        <v>4.67340968162634E-2</v>
      </c>
      <c r="S27">
        <v>180.27154670842873</v>
      </c>
      <c r="T27">
        <v>4.6651796787166952E-2</v>
      </c>
      <c r="U27">
        <v>180.27154670842873</v>
      </c>
      <c r="V27">
        <v>4.6816396845359848E-2</v>
      </c>
      <c r="AA27">
        <v>173.15117202571662</v>
      </c>
      <c r="AB27">
        <v>4.3733067913654368E-2</v>
      </c>
      <c r="AC27">
        <v>170.65589600114097</v>
      </c>
      <c r="AD27">
        <v>4.4946662505912234E-2</v>
      </c>
      <c r="AE27">
        <v>173.222608175348</v>
      </c>
      <c r="AF27">
        <v>4.4845591017086031E-2</v>
      </c>
      <c r="AG27">
        <v>172.28174559965896</v>
      </c>
      <c r="AH27">
        <v>4.6073517086104715E-2</v>
      </c>
      <c r="AI27">
        <v>168.05069385484842</v>
      </c>
      <c r="AJ27">
        <v>4.5601446379169117E-2</v>
      </c>
      <c r="AK27">
        <v>172.3962717911194</v>
      </c>
      <c r="AL27">
        <v>4.6050184827453287E-2</v>
      </c>
      <c r="AM27">
        <v>171.690174485483</v>
      </c>
      <c r="AN27">
        <v>4.6234058672281697E-2</v>
      </c>
      <c r="AO27">
        <v>169.47467233310479</v>
      </c>
      <c r="AP27">
        <v>4.7557212551571276E-2</v>
      </c>
      <c r="AQ27">
        <v>167.03583658039605</v>
      </c>
      <c r="AR27">
        <v>4.8517572534340699E-2</v>
      </c>
      <c r="AS27">
        <v>170.22886900991006</v>
      </c>
      <c r="AT27">
        <v>4.9521086396399697E-2</v>
      </c>
      <c r="AU27">
        <v>172.99272097132882</v>
      </c>
      <c r="AV27">
        <v>5.0277301741252209E-2</v>
      </c>
      <c r="AW27">
        <v>171.21562731223568</v>
      </c>
      <c r="AX27">
        <v>5.109730174125221E-2</v>
      </c>
      <c r="AY27">
        <v>167.98510574466926</v>
      </c>
      <c r="AZ27">
        <v>5.2290997206718766E-2</v>
      </c>
      <c r="BA27">
        <v>168.61740411130594</v>
      </c>
      <c r="BB27">
        <v>5.7507483344659771E-2</v>
      </c>
      <c r="BC27">
        <v>172.57906249355409</v>
      </c>
      <c r="BD27">
        <v>5.9515680206766952E-2</v>
      </c>
      <c r="BE27">
        <v>171.98545135265817</v>
      </c>
      <c r="BF27">
        <v>6.1026670965394283E-2</v>
      </c>
    </row>
    <row r="28" spans="3:58" x14ac:dyDescent="0.2">
      <c r="Q28">
        <v>181.18946078733148</v>
      </c>
      <c r="R28">
        <v>4.673058031670739E-2</v>
      </c>
      <c r="S28">
        <v>181.18946078733148</v>
      </c>
      <c r="T28">
        <v>4.6648293738129003E-2</v>
      </c>
      <c r="U28">
        <v>181.18946078733148</v>
      </c>
      <c r="V28">
        <v>4.6812866895285778E-2</v>
      </c>
      <c r="AA28">
        <v>173.80215248665783</v>
      </c>
      <c r="AB28">
        <v>4.3597390259912175E-2</v>
      </c>
      <c r="AC28">
        <v>170.95927068866663</v>
      </c>
      <c r="AD28">
        <v>4.5177322851357386E-2</v>
      </c>
      <c r="AE28">
        <v>173.72716060021185</v>
      </c>
      <c r="AF28">
        <v>4.4693664542536385E-2</v>
      </c>
      <c r="AG28">
        <v>172.56509468569399</v>
      </c>
      <c r="AH28">
        <v>4.5973586838138909E-2</v>
      </c>
      <c r="AI28">
        <v>168.38832623670123</v>
      </c>
      <c r="AJ28">
        <v>4.5463331402305809E-2</v>
      </c>
      <c r="AK28">
        <v>172.75168689486122</v>
      </c>
      <c r="AL28">
        <v>4.5920194260993696E-2</v>
      </c>
      <c r="AM28">
        <v>171.97157280908266</v>
      </c>
      <c r="AN28">
        <v>4.6104880546862487E-2</v>
      </c>
      <c r="AO28">
        <v>169.81808104100847</v>
      </c>
      <c r="AP28">
        <v>4.7407723400142751E-2</v>
      </c>
      <c r="AQ28">
        <v>167.43692010299583</v>
      </c>
      <c r="AR28">
        <v>4.8378645116437011E-2</v>
      </c>
      <c r="AS28">
        <v>170.50547766228473</v>
      </c>
      <c r="AT28">
        <v>4.9372409686011545E-2</v>
      </c>
      <c r="AU28">
        <v>173.35061282788431</v>
      </c>
      <c r="AV28">
        <v>5.0152998262075227E-2</v>
      </c>
      <c r="AW28">
        <v>171.56616542260289</v>
      </c>
      <c r="AX28">
        <v>5.0972998262075228E-2</v>
      </c>
      <c r="AY28">
        <v>168.45939204453418</v>
      </c>
      <c r="AZ28">
        <v>5.2117134824079064E-2</v>
      </c>
      <c r="BA28">
        <v>168.95732940597316</v>
      </c>
      <c r="BB28">
        <v>5.7343370254504547E-2</v>
      </c>
      <c r="BC28">
        <v>172.86339457654756</v>
      </c>
      <c r="BD28">
        <v>5.9388939404468856E-2</v>
      </c>
      <c r="BE28">
        <v>172.26782253058369</v>
      </c>
      <c r="BF28">
        <v>6.090642969141917E-2</v>
      </c>
    </row>
    <row r="29" spans="3:58" x14ac:dyDescent="0.2">
      <c r="Q29">
        <v>182.11674440400517</v>
      </c>
      <c r="R29">
        <v>4.6727064201290081E-2</v>
      </c>
      <c r="S29">
        <v>182.11674440400517</v>
      </c>
      <c r="T29">
        <v>4.6644791071036862E-2</v>
      </c>
      <c r="U29">
        <v>182.11674440400517</v>
      </c>
      <c r="V29">
        <v>4.6809337331543299E-2</v>
      </c>
      <c r="AA29">
        <v>174.48103833017356</v>
      </c>
      <c r="AB29">
        <v>4.3528613406403148E-2</v>
      </c>
      <c r="AC29">
        <v>171.18596386683143</v>
      </c>
      <c r="AD29">
        <v>4.544612337576779E-2</v>
      </c>
      <c r="AE29">
        <v>174.25334152130486</v>
      </c>
      <c r="AF29">
        <v>4.4616650940104127E-2</v>
      </c>
      <c r="AG29">
        <v>172.86059001132048</v>
      </c>
      <c r="AH29">
        <v>4.5922930832261004E-2</v>
      </c>
      <c r="AI29">
        <v>168.74043180377302</v>
      </c>
      <c r="AJ29">
        <v>4.5393319036458296E-2</v>
      </c>
      <c r="AK29">
        <v>173.12233747038408</v>
      </c>
      <c r="AL29">
        <v>4.5854300269607809E-2</v>
      </c>
      <c r="AM29">
        <v>172.26503374953035</v>
      </c>
      <c r="AN29">
        <v>4.6039398392922752E-2</v>
      </c>
      <c r="AO29">
        <v>170.1762105461533</v>
      </c>
      <c r="AP29">
        <v>4.733194531004898E-2</v>
      </c>
      <c r="AQ29">
        <v>167.85519675167856</v>
      </c>
      <c r="AR29">
        <v>4.8308220913143345E-2</v>
      </c>
      <c r="AS29">
        <v>170.79394361411937</v>
      </c>
      <c r="AT29">
        <v>4.9297043433363934E-2</v>
      </c>
      <c r="AU29">
        <v>173.7238463264348</v>
      </c>
      <c r="AV29">
        <v>5.0089987132812465E-2</v>
      </c>
      <c r="AW29">
        <v>171.93172994415085</v>
      </c>
      <c r="AX29">
        <v>5.0909987132812466E-2</v>
      </c>
      <c r="AY29">
        <v>168.9540094317999</v>
      </c>
      <c r="AZ29">
        <v>5.2029001610600437E-2</v>
      </c>
      <c r="BA29">
        <v>169.31182617545966</v>
      </c>
      <c r="BB29">
        <v>5.7260179090379858E-2</v>
      </c>
      <c r="BC29">
        <v>173.15991503696586</v>
      </c>
      <c r="BD29">
        <v>5.9324692762867608E-2</v>
      </c>
      <c r="BE29">
        <v>172.56229802840943</v>
      </c>
      <c r="BF29">
        <v>6.0845477749387221E-2</v>
      </c>
    </row>
    <row r="30" spans="3:58" x14ac:dyDescent="0.2">
      <c r="Q30">
        <v>183.05354175227674</v>
      </c>
      <c r="R30">
        <v>4.672354846996666E-2</v>
      </c>
      <c r="S30">
        <v>183.05354175227674</v>
      </c>
      <c r="T30">
        <v>4.6641288785846349E-2</v>
      </c>
      <c r="U30">
        <v>183.05354175227674</v>
      </c>
      <c r="V30">
        <v>4.6805808154087553E-2</v>
      </c>
      <c r="AA30">
        <v>175.16931132017606</v>
      </c>
      <c r="AB30">
        <v>4.3528613406403148E-2</v>
      </c>
      <c r="AC30">
        <v>171.32606795595501</v>
      </c>
      <c r="AD30">
        <v>4.5741316206378675E-2</v>
      </c>
      <c r="AE30">
        <v>174.78679809475096</v>
      </c>
      <c r="AF30">
        <v>4.4616650940104127E-2</v>
      </c>
      <c r="AG30">
        <v>173.16017123435418</v>
      </c>
      <c r="AH30">
        <v>4.5922930832261004E-2</v>
      </c>
      <c r="AI30">
        <v>169.09740603406482</v>
      </c>
      <c r="AJ30">
        <v>4.5393319036458296E-2</v>
      </c>
      <c r="AK30">
        <v>173.49811313620168</v>
      </c>
      <c r="AL30">
        <v>4.5854300269607809E-2</v>
      </c>
      <c r="AM30">
        <v>172.56255245736622</v>
      </c>
      <c r="AN30">
        <v>4.6039398392922752E-2</v>
      </c>
      <c r="AO30">
        <v>170.53929200921291</v>
      </c>
      <c r="AP30">
        <v>4.733194531004898E-2</v>
      </c>
      <c r="AQ30">
        <v>168.27925702983401</v>
      </c>
      <c r="AR30">
        <v>4.8308220913143338E-2</v>
      </c>
      <c r="AS30">
        <v>171.08639826622249</v>
      </c>
      <c r="AT30">
        <v>4.9297043433363927E-2</v>
      </c>
      <c r="AU30">
        <v>174.10224063008692</v>
      </c>
      <c r="AV30">
        <v>5.0089987132812465E-2</v>
      </c>
      <c r="AW30">
        <v>172.30234922968734</v>
      </c>
      <c r="AX30">
        <v>5.0909987132812466E-2</v>
      </c>
      <c r="AY30">
        <v>169.45546603351306</v>
      </c>
      <c r="AZ30">
        <v>5.2029001610600437E-2</v>
      </c>
      <c r="BA30">
        <v>169.67122467199798</v>
      </c>
      <c r="BB30">
        <v>5.7260179090379858E-2</v>
      </c>
      <c r="BC30">
        <v>173.46053556961994</v>
      </c>
      <c r="BD30">
        <v>5.9324692762867608E-2</v>
      </c>
      <c r="BE30">
        <v>172.86084532219508</v>
      </c>
      <c r="BF30">
        <v>6.0845477749387221E-2</v>
      </c>
    </row>
    <row r="31" spans="3:58" x14ac:dyDescent="0.2">
      <c r="Q31">
        <v>184.00000000000296</v>
      </c>
      <c r="R31">
        <v>4.6720033122689235E-2</v>
      </c>
      <c r="S31">
        <v>184.00000000000296</v>
      </c>
      <c r="T31">
        <v>4.6637786882509066E-2</v>
      </c>
      <c r="U31">
        <v>184.00000000000296</v>
      </c>
      <c r="V31">
        <v>4.6802279362869403E-2</v>
      </c>
      <c r="AA31">
        <v>175.84819716369179</v>
      </c>
      <c r="AB31">
        <v>4.3597390259912168E-2</v>
      </c>
      <c r="AC31">
        <v>171.37345973504867</v>
      </c>
      <c r="AD31">
        <v>4.6050000000000001E-2</v>
      </c>
      <c r="AE31">
        <v>175.31297901584398</v>
      </c>
      <c r="AF31">
        <v>4.4693664542536385E-2</v>
      </c>
      <c r="AG31">
        <v>173.45566655998067</v>
      </c>
      <c r="AH31">
        <v>4.5973586838138902E-2</v>
      </c>
      <c r="AI31">
        <v>169.44951160113663</v>
      </c>
      <c r="AJ31">
        <v>4.5463331402305802E-2</v>
      </c>
      <c r="AK31">
        <v>173.86876371172454</v>
      </c>
      <c r="AL31">
        <v>4.5920194260993696E-2</v>
      </c>
      <c r="AM31">
        <v>172.85601339781391</v>
      </c>
      <c r="AN31">
        <v>4.610488054686248E-2</v>
      </c>
      <c r="AO31">
        <v>170.89742151435775</v>
      </c>
      <c r="AP31">
        <v>4.7407723400142751E-2</v>
      </c>
      <c r="AQ31">
        <v>168.69753367851675</v>
      </c>
      <c r="AR31">
        <v>4.8378645116437011E-2</v>
      </c>
      <c r="AS31">
        <v>171.3748642180571</v>
      </c>
      <c r="AT31">
        <v>4.9372409686011538E-2</v>
      </c>
      <c r="AU31">
        <v>174.47547412863742</v>
      </c>
      <c r="AV31">
        <v>5.015299826207522E-2</v>
      </c>
      <c r="AW31">
        <v>172.66791375123532</v>
      </c>
      <c r="AX31">
        <v>5.0972998262075221E-2</v>
      </c>
      <c r="AY31">
        <v>169.95008342077878</v>
      </c>
      <c r="AZ31">
        <v>5.2117134824079064E-2</v>
      </c>
      <c r="BA31">
        <v>170.02572144148448</v>
      </c>
      <c r="BB31">
        <v>5.734337025450454E-2</v>
      </c>
      <c r="BC31">
        <v>173.75705603003823</v>
      </c>
      <c r="BD31">
        <v>5.9388939404468849E-2</v>
      </c>
      <c r="BE31">
        <v>173.15532082002082</v>
      </c>
      <c r="BF31">
        <v>6.0906429691419163E-2</v>
      </c>
    </row>
    <row r="32" spans="3:58" x14ac:dyDescent="0.2">
      <c r="Q32">
        <v>184</v>
      </c>
      <c r="R32">
        <v>4.6720033122689242E-2</v>
      </c>
      <c r="S32">
        <v>184</v>
      </c>
      <c r="T32">
        <v>4.663778688250908E-2</v>
      </c>
      <c r="U32">
        <v>184</v>
      </c>
      <c r="V32">
        <v>4.6802279362869417E-2</v>
      </c>
      <c r="AA32">
        <v>176.49917762463301</v>
      </c>
      <c r="AB32">
        <v>4.3733067913654361E-2</v>
      </c>
      <c r="AE32">
        <v>175.81753144070785</v>
      </c>
      <c r="AF32">
        <v>4.4845591017086024E-2</v>
      </c>
      <c r="AG32">
        <v>173.7390156460157</v>
      </c>
      <c r="AH32">
        <v>4.6073517086104708E-2</v>
      </c>
      <c r="AI32">
        <v>169.78714398298942</v>
      </c>
      <c r="AJ32">
        <v>4.560144637916911E-2</v>
      </c>
      <c r="AK32">
        <v>174.22417881546636</v>
      </c>
      <c r="AL32">
        <v>4.605018482745328E-2</v>
      </c>
      <c r="AM32">
        <v>173.13741172141357</v>
      </c>
      <c r="AN32">
        <v>4.623405867228169E-2</v>
      </c>
      <c r="AO32">
        <v>171.24083022226142</v>
      </c>
      <c r="AP32">
        <v>4.7557212551571269E-2</v>
      </c>
      <c r="AQ32">
        <v>169.09861720111653</v>
      </c>
      <c r="AR32">
        <v>4.8517572534340692E-2</v>
      </c>
      <c r="AS32">
        <v>171.65147287043177</v>
      </c>
      <c r="AT32">
        <v>4.952108639639969E-2</v>
      </c>
      <c r="AU32">
        <v>174.8333659851929</v>
      </c>
      <c r="AV32">
        <v>5.0277301741252202E-2</v>
      </c>
      <c r="AW32">
        <v>173.0184518616025</v>
      </c>
      <c r="AX32">
        <v>5.1097301741252203E-2</v>
      </c>
      <c r="AY32">
        <v>170.42436972064371</v>
      </c>
      <c r="AZ32">
        <v>5.2290997206718759E-2</v>
      </c>
      <c r="BA32">
        <v>170.36564673615172</v>
      </c>
      <c r="BB32">
        <v>5.7507483344659764E-2</v>
      </c>
      <c r="BC32">
        <v>174.04138811303167</v>
      </c>
      <c r="BD32">
        <v>5.9515680206766945E-2</v>
      </c>
      <c r="BE32">
        <v>173.43769199794633</v>
      </c>
      <c r="BF32">
        <v>6.1026670965394277E-2</v>
      </c>
    </row>
    <row r="33" spans="17:58" x14ac:dyDescent="0.2">
      <c r="Q33" t="s">
        <v>44</v>
      </c>
      <c r="R33" t="s">
        <v>44</v>
      </c>
      <c r="S33" t="s">
        <v>64</v>
      </c>
      <c r="T33" t="s">
        <v>64</v>
      </c>
      <c r="U33" t="s">
        <v>64</v>
      </c>
      <c r="V33" t="s">
        <v>64</v>
      </c>
      <c r="AA33">
        <v>177.10449565300459</v>
      </c>
      <c r="AB33">
        <v>4.3931945434920884E-2</v>
      </c>
      <c r="AE33">
        <v>176.28669249446222</v>
      </c>
      <c r="AF33">
        <v>4.5068286205570095E-2</v>
      </c>
      <c r="AG33">
        <v>174.00248946802819</v>
      </c>
      <c r="AH33">
        <v>4.6219995739492627E-2</v>
      </c>
      <c r="AI33">
        <v>170.10109344838821</v>
      </c>
      <c r="AJ33">
        <v>4.5803896550518267E-2</v>
      </c>
      <c r="AK33">
        <v>174.55466364989508</v>
      </c>
      <c r="AL33">
        <v>4.624072616519366E-2</v>
      </c>
      <c r="AM33">
        <v>173.39907161544809</v>
      </c>
      <c r="AN33">
        <v>4.6423409126661194E-2</v>
      </c>
      <c r="AO33">
        <v>171.56015083857201</v>
      </c>
      <c r="AP33">
        <v>4.7776335089972706E-2</v>
      </c>
      <c r="AQ33">
        <v>169.47156708468358</v>
      </c>
      <c r="AR33">
        <v>4.8721213589050717E-2</v>
      </c>
      <c r="AS33">
        <v>171.90867906037471</v>
      </c>
      <c r="AT33">
        <v>4.9739018051440251E-2</v>
      </c>
      <c r="AU33">
        <v>175.16615384286101</v>
      </c>
      <c r="AV33">
        <v>5.0459506895466438E-2</v>
      </c>
      <c r="AW33">
        <v>173.34440179492276</v>
      </c>
      <c r="AX33">
        <v>5.127950689546644E-2</v>
      </c>
      <c r="AY33">
        <v>170.86538763921965</v>
      </c>
      <c r="AZ33">
        <v>5.2545846245946513E-2</v>
      </c>
      <c r="BA33">
        <v>170.68172828008022</v>
      </c>
      <c r="BB33">
        <v>5.7748041783556997E-2</v>
      </c>
      <c r="BC33">
        <v>174.30577598057465</v>
      </c>
      <c r="BD33">
        <v>5.9701458011063815E-2</v>
      </c>
      <c r="BE33">
        <v>173.70025650632451</v>
      </c>
      <c r="BF33">
        <v>6.1202921702804135E-2</v>
      </c>
    </row>
    <row r="34" spans="17:58" x14ac:dyDescent="0.2">
      <c r="AA34">
        <v>177.64763975093894</v>
      </c>
      <c r="AB34">
        <v>4.4188597963366591E-2</v>
      </c>
      <c r="AE34">
        <v>176.70766468657234</v>
      </c>
      <c r="AF34">
        <v>4.5355675563769779E-2</v>
      </c>
      <c r="AG34">
        <v>174.23890114697858</v>
      </c>
      <c r="AH34">
        <v>4.640902724247959E-2</v>
      </c>
      <c r="AI34">
        <v>170.38279627432206</v>
      </c>
      <c r="AJ34">
        <v>4.6065159603427074E-2</v>
      </c>
      <c r="AK34">
        <v>174.85120345023716</v>
      </c>
      <c r="AL34">
        <v>4.6486620803225479E-2</v>
      </c>
      <c r="AM34">
        <v>173.63385568010466</v>
      </c>
      <c r="AN34">
        <v>4.666776692320531E-2</v>
      </c>
      <c r="AO34">
        <v>171.84667312928326</v>
      </c>
      <c r="AP34">
        <v>4.8059113923709297E-2</v>
      </c>
      <c r="AQ34">
        <v>169.80621022860194</v>
      </c>
      <c r="AR34">
        <v>4.8984013483447227E-2</v>
      </c>
      <c r="AS34">
        <v>172.13946687351071</v>
      </c>
      <c r="AT34">
        <v>5.002026004368914E-2</v>
      </c>
      <c r="AU34">
        <v>175.46476011639774</v>
      </c>
      <c r="AV34">
        <v>5.0694643643084361E-2</v>
      </c>
      <c r="AW34">
        <v>173.63687248670317</v>
      </c>
      <c r="AX34">
        <v>5.1514643643084362E-2</v>
      </c>
      <c r="AY34">
        <v>171.26110735733579</v>
      </c>
      <c r="AZ34">
        <v>5.287473032431407E-2</v>
      </c>
      <c r="BA34">
        <v>170.96534419271478</v>
      </c>
      <c r="BB34">
        <v>5.8058483764072168E-2</v>
      </c>
      <c r="BC34">
        <v>174.54300782084829</v>
      </c>
      <c r="BD34">
        <v>5.9941205283144838E-2</v>
      </c>
      <c r="BE34">
        <v>173.93585226982142</v>
      </c>
      <c r="BF34">
        <v>6.143037424298356E-2</v>
      </c>
    </row>
    <row r="35" spans="17:58" x14ac:dyDescent="0.2">
      <c r="AA35">
        <v>178.11379436331538</v>
      </c>
      <c r="AB35">
        <v>4.4496024687058697E-2</v>
      </c>
      <c r="AE35">
        <v>177.06896499302999</v>
      </c>
      <c r="AF35">
        <v>4.5699919859161532E-2</v>
      </c>
      <c r="AG35">
        <v>174.44180198854443</v>
      </c>
      <c r="AH35">
        <v>4.6635455308432452E-2</v>
      </c>
      <c r="AI35">
        <v>170.624568342044</v>
      </c>
      <c r="AJ35">
        <v>4.6378108962874122E-2</v>
      </c>
      <c r="AK35">
        <v>175.1057093837608</v>
      </c>
      <c r="AL35">
        <v>4.67811613768227E-2</v>
      </c>
      <c r="AM35">
        <v>173.83535961813581</v>
      </c>
      <c r="AN35">
        <v>4.6960466618217553E-2</v>
      </c>
      <c r="AO35">
        <v>172.09258151321242</v>
      </c>
      <c r="AP35">
        <v>4.8397835583346108E-2</v>
      </c>
      <c r="AQ35">
        <v>170.09341844025514</v>
      </c>
      <c r="AR35">
        <v>4.929880372147926E-2</v>
      </c>
      <c r="AS35">
        <v>172.33754101991636</v>
      </c>
      <c r="AT35">
        <v>5.0357140824740965E-2</v>
      </c>
      <c r="AU35">
        <v>175.72103960506951</v>
      </c>
      <c r="AV35">
        <v>5.0976298066586712E-2</v>
      </c>
      <c r="AW35">
        <v>173.88788609888613</v>
      </c>
      <c r="AX35">
        <v>5.1796298066586713E-2</v>
      </c>
      <c r="AY35">
        <v>171.60073467264618</v>
      </c>
      <c r="AZ35">
        <v>5.3268678341500356E-2</v>
      </c>
      <c r="BA35">
        <v>171.20875817129016</v>
      </c>
      <c r="BB35">
        <v>5.8430341238238662E-2</v>
      </c>
      <c r="BC35">
        <v>174.74661256766723</v>
      </c>
      <c r="BD35">
        <v>6.0228382342402131E-2</v>
      </c>
      <c r="BE35">
        <v>174.13805285016119</v>
      </c>
      <c r="BF35">
        <v>6.1702824273560997E-2</v>
      </c>
    </row>
    <row r="36" spans="17:58" x14ac:dyDescent="0.2">
      <c r="AA36">
        <v>178.49024400748266</v>
      </c>
      <c r="AB36">
        <v>4.4845839806376527E-2</v>
      </c>
      <c r="AE36">
        <v>177.36073808331463</v>
      </c>
      <c r="AF36">
        <v>4.6091629004744977E-2</v>
      </c>
      <c r="AG36">
        <v>174.60565738669075</v>
      </c>
      <c r="AH36">
        <v>4.6893103569965948E-2</v>
      </c>
      <c r="AI36">
        <v>170.81981473979926</v>
      </c>
      <c r="AJ36">
        <v>4.6734208186131797E-2</v>
      </c>
      <c r="AK36">
        <v>175.31123919204697</v>
      </c>
      <c r="AL36">
        <v>4.7116313586947574E-2</v>
      </c>
      <c r="AM36">
        <v>173.99808692739359</v>
      </c>
      <c r="AN36">
        <v>4.7293524127029148E-2</v>
      </c>
      <c r="AO36">
        <v>172.2911682506813</v>
      </c>
      <c r="AP36">
        <v>4.8783260624989708E-2</v>
      </c>
      <c r="AQ36">
        <v>170.32535742832513</v>
      </c>
      <c r="AR36">
        <v>4.9656997646050215E-2</v>
      </c>
      <c r="AS36">
        <v>172.49749855321849</v>
      </c>
      <c r="AT36">
        <v>5.0740471165071285E-2</v>
      </c>
      <c r="AU36">
        <v>175.92800167249604</v>
      </c>
      <c r="AV36">
        <v>5.1296787367518616E-2</v>
      </c>
      <c r="AW36">
        <v>174.09059563447497</v>
      </c>
      <c r="AX36">
        <v>5.2116787367518617E-2</v>
      </c>
      <c r="AY36">
        <v>171.87500543733154</v>
      </c>
      <c r="AZ36">
        <v>5.3716944422542372E-2</v>
      </c>
      <c r="BA36">
        <v>171.40533051700376</v>
      </c>
      <c r="BB36">
        <v>5.8853470903521311E-2</v>
      </c>
      <c r="BC36">
        <v>174.91103641429615</v>
      </c>
      <c r="BD36">
        <v>6.0555155747273881E-2</v>
      </c>
      <c r="BE36">
        <v>174.30134274260965</v>
      </c>
      <c r="BF36">
        <v>6.2012840067926504E-2</v>
      </c>
    </row>
    <row r="37" spans="17:58" x14ac:dyDescent="0.2">
      <c r="AA37">
        <v>178.76672011847887</v>
      </c>
      <c r="AB37">
        <v>4.5228501276765067E-2</v>
      </c>
      <c r="AE37">
        <v>177.57502514811895</v>
      </c>
      <c r="AF37">
        <v>4.6520118196138126E-2</v>
      </c>
      <c r="AG37">
        <v>174.72599779329533</v>
      </c>
      <c r="AH37">
        <v>4.7174944054144331E-2</v>
      </c>
      <c r="AI37">
        <v>170.9632096548265</v>
      </c>
      <c r="AJ37">
        <v>4.7123743814671021E-2</v>
      </c>
      <c r="AK37">
        <v>175.46218655770181</v>
      </c>
      <c r="AL37">
        <v>4.748293535498449E-2</v>
      </c>
      <c r="AM37">
        <v>174.11759883107993</v>
      </c>
      <c r="AN37">
        <v>4.7657854509015836E-2</v>
      </c>
      <c r="AO37">
        <v>172.43701641316864</v>
      </c>
      <c r="AP37">
        <v>4.9204875658232165E-2</v>
      </c>
      <c r="AQ37">
        <v>170.49570050183723</v>
      </c>
      <c r="AR37">
        <v>5.0048824660639674E-2</v>
      </c>
      <c r="AS37">
        <v>172.61497624888679</v>
      </c>
      <c r="AT37">
        <v>5.1159794812263515E-2</v>
      </c>
      <c r="AU37">
        <v>176.08000093298784</v>
      </c>
      <c r="AV37">
        <v>5.1647369433203923E-2</v>
      </c>
      <c r="AW37">
        <v>174.23947170576312</v>
      </c>
      <c r="AX37">
        <v>5.2467369433203924E-2</v>
      </c>
      <c r="AY37">
        <v>172.07643825990175</v>
      </c>
      <c r="AZ37">
        <v>5.4207301037291752E-2</v>
      </c>
      <c r="BA37">
        <v>171.54969924869036</v>
      </c>
      <c r="BB37">
        <v>5.9316330885667921E-2</v>
      </c>
      <c r="BC37">
        <v>175.03179430682005</v>
      </c>
      <c r="BD37">
        <v>6.0912611971109878E-2</v>
      </c>
      <c r="BE37">
        <v>174.42126782456589</v>
      </c>
      <c r="BF37">
        <v>6.235196520336065E-2</v>
      </c>
    </row>
    <row r="38" spans="17:58" x14ac:dyDescent="0.2">
      <c r="AA38">
        <v>178.9356811487155</v>
      </c>
      <c r="AB38">
        <v>4.56335710908361E-2</v>
      </c>
      <c r="AE38">
        <v>177.70598099491986</v>
      </c>
      <c r="AF38">
        <v>4.6973699365187735E-2</v>
      </c>
      <c r="AG38">
        <v>174.79954063577</v>
      </c>
      <c r="AH38">
        <v>4.7473288887262523E-2</v>
      </c>
      <c r="AI38">
        <v>171.05084164764639</v>
      </c>
      <c r="AJ38">
        <v>4.7536090331988849E-2</v>
      </c>
      <c r="AK38">
        <v>175.5544340300807</v>
      </c>
      <c r="AL38">
        <v>4.7871026194813031E-2</v>
      </c>
      <c r="AM38">
        <v>174.19063535600654</v>
      </c>
      <c r="AN38">
        <v>4.8043519781095445E-2</v>
      </c>
      <c r="AO38">
        <v>172.52614764299963</v>
      </c>
      <c r="AP38">
        <v>4.9651180124034994E-2</v>
      </c>
      <c r="AQ38">
        <v>170.5998011457973</v>
      </c>
      <c r="AR38">
        <v>5.0463596745706427E-2</v>
      </c>
      <c r="AS38">
        <v>172.68676962162493</v>
      </c>
      <c r="AT38">
        <v>5.1603673710317405E-2</v>
      </c>
      <c r="AU38">
        <v>176.17289124295121</v>
      </c>
      <c r="AV38">
        <v>5.2018481298789963E-2</v>
      </c>
      <c r="AW38">
        <v>174.33045336161683</v>
      </c>
      <c r="AX38">
        <v>5.2838481298789965E-2</v>
      </c>
      <c r="AY38">
        <v>172.19953857805328</v>
      </c>
      <c r="AZ38">
        <v>5.4726372535562423E-2</v>
      </c>
      <c r="BA38">
        <v>171.63792636369075</v>
      </c>
      <c r="BB38">
        <v>5.9806295570951455E-2</v>
      </c>
      <c r="BC38">
        <v>175.10559228472314</v>
      </c>
      <c r="BD38">
        <v>6.1291000539942707E-2</v>
      </c>
      <c r="BE38">
        <v>174.4945568524154</v>
      </c>
      <c r="BF38">
        <v>6.2710949230202054E-2</v>
      </c>
    </row>
    <row r="39" spans="17:58" x14ac:dyDescent="0.2">
      <c r="AA39">
        <v>178.99251828173621</v>
      </c>
      <c r="AB39">
        <v>4.6050000000000001E-2</v>
      </c>
      <c r="AE39">
        <v>177.75003348959294</v>
      </c>
      <c r="AF39">
        <v>4.7440000000000003E-2</v>
      </c>
      <c r="AG39">
        <v>174.82427985708392</v>
      </c>
      <c r="AH39">
        <v>4.7780000000000003E-2</v>
      </c>
      <c r="AI39">
        <v>171.08032034593438</v>
      </c>
      <c r="AJ39">
        <v>4.7960000000000003E-2</v>
      </c>
      <c r="AK39">
        <v>175.58546533860837</v>
      </c>
      <c r="AL39">
        <v>4.827E-2</v>
      </c>
      <c r="AM39">
        <v>174.21520425616538</v>
      </c>
      <c r="AN39">
        <v>4.8439999999999997E-2</v>
      </c>
      <c r="AO39">
        <v>172.55613067257221</v>
      </c>
      <c r="AP39">
        <v>5.0110000000000002E-2</v>
      </c>
      <c r="AQ39">
        <v>170.63481976600821</v>
      </c>
      <c r="AR39">
        <v>5.0889999999999998E-2</v>
      </c>
      <c r="AS39">
        <v>172.71092033537593</v>
      </c>
      <c r="AT39">
        <v>5.2060000000000002E-2</v>
      </c>
      <c r="AU39">
        <v>176.20413879687726</v>
      </c>
      <c r="AV39">
        <v>5.2400000000000002E-2</v>
      </c>
      <c r="AW39">
        <v>174.36105885963588</v>
      </c>
      <c r="AX39">
        <v>5.3220000000000003E-2</v>
      </c>
      <c r="AY39">
        <v>172.24094853600553</v>
      </c>
      <c r="AZ39">
        <v>5.5259999999999997E-2</v>
      </c>
      <c r="BA39">
        <v>171.66760525629863</v>
      </c>
      <c r="BB39">
        <v>6.0310000000000002E-2</v>
      </c>
      <c r="BC39">
        <v>175.13041733154526</v>
      </c>
      <c r="BD39">
        <v>6.1679999999999999E-2</v>
      </c>
      <c r="BE39">
        <v>174.51921069252876</v>
      </c>
      <c r="BF39">
        <v>6.3079999999999997E-2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H39"/>
  <sheetViews>
    <sheetView workbookViewId="0"/>
  </sheetViews>
  <sheetFormatPr baseColWidth="10" defaultRowHeight="16" x14ac:dyDescent="0.2"/>
  <cols>
    <col min="1" max="1" width="13.140625" style="70" bestFit="1" customWidth="1"/>
    <col min="2" max="2" width="12.140625" style="1" bestFit="1" customWidth="1"/>
    <col min="3" max="256" width="8.7109375" customWidth="1"/>
  </cols>
  <sheetData>
    <row r="1" spans="1:60" x14ac:dyDescent="0.2">
      <c r="A1" s="70" t="s">
        <v>45</v>
      </c>
      <c r="B1" s="1" t="s">
        <v>46</v>
      </c>
      <c r="C1">
        <v>174.82517482517483</v>
      </c>
      <c r="D1">
        <v>4.6050000000000001E-2</v>
      </c>
      <c r="E1">
        <v>183.92491038946119</v>
      </c>
      <c r="F1">
        <v>4.6782553560221062E-2</v>
      </c>
      <c r="G1">
        <v>178.80202167362546</v>
      </c>
      <c r="H1">
        <v>4.6802101628494734E-2</v>
      </c>
      <c r="I1">
        <v>173.95604655922338</v>
      </c>
      <c r="J1">
        <v>4.6821661555531267E-2</v>
      </c>
      <c r="K1">
        <v>169.36512344610711</v>
      </c>
      <c r="L1">
        <v>4.6841233349348081E-2</v>
      </c>
      <c r="M1">
        <v>165.00963294954389</v>
      </c>
      <c r="N1">
        <v>4.6860817017972949E-2</v>
      </c>
      <c r="O1">
        <v>160.87191762331733</v>
      </c>
      <c r="P1">
        <v>4.688041256945135E-2</v>
      </c>
      <c r="Q1">
        <v>160</v>
      </c>
      <c r="R1">
        <v>4.6822134287560664E-2</v>
      </c>
      <c r="S1">
        <v>160</v>
      </c>
      <c r="T1">
        <v>4.6739497281775844E-2</v>
      </c>
      <c r="U1">
        <v>160</v>
      </c>
      <c r="V1">
        <v>4.6904771293345492E-2</v>
      </c>
      <c r="W1">
        <v>189.1008566415471</v>
      </c>
      <c r="X1">
        <v>4.67016979592711E-2</v>
      </c>
      <c r="Y1">
        <v>169.41415223226727</v>
      </c>
      <c r="Z1">
        <v>7.4999999999999997E-2</v>
      </c>
      <c r="AA1">
        <v>178.99251828173621</v>
      </c>
      <c r="AB1">
        <v>4.6050000000000001E-2</v>
      </c>
      <c r="AC1">
        <v>171.37345973504867</v>
      </c>
      <c r="AD1">
        <v>4.6050000000000001E-2</v>
      </c>
      <c r="AE1">
        <v>177.75003348959294</v>
      </c>
      <c r="AF1">
        <v>4.7440000000000003E-2</v>
      </c>
      <c r="AG1">
        <v>174.82427985708392</v>
      </c>
      <c r="AH1">
        <v>4.7780000000000003E-2</v>
      </c>
      <c r="AI1">
        <v>171.08032034593438</v>
      </c>
      <c r="AJ1">
        <v>4.7960000000000003E-2</v>
      </c>
      <c r="AK1">
        <v>175.58546533860837</v>
      </c>
      <c r="AL1">
        <v>4.827E-2</v>
      </c>
      <c r="AM1">
        <v>174.21520425616538</v>
      </c>
      <c r="AN1">
        <v>4.8439999999999997E-2</v>
      </c>
      <c r="AO1">
        <v>172.55613067257221</v>
      </c>
      <c r="AP1">
        <v>5.0110000000000002E-2</v>
      </c>
      <c r="AQ1">
        <v>170.63481976600821</v>
      </c>
      <c r="AR1">
        <v>5.0889999999999998E-2</v>
      </c>
      <c r="AS1">
        <v>172.71092033537593</v>
      </c>
      <c r="AT1">
        <v>5.2060000000000002E-2</v>
      </c>
      <c r="AU1">
        <v>176.20413879687726</v>
      </c>
      <c r="AV1">
        <v>5.2400000000000002E-2</v>
      </c>
      <c r="AW1">
        <v>174.36105885963588</v>
      </c>
      <c r="AX1">
        <v>5.3220000000000003E-2</v>
      </c>
      <c r="AY1">
        <v>172.24094853600553</v>
      </c>
      <c r="AZ1">
        <v>5.5259999999999997E-2</v>
      </c>
      <c r="BA1">
        <v>171.66760525629863</v>
      </c>
      <c r="BB1">
        <v>6.0310000000000002E-2</v>
      </c>
      <c r="BC1">
        <v>175.13041733154526</v>
      </c>
      <c r="BD1">
        <v>6.1679999999999999E-2</v>
      </c>
      <c r="BE1">
        <v>174.51921069252876</v>
      </c>
      <c r="BF1">
        <v>6.3079999999999997E-2</v>
      </c>
      <c r="BG1">
        <v>178.11097717285156</v>
      </c>
      <c r="BH1">
        <v>4.6157028526067734E-2</v>
      </c>
    </row>
    <row r="2" spans="1:60" x14ac:dyDescent="0.2">
      <c r="A2" s="70" t="s">
        <v>47</v>
      </c>
      <c r="B2" s="1" t="s">
        <v>68</v>
      </c>
      <c r="C2">
        <v>169.2047377326565</v>
      </c>
      <c r="D2">
        <v>4.6050000000000001E-2</v>
      </c>
      <c r="E2">
        <v>183.9151402674313</v>
      </c>
      <c r="F2">
        <v>4.68023574319349E-2</v>
      </c>
      <c r="G2">
        <v>178.7925229448999</v>
      </c>
      <c r="H2">
        <v>4.6821924499393014E-2</v>
      </c>
      <c r="I2">
        <v>173.94680455391978</v>
      </c>
      <c r="J2">
        <v>4.6841503443126375E-2</v>
      </c>
      <c r="K2">
        <v>169.35612465249326</v>
      </c>
      <c r="L2">
        <v>4.6861094271168781E-2</v>
      </c>
      <c r="M2">
        <v>165.00086489525202</v>
      </c>
      <c r="N2">
        <v>4.6880696991564073E-2</v>
      </c>
      <c r="O2">
        <v>160.8633687714067</v>
      </c>
      <c r="P2">
        <v>4.6900311612373555E-2</v>
      </c>
      <c r="Q2">
        <v>159.99999999999773</v>
      </c>
      <c r="R2">
        <v>4.6822134287560678E-2</v>
      </c>
      <c r="S2">
        <v>159.99999999999773</v>
      </c>
      <c r="T2">
        <v>4.6739497281775857E-2</v>
      </c>
      <c r="U2">
        <v>159.99999999999773</v>
      </c>
      <c r="V2">
        <v>4.6904771293345499E-2</v>
      </c>
      <c r="W2">
        <v>183.68371479372539</v>
      </c>
      <c r="X2">
        <v>4.6721203811214689E-2</v>
      </c>
      <c r="Y2">
        <v>174.17883974341649</v>
      </c>
      <c r="Z2">
        <v>0.04</v>
      </c>
      <c r="AA2">
        <v>178.9356811487155</v>
      </c>
      <c r="AB2">
        <v>4.646642890916388E-2</v>
      </c>
      <c r="AC2">
        <v>171.32606795595501</v>
      </c>
      <c r="AD2">
        <v>4.6358683793621326E-2</v>
      </c>
      <c r="AE2">
        <v>177.70598099491986</v>
      </c>
      <c r="AF2">
        <v>4.7906300634812257E-2</v>
      </c>
      <c r="AG2">
        <v>174.79954063577</v>
      </c>
      <c r="AH2">
        <v>4.8086711112737476E-2</v>
      </c>
      <c r="AI2">
        <v>171.05084164764639</v>
      </c>
      <c r="AJ2">
        <v>4.8383909668011142E-2</v>
      </c>
      <c r="AK2">
        <v>175.5544340300807</v>
      </c>
      <c r="AL2">
        <v>4.8668973805186956E-2</v>
      </c>
      <c r="AM2">
        <v>174.19063535600654</v>
      </c>
      <c r="AN2">
        <v>4.8836480218904535E-2</v>
      </c>
      <c r="AO2">
        <v>172.52614764299963</v>
      </c>
      <c r="AP2">
        <v>5.0568819875964996E-2</v>
      </c>
      <c r="AQ2">
        <v>170.5998011457973</v>
      </c>
      <c r="AR2">
        <v>5.1316403254293548E-2</v>
      </c>
      <c r="AS2">
        <v>172.68676962162493</v>
      </c>
      <c r="AT2">
        <v>5.2516326289682579E-2</v>
      </c>
      <c r="AU2">
        <v>176.17289124295121</v>
      </c>
      <c r="AV2">
        <v>5.2781518701210027E-2</v>
      </c>
      <c r="AW2">
        <v>174.33045336161683</v>
      </c>
      <c r="AX2">
        <v>5.3601518701210028E-2</v>
      </c>
      <c r="AY2">
        <v>172.19953857805328</v>
      </c>
      <c r="AZ2">
        <v>5.5793627464437549E-2</v>
      </c>
      <c r="BA2">
        <v>171.63792636369075</v>
      </c>
      <c r="BB2">
        <v>6.0813704429048529E-2</v>
      </c>
      <c r="BC2">
        <v>175.10559228472314</v>
      </c>
      <c r="BD2">
        <v>6.2068999460057277E-2</v>
      </c>
      <c r="BE2">
        <v>174.4945568524154</v>
      </c>
      <c r="BF2">
        <v>6.3449050769797927E-2</v>
      </c>
      <c r="BG2">
        <v>168.68623352050781</v>
      </c>
      <c r="BH2">
        <v>4.6196110546588898E-2</v>
      </c>
    </row>
    <row r="3" spans="1:60" x14ac:dyDescent="0.2">
      <c r="A3" s="70" t="s">
        <v>48</v>
      </c>
      <c r="B3" s="71">
        <v>1</v>
      </c>
      <c r="C3">
        <v>174.52006980802793</v>
      </c>
      <c r="D3">
        <v>4.7440000000000003E-2</v>
      </c>
      <c r="E3">
        <v>183.88662142986206</v>
      </c>
      <c r="F3">
        <v>4.6815586719937151E-2</v>
      </c>
      <c r="G3">
        <v>178.76479630091248</v>
      </c>
      <c r="H3">
        <v>4.6835168785737756E-2</v>
      </c>
      <c r="I3">
        <v>173.91982728233458</v>
      </c>
      <c r="J3">
        <v>4.6854762742304115E-2</v>
      </c>
      <c r="K3">
        <v>169.32985731275497</v>
      </c>
      <c r="L3">
        <v>4.6874368597684825E-2</v>
      </c>
      <c r="M3">
        <v>164.97527108069519</v>
      </c>
      <c r="N3">
        <v>4.689398635993753E-2</v>
      </c>
      <c r="O3">
        <v>160.83841480586429</v>
      </c>
      <c r="P3">
        <v>4.6913616037136605E-2</v>
      </c>
      <c r="Q3">
        <v>160.72317572424407</v>
      </c>
      <c r="R3">
        <v>4.6818608169284279E-2</v>
      </c>
      <c r="S3">
        <v>160.72317572424407</v>
      </c>
      <c r="T3">
        <v>4.6735984668956357E-2</v>
      </c>
      <c r="U3">
        <v>160.72317572424407</v>
      </c>
      <c r="V3">
        <v>4.6901231669612728E-2</v>
      </c>
      <c r="W3">
        <v>178.56752598895957</v>
      </c>
      <c r="X3">
        <v>4.6740721494129979E-2</v>
      </c>
      <c r="AA3">
        <v>178.7667201184789</v>
      </c>
      <c r="AB3">
        <v>4.6871498723234921E-2</v>
      </c>
      <c r="AC3">
        <v>171.18596386683143</v>
      </c>
      <c r="AD3">
        <v>4.6653876624232211E-2</v>
      </c>
      <c r="AE3">
        <v>177.57502514811898</v>
      </c>
      <c r="AF3">
        <v>4.8359881803861859E-2</v>
      </c>
      <c r="AG3">
        <v>174.72599779329533</v>
      </c>
      <c r="AH3">
        <v>4.8385055945855668E-2</v>
      </c>
      <c r="AI3">
        <v>170.9632096548265</v>
      </c>
      <c r="AJ3">
        <v>4.8796256185328964E-2</v>
      </c>
      <c r="AK3">
        <v>175.46218655770181</v>
      </c>
      <c r="AL3">
        <v>4.9057064645015497E-2</v>
      </c>
      <c r="AM3">
        <v>174.11759883107993</v>
      </c>
      <c r="AN3">
        <v>4.9222145490984144E-2</v>
      </c>
      <c r="AO3">
        <v>172.43701641316864</v>
      </c>
      <c r="AP3">
        <v>5.1015124341767817E-2</v>
      </c>
      <c r="AQ3">
        <v>170.49570050183723</v>
      </c>
      <c r="AR3">
        <v>5.1731175339360308E-2</v>
      </c>
      <c r="AS3">
        <v>172.61497624888679</v>
      </c>
      <c r="AT3">
        <v>5.2960205187736475E-2</v>
      </c>
      <c r="AU3">
        <v>176.08000093298787</v>
      </c>
      <c r="AV3">
        <v>5.3152630566796068E-2</v>
      </c>
      <c r="AW3">
        <v>174.23947170576312</v>
      </c>
      <c r="AX3">
        <v>5.3972630566796069E-2</v>
      </c>
      <c r="AY3">
        <v>172.07643825990175</v>
      </c>
      <c r="AZ3">
        <v>5.631269896270822E-2</v>
      </c>
      <c r="BA3">
        <v>171.54969924869036</v>
      </c>
      <c r="BB3">
        <v>6.1303669114332063E-2</v>
      </c>
      <c r="BC3">
        <v>175.03179430682005</v>
      </c>
      <c r="BD3">
        <v>6.2447388028890105E-2</v>
      </c>
      <c r="BE3">
        <v>174.42126782456589</v>
      </c>
      <c r="BF3">
        <v>6.3808034796639324E-2</v>
      </c>
      <c r="BG3">
        <v>160.20390319824219</v>
      </c>
      <c r="BH3">
        <v>4.6235226094722748E-2</v>
      </c>
    </row>
    <row r="4" spans="1:60" x14ac:dyDescent="0.2">
      <c r="A4" s="70" t="s">
        <v>49</v>
      </c>
      <c r="B4" s="71">
        <v>59</v>
      </c>
      <c r="C4">
        <v>173.01038062283735</v>
      </c>
      <c r="D4">
        <v>4.7780000000000003E-2</v>
      </c>
      <c r="E4">
        <v>183.84166430336523</v>
      </c>
      <c r="F4">
        <v>4.682116966599148E-2</v>
      </c>
      <c r="G4">
        <v>178.72108798946235</v>
      </c>
      <c r="H4">
        <v>4.6840761514216109E-2</v>
      </c>
      <c r="I4">
        <v>173.87730028257167</v>
      </c>
      <c r="J4">
        <v>4.6860365263501194E-2</v>
      </c>
      <c r="K4">
        <v>169.28844945053993</v>
      </c>
      <c r="L4">
        <v>4.6879980921907351E-2</v>
      </c>
      <c r="M4">
        <v>164.93492496451648</v>
      </c>
      <c r="N4">
        <v>4.6899608497502625E-2</v>
      </c>
      <c r="O4">
        <v>160.79907734857144</v>
      </c>
      <c r="P4">
        <v>4.6919247998370661E-2</v>
      </c>
      <c r="Q4">
        <v>161.45289793238791</v>
      </c>
      <c r="R4">
        <v>4.6815082436319579E-2</v>
      </c>
      <c r="S4">
        <v>161.45289793238791</v>
      </c>
      <c r="T4">
        <v>4.6732472439246192E-2</v>
      </c>
      <c r="U4">
        <v>161.45289793238791</v>
      </c>
      <c r="V4">
        <v>4.6897692433392965E-2</v>
      </c>
      <c r="W4">
        <v>173.72788862915183</v>
      </c>
      <c r="X4">
        <v>4.6760251016019994E-2</v>
      </c>
      <c r="AA4">
        <v>178.49024400748266</v>
      </c>
      <c r="AB4">
        <v>4.7254160193623461E-2</v>
      </c>
      <c r="AC4">
        <v>170.95927068866663</v>
      </c>
      <c r="AD4">
        <v>4.6922677148642615E-2</v>
      </c>
      <c r="AE4">
        <v>177.36073808331463</v>
      </c>
      <c r="AF4">
        <v>4.8788370995255015E-2</v>
      </c>
      <c r="AG4">
        <v>174.60565738669075</v>
      </c>
      <c r="AH4">
        <v>4.8666896430034044E-2</v>
      </c>
      <c r="AI4">
        <v>170.81981473979926</v>
      </c>
      <c r="AJ4">
        <v>4.9185791813868195E-2</v>
      </c>
      <c r="AK4">
        <v>175.31123919204697</v>
      </c>
      <c r="AL4">
        <v>4.9423686413052413E-2</v>
      </c>
      <c r="AM4">
        <v>173.99808692739362</v>
      </c>
      <c r="AN4">
        <v>4.9586475872970839E-2</v>
      </c>
      <c r="AO4">
        <v>172.2911682506813</v>
      </c>
      <c r="AP4">
        <v>5.1436739375010282E-2</v>
      </c>
      <c r="AQ4">
        <v>170.32535742832513</v>
      </c>
      <c r="AR4">
        <v>5.2123002353949767E-2</v>
      </c>
      <c r="AS4">
        <v>172.49749855321849</v>
      </c>
      <c r="AT4">
        <v>5.3379528834928705E-2</v>
      </c>
      <c r="AU4">
        <v>175.92800167249607</v>
      </c>
      <c r="AV4">
        <v>5.3503212632481374E-2</v>
      </c>
      <c r="AW4">
        <v>174.09059563447497</v>
      </c>
      <c r="AX4">
        <v>5.4323212632481375E-2</v>
      </c>
      <c r="AY4">
        <v>171.87500543733154</v>
      </c>
      <c r="AZ4">
        <v>5.6803055577457601E-2</v>
      </c>
      <c r="BA4">
        <v>171.40533051700376</v>
      </c>
      <c r="BB4">
        <v>6.176652909647868E-2</v>
      </c>
      <c r="BC4">
        <v>174.91103641429615</v>
      </c>
      <c r="BD4">
        <v>6.2804844252726102E-2</v>
      </c>
      <c r="BE4">
        <v>174.30134274260968</v>
      </c>
      <c r="BF4">
        <v>6.4147159932073483E-2</v>
      </c>
    </row>
    <row r="5" spans="1:60" x14ac:dyDescent="0.2">
      <c r="A5" s="70" t="s">
        <v>50</v>
      </c>
      <c r="B5" s="71">
        <v>1</v>
      </c>
      <c r="C5">
        <v>168.91891891891893</v>
      </c>
      <c r="D5">
        <v>4.7960000000000003E-2</v>
      </c>
      <c r="E5">
        <v>183.7839110469593</v>
      </c>
      <c r="F5">
        <v>4.6818653973011617E-2</v>
      </c>
      <c r="G5">
        <v>178.66493899799985</v>
      </c>
      <c r="H5">
        <v>4.683824959522799E-2</v>
      </c>
      <c r="I5">
        <v>173.82266883923398</v>
      </c>
      <c r="J5">
        <v>4.6857857123769699E-2</v>
      </c>
      <c r="K5">
        <v>169.23525568458274</v>
      </c>
      <c r="L5">
        <v>4.6877476566705614E-2</v>
      </c>
      <c r="M5">
        <v>164.88309514910111</v>
      </c>
      <c r="N5">
        <v>4.6897107932109966E-2</v>
      </c>
      <c r="O5">
        <v>160.74854328636917</v>
      </c>
      <c r="P5">
        <v>4.6916751228071103E-2</v>
      </c>
      <c r="Q5">
        <v>162.18925592050903</v>
      </c>
      <c r="R5">
        <v>4.6811557088619268E-2</v>
      </c>
      <c r="S5">
        <v>162.18925592050903</v>
      </c>
      <c r="T5">
        <v>4.6728960592599213E-2</v>
      </c>
      <c r="U5">
        <v>162.18925592050903</v>
      </c>
      <c r="V5">
        <v>4.6894153584639324E-2</v>
      </c>
      <c r="W5">
        <v>169.14296970549566</v>
      </c>
      <c r="X5">
        <v>4.6779792384898856E-2</v>
      </c>
      <c r="AA5">
        <v>178.11379436331541</v>
      </c>
      <c r="AB5">
        <v>4.7603975312941298E-2</v>
      </c>
      <c r="AC5">
        <v>170.65589600114097</v>
      </c>
      <c r="AD5">
        <v>4.7153337494087767E-2</v>
      </c>
      <c r="AE5">
        <v>177.06896499302999</v>
      </c>
      <c r="AF5">
        <v>4.918008014083846E-2</v>
      </c>
      <c r="AG5">
        <v>174.44180198854443</v>
      </c>
      <c r="AH5">
        <v>4.8924544691567547E-2</v>
      </c>
      <c r="AI5">
        <v>170.624568342044</v>
      </c>
      <c r="AJ5">
        <v>4.9541891037125876E-2</v>
      </c>
      <c r="AK5">
        <v>175.1057093837608</v>
      </c>
      <c r="AL5">
        <v>4.9758838623177287E-2</v>
      </c>
      <c r="AM5">
        <v>173.83535961813581</v>
      </c>
      <c r="AN5">
        <v>4.9919533381782427E-2</v>
      </c>
      <c r="AO5">
        <v>172.09258151321245</v>
      </c>
      <c r="AP5">
        <v>5.1822164416653882E-2</v>
      </c>
      <c r="AQ5">
        <v>170.09341844025514</v>
      </c>
      <c r="AR5">
        <v>5.2481196278520728E-2</v>
      </c>
      <c r="AS5">
        <v>172.33754101991636</v>
      </c>
      <c r="AT5">
        <v>5.3762859175259026E-2</v>
      </c>
      <c r="AU5">
        <v>175.72103960506951</v>
      </c>
      <c r="AV5">
        <v>5.3823701933413286E-2</v>
      </c>
      <c r="AW5">
        <v>173.88788609888613</v>
      </c>
      <c r="AX5">
        <v>5.4643701933413287E-2</v>
      </c>
      <c r="AY5">
        <v>171.60073467264621</v>
      </c>
      <c r="AZ5">
        <v>5.7251321658499624E-2</v>
      </c>
      <c r="BA5">
        <v>171.20875817129016</v>
      </c>
      <c r="BB5">
        <v>6.2189658761761329E-2</v>
      </c>
      <c r="BC5">
        <v>174.74661256766723</v>
      </c>
      <c r="BD5">
        <v>6.3131617657597852E-2</v>
      </c>
      <c r="BE5">
        <v>174.13805285016119</v>
      </c>
      <c r="BF5">
        <v>6.4457175726438984E-2</v>
      </c>
    </row>
    <row r="6" spans="1:60" x14ac:dyDescent="0.2">
      <c r="A6" s="70" t="s">
        <v>51</v>
      </c>
      <c r="B6" s="71" t="b">
        <v>0</v>
      </c>
      <c r="C6">
        <v>173.3102253032929</v>
      </c>
      <c r="D6">
        <v>4.827E-2</v>
      </c>
      <c r="E6">
        <v>183.7180404860064</v>
      </c>
      <c r="F6">
        <v>4.6808243447481405E-2</v>
      </c>
      <c r="G6">
        <v>178.60089818388238</v>
      </c>
      <c r="H6">
        <v>4.6827836529510863E-2</v>
      </c>
      <c r="I6">
        <v>173.76035886695504</v>
      </c>
      <c r="J6">
        <v>4.6847441517674199E-2</v>
      </c>
      <c r="K6">
        <v>169.17458545744577</v>
      </c>
      <c r="L6">
        <v>4.68670584200441E-2</v>
      </c>
      <c r="M6">
        <v>164.82398057785028</v>
      </c>
      <c r="N6">
        <v>4.6886687244696239E-2</v>
      </c>
      <c r="O6">
        <v>160.69090658843942</v>
      </c>
      <c r="P6">
        <v>4.6906327999718743E-2</v>
      </c>
      <c r="Q6">
        <v>162.93234061614612</v>
      </c>
      <c r="R6">
        <v>4.680803212613837E-2</v>
      </c>
      <c r="S6">
        <v>162.93234061614612</v>
      </c>
      <c r="T6">
        <v>4.6725449128970517E-2</v>
      </c>
      <c r="U6">
        <v>162.93234061614612</v>
      </c>
      <c r="V6">
        <v>4.6890615123306223E-2</v>
      </c>
      <c r="W6">
        <v>164.79317549212413</v>
      </c>
      <c r="X6">
        <v>4.6799345608782454E-2</v>
      </c>
      <c r="AA6">
        <v>177.64763975093896</v>
      </c>
      <c r="AB6">
        <v>4.7911402036633403E-2</v>
      </c>
      <c r="AC6">
        <v>170.2890987338526</v>
      </c>
      <c r="AD6">
        <v>4.7335776696640589E-2</v>
      </c>
      <c r="AE6">
        <v>176.70766468657234</v>
      </c>
      <c r="AF6">
        <v>4.952432443623022E-2</v>
      </c>
      <c r="AG6">
        <v>174.23890114697861</v>
      </c>
      <c r="AH6">
        <v>4.9150972757520416E-2</v>
      </c>
      <c r="AI6">
        <v>170.38279627432209</v>
      </c>
      <c r="AJ6">
        <v>4.9854840396572925E-2</v>
      </c>
      <c r="AK6">
        <v>174.85120345023716</v>
      </c>
      <c r="AL6">
        <v>5.0053379196774515E-2</v>
      </c>
      <c r="AM6">
        <v>173.63385568010466</v>
      </c>
      <c r="AN6">
        <v>5.0212233076794677E-2</v>
      </c>
      <c r="AO6">
        <v>171.84667312928326</v>
      </c>
      <c r="AP6">
        <v>5.21608860762907E-2</v>
      </c>
      <c r="AQ6">
        <v>169.80621022860197</v>
      </c>
      <c r="AR6">
        <v>5.2795986516552762E-2</v>
      </c>
      <c r="AS6">
        <v>172.13946687351071</v>
      </c>
      <c r="AT6">
        <v>5.4099739956310858E-2</v>
      </c>
      <c r="AU6">
        <v>175.46476011639777</v>
      </c>
      <c r="AV6">
        <v>5.4105356356915636E-2</v>
      </c>
      <c r="AW6">
        <v>173.63687248670317</v>
      </c>
      <c r="AX6">
        <v>5.4925356356915638E-2</v>
      </c>
      <c r="AY6">
        <v>171.26110735733579</v>
      </c>
      <c r="AZ6">
        <v>5.7645269675685916E-2</v>
      </c>
      <c r="BA6">
        <v>170.96534419271478</v>
      </c>
      <c r="BB6">
        <v>6.256151623592783E-2</v>
      </c>
      <c r="BC6">
        <v>174.54300782084832</v>
      </c>
      <c r="BD6">
        <v>6.3418794716855159E-2</v>
      </c>
      <c r="BE6">
        <v>173.93585226982142</v>
      </c>
      <c r="BF6">
        <v>6.4729625757016421E-2</v>
      </c>
    </row>
    <row r="7" spans="1:60" x14ac:dyDescent="0.2">
      <c r="A7" s="70" t="s">
        <v>52</v>
      </c>
      <c r="B7" s="71">
        <v>1</v>
      </c>
      <c r="C7">
        <v>172.41379310344828</v>
      </c>
      <c r="D7">
        <v>4.8439999999999997E-2</v>
      </c>
      <c r="E7">
        <v>183.64938906160768</v>
      </c>
      <c r="F7">
        <v>4.6790781488265508E-2</v>
      </c>
      <c r="G7">
        <v>178.53415375300438</v>
      </c>
      <c r="H7">
        <v>4.6810365921720234E-2</v>
      </c>
      <c r="I7">
        <v>173.69541834911726</v>
      </c>
      <c r="J7">
        <v>4.6829962255676559E-2</v>
      </c>
      <c r="K7">
        <v>169.11135391011192</v>
      </c>
      <c r="L7">
        <v>4.6849570498206206E-2</v>
      </c>
      <c r="M7">
        <v>164.7623703617588</v>
      </c>
      <c r="N7">
        <v>4.6869190657381488E-2</v>
      </c>
      <c r="O7">
        <v>160.63083663726982</v>
      </c>
      <c r="P7">
        <v>4.6888822741285356E-2</v>
      </c>
      <c r="Q7">
        <v>163.68224461570276</v>
      </c>
      <c r="R7">
        <v>4.6804507548826951E-2</v>
      </c>
      <c r="S7">
        <v>163.68224461570276</v>
      </c>
      <c r="T7">
        <v>4.6721938048310541E-2</v>
      </c>
      <c r="U7">
        <v>163.68224461570276</v>
      </c>
      <c r="V7">
        <v>4.6887077049343362E-2</v>
      </c>
      <c r="W7">
        <v>160.66087163577865</v>
      </c>
      <c r="X7">
        <v>4.6818910695698129E-2</v>
      </c>
      <c r="AA7">
        <v>177.10449565300462</v>
      </c>
      <c r="AB7">
        <v>4.816805456507911E-2</v>
      </c>
      <c r="AC7">
        <v>169.87490968747053</v>
      </c>
      <c r="AD7">
        <v>4.7462021287709093E-2</v>
      </c>
      <c r="AE7">
        <v>176.28669249446224</v>
      </c>
      <c r="AF7">
        <v>4.9811713794429904E-2</v>
      </c>
      <c r="AG7">
        <v>174.00248946802819</v>
      </c>
      <c r="AH7">
        <v>4.9340004260507372E-2</v>
      </c>
      <c r="AI7">
        <v>170.10109344838821</v>
      </c>
      <c r="AJ7">
        <v>5.0116103449481732E-2</v>
      </c>
      <c r="AK7">
        <v>174.5546636498951</v>
      </c>
      <c r="AL7">
        <v>5.0299273834806334E-2</v>
      </c>
      <c r="AM7">
        <v>173.39907161544809</v>
      </c>
      <c r="AN7">
        <v>5.0456590873338793E-2</v>
      </c>
      <c r="AO7">
        <v>171.56015083857201</v>
      </c>
      <c r="AP7">
        <v>5.2443664910027284E-2</v>
      </c>
      <c r="AQ7">
        <v>169.47156708468358</v>
      </c>
      <c r="AR7">
        <v>5.3058786410949271E-2</v>
      </c>
      <c r="AS7">
        <v>171.90867906037471</v>
      </c>
      <c r="AT7">
        <v>5.4380981948559746E-2</v>
      </c>
      <c r="AU7">
        <v>175.16615384286101</v>
      </c>
      <c r="AV7">
        <v>5.4340493104533559E-2</v>
      </c>
      <c r="AW7">
        <v>173.34440179492276</v>
      </c>
      <c r="AX7">
        <v>5.516049310453356E-2</v>
      </c>
      <c r="AY7">
        <v>170.86538763921968</v>
      </c>
      <c r="AZ7">
        <v>5.7974153754053473E-2</v>
      </c>
      <c r="BA7">
        <v>170.68172828008022</v>
      </c>
      <c r="BB7">
        <v>6.2871958216443008E-2</v>
      </c>
      <c r="BC7">
        <v>174.30577598057465</v>
      </c>
      <c r="BD7">
        <v>6.3658541988936182E-2</v>
      </c>
      <c r="BE7">
        <v>173.70025650632454</v>
      </c>
      <c r="BF7">
        <v>6.4957078297195853E-2</v>
      </c>
    </row>
    <row r="8" spans="1:60" x14ac:dyDescent="0.2">
      <c r="A8" s="70" t="s">
        <v>53</v>
      </c>
      <c r="B8" s="71" t="b">
        <v>1</v>
      </c>
      <c r="C8">
        <v>170.35775127768312</v>
      </c>
      <c r="D8">
        <v>5.0110000000000002E-2</v>
      </c>
      <c r="E8">
        <v>183.58351850388212</v>
      </c>
      <c r="F8">
        <v>4.6767682759449328E-2</v>
      </c>
      <c r="G8">
        <v>178.4701129422111</v>
      </c>
      <c r="H8">
        <v>4.6787253136597609E-2</v>
      </c>
      <c r="I8">
        <v>173.63310838025967</v>
      </c>
      <c r="J8">
        <v>4.6806835403630648E-2</v>
      </c>
      <c r="K8">
        <v>169.0506836864937</v>
      </c>
      <c r="L8">
        <v>4.6826429568614568E-2</v>
      </c>
      <c r="M8">
        <v>164.70325579412435</v>
      </c>
      <c r="N8">
        <v>4.6846035639613738E-2</v>
      </c>
      <c r="O8">
        <v>160.57319994305442</v>
      </c>
      <c r="P8">
        <v>4.6865653624701437E-2</v>
      </c>
      <c r="Q8">
        <v>164.43906222294754</v>
      </c>
      <c r="R8">
        <v>4.6800983356639708E-2</v>
      </c>
      <c r="S8">
        <v>164.43906222294754</v>
      </c>
      <c r="T8">
        <v>4.671842735057434E-2</v>
      </c>
      <c r="U8">
        <v>164.43906222294754</v>
      </c>
      <c r="V8">
        <v>4.6883539362705076E-2</v>
      </c>
      <c r="W8" t="s">
        <v>44</v>
      </c>
      <c r="X8" t="s">
        <v>44</v>
      </c>
      <c r="AA8">
        <v>176.49917762463303</v>
      </c>
      <c r="AB8">
        <v>4.836693208634564E-2</v>
      </c>
      <c r="AC8">
        <v>169.43143091082129</v>
      </c>
      <c r="AD8">
        <v>4.7526553772874826E-2</v>
      </c>
      <c r="AE8">
        <v>175.81753144070785</v>
      </c>
      <c r="AF8">
        <v>5.0034408982913982E-2</v>
      </c>
      <c r="AG8">
        <v>173.73901564601573</v>
      </c>
      <c r="AH8">
        <v>4.9486482913895291E-2</v>
      </c>
      <c r="AI8">
        <v>169.78714398298945</v>
      </c>
      <c r="AJ8">
        <v>5.0318553620830889E-2</v>
      </c>
      <c r="AK8">
        <v>174.22417881546639</v>
      </c>
      <c r="AL8">
        <v>5.048981517254672E-2</v>
      </c>
      <c r="AM8">
        <v>173.13741172141357</v>
      </c>
      <c r="AN8">
        <v>5.0645941327718297E-2</v>
      </c>
      <c r="AO8">
        <v>171.24083022226142</v>
      </c>
      <c r="AP8">
        <v>5.2662787448428727E-2</v>
      </c>
      <c r="AQ8">
        <v>169.09861720111655</v>
      </c>
      <c r="AR8">
        <v>5.3262427465659304E-2</v>
      </c>
      <c r="AS8">
        <v>171.6514728704318</v>
      </c>
      <c r="AT8">
        <v>5.4598913603600308E-2</v>
      </c>
      <c r="AU8">
        <v>174.83336598519293</v>
      </c>
      <c r="AV8">
        <v>5.4522698258747802E-2</v>
      </c>
      <c r="AW8">
        <v>173.0184518616025</v>
      </c>
      <c r="AX8">
        <v>5.5342698258747804E-2</v>
      </c>
      <c r="AY8">
        <v>170.42436972064374</v>
      </c>
      <c r="AZ8">
        <v>5.8229002793281234E-2</v>
      </c>
      <c r="BA8">
        <v>170.36564673615172</v>
      </c>
      <c r="BB8">
        <v>6.3112516655340234E-2</v>
      </c>
      <c r="BC8">
        <v>174.04138811303167</v>
      </c>
      <c r="BD8">
        <v>6.3844319793233045E-2</v>
      </c>
      <c r="BE8">
        <v>173.43769199794633</v>
      </c>
      <c r="BF8">
        <v>6.5133329034605711E-2</v>
      </c>
    </row>
    <row r="9" spans="1:60" x14ac:dyDescent="0.2">
      <c r="A9" s="70" t="s">
        <v>54</v>
      </c>
      <c r="B9" s="71" t="b">
        <v>1</v>
      </c>
      <c r="C9">
        <v>168.0672268907563</v>
      </c>
      <c r="D9">
        <v>5.0889999999999998E-2</v>
      </c>
      <c r="E9">
        <v>183.52576525366939</v>
      </c>
      <c r="F9">
        <v>4.6740818582668132E-2</v>
      </c>
      <c r="G9">
        <v>178.41396395712772</v>
      </c>
      <c r="H9">
        <v>4.6760370634536585E-2</v>
      </c>
      <c r="I9">
        <v>173.57847694348746</v>
      </c>
      <c r="J9">
        <v>4.6779934561548539E-2</v>
      </c>
      <c r="K9">
        <v>168.99748992728891</v>
      </c>
      <c r="L9">
        <v>4.6799510371760299E-2</v>
      </c>
      <c r="M9">
        <v>164.65142598564881</v>
      </c>
      <c r="N9">
        <v>4.6819098073224347E-2</v>
      </c>
      <c r="O9">
        <v>160.52266588797988</v>
      </c>
      <c r="P9">
        <v>4.6838697674000569E-2</v>
      </c>
      <c r="Q9">
        <v>165.20288948853016</v>
      </c>
      <c r="R9">
        <v>4.6797459549531482E-2</v>
      </c>
      <c r="S9">
        <v>165.20288948853016</v>
      </c>
      <c r="T9">
        <v>4.6714917035717111E-2</v>
      </c>
      <c r="U9">
        <v>165.20288948853016</v>
      </c>
      <c r="V9">
        <v>4.6880002063345853E-2</v>
      </c>
      <c r="AA9">
        <v>175.84819716369182</v>
      </c>
      <c r="AB9">
        <v>4.8502609740087833E-2</v>
      </c>
      <c r="AC9">
        <v>168.9780445544917</v>
      </c>
      <c r="AD9">
        <v>4.7526553772874826E-2</v>
      </c>
      <c r="AE9">
        <v>175.31297901584401</v>
      </c>
      <c r="AF9">
        <v>5.0186335457463621E-2</v>
      </c>
      <c r="AG9">
        <v>173.4556665599807</v>
      </c>
      <c r="AH9">
        <v>4.9586413161861097E-2</v>
      </c>
      <c r="AI9">
        <v>169.44951160113663</v>
      </c>
      <c r="AJ9">
        <v>5.0456668597694203E-2</v>
      </c>
      <c r="AK9">
        <v>173.86876371172457</v>
      </c>
      <c r="AL9">
        <v>5.0619805739006304E-2</v>
      </c>
      <c r="AM9">
        <v>172.85601339781391</v>
      </c>
      <c r="AN9">
        <v>5.0775119453137514E-2</v>
      </c>
      <c r="AO9">
        <v>170.89742151435777</v>
      </c>
      <c r="AP9">
        <v>5.2812276599857252E-2</v>
      </c>
      <c r="AQ9">
        <v>168.69753367851675</v>
      </c>
      <c r="AR9">
        <v>5.3401354883562985E-2</v>
      </c>
      <c r="AS9">
        <v>171.3748642180571</v>
      </c>
      <c r="AT9">
        <v>5.4747590313988466E-2</v>
      </c>
      <c r="AU9">
        <v>174.47547412863742</v>
      </c>
      <c r="AV9">
        <v>5.4647001737924777E-2</v>
      </c>
      <c r="AW9">
        <v>172.66791375123532</v>
      </c>
      <c r="AX9">
        <v>5.5467001737924779E-2</v>
      </c>
      <c r="AY9">
        <v>169.95008342077878</v>
      </c>
      <c r="AZ9">
        <v>5.8402865175920929E-2</v>
      </c>
      <c r="BA9">
        <v>170.02572144148451</v>
      </c>
      <c r="BB9">
        <v>6.3276629745495458E-2</v>
      </c>
      <c r="BC9">
        <v>173.75705603003823</v>
      </c>
      <c r="BD9">
        <v>6.3971060595531148E-2</v>
      </c>
      <c r="BE9">
        <v>173.15532082002082</v>
      </c>
      <c r="BF9">
        <v>6.5253570308580824E-2</v>
      </c>
    </row>
    <row r="10" spans="1:60" x14ac:dyDescent="0.2">
      <c r="A10" s="70" t="s">
        <v>55</v>
      </c>
      <c r="B10" s="71" t="b">
        <v>0</v>
      </c>
      <c r="C10">
        <v>170.94017094017093</v>
      </c>
      <c r="D10">
        <v>5.2060000000000002E-2</v>
      </c>
      <c r="E10">
        <v>183.4808081358299</v>
      </c>
      <c r="F10">
        <v>4.6712365333757312E-2</v>
      </c>
      <c r="G10">
        <v>178.37025565459479</v>
      </c>
      <c r="H10">
        <v>4.6731896275977756E-2</v>
      </c>
      <c r="I10">
        <v>173.53594995290229</v>
      </c>
      <c r="J10">
        <v>4.6751439075670261E-2</v>
      </c>
      <c r="K10">
        <v>168.95608207451286</v>
      </c>
      <c r="L10">
        <v>4.6770993740877898E-2</v>
      </c>
      <c r="M10">
        <v>164.61107987917114</v>
      </c>
      <c r="N10">
        <v>4.6790560279638301E-2</v>
      </c>
      <c r="O10">
        <v>160.48332844065078</v>
      </c>
      <c r="P10">
        <v>4.6810138699995334E-2</v>
      </c>
      <c r="Q10">
        <v>165.97382425060036</v>
      </c>
      <c r="R10">
        <v>4.6793936127452092E-2</v>
      </c>
      <c r="S10">
        <v>165.97382425060036</v>
      </c>
      <c r="T10">
        <v>4.6711407103689304E-2</v>
      </c>
      <c r="U10">
        <v>165.97382425060036</v>
      </c>
      <c r="V10">
        <v>4.6876465151215421E-2</v>
      </c>
      <c r="AA10">
        <v>175.16931132017606</v>
      </c>
      <c r="AB10">
        <v>4.8571386593596853E-2</v>
      </c>
      <c r="AC10">
        <v>168.53456577784246</v>
      </c>
      <c r="AD10">
        <v>4.7462021287709093E-2</v>
      </c>
      <c r="AE10">
        <v>174.78679809475096</v>
      </c>
      <c r="AF10">
        <v>5.0263349059895879E-2</v>
      </c>
      <c r="AG10">
        <v>173.16017123435418</v>
      </c>
      <c r="AH10">
        <v>4.9637069167739002E-2</v>
      </c>
      <c r="AI10">
        <v>169.09740603406485</v>
      </c>
      <c r="AJ10">
        <v>5.0526680963541709E-2</v>
      </c>
      <c r="AK10">
        <v>173.49811313620168</v>
      </c>
      <c r="AL10">
        <v>5.0685699730392192E-2</v>
      </c>
      <c r="AM10">
        <v>172.56255245736622</v>
      </c>
      <c r="AN10">
        <v>5.0840601607077242E-2</v>
      </c>
      <c r="AO10">
        <v>170.53929200921291</v>
      </c>
      <c r="AP10">
        <v>5.2888054689951024E-2</v>
      </c>
      <c r="AQ10">
        <v>168.27925702983401</v>
      </c>
      <c r="AR10">
        <v>5.3471779086856658E-2</v>
      </c>
      <c r="AS10">
        <v>171.08639826622249</v>
      </c>
      <c r="AT10">
        <v>5.4822956566636077E-2</v>
      </c>
      <c r="AU10">
        <v>174.10224063008695</v>
      </c>
      <c r="AV10">
        <v>5.4710012867187539E-2</v>
      </c>
      <c r="AW10">
        <v>172.30234922968737</v>
      </c>
      <c r="AX10">
        <v>5.5530012867187541E-2</v>
      </c>
      <c r="AY10">
        <v>169.45546603351309</v>
      </c>
      <c r="AZ10">
        <v>5.8490998389399557E-2</v>
      </c>
      <c r="BA10">
        <v>169.67122467199798</v>
      </c>
      <c r="BB10">
        <v>6.335982090962014E-2</v>
      </c>
      <c r="BC10">
        <v>173.46053556961994</v>
      </c>
      <c r="BD10">
        <v>6.4035307237132383E-2</v>
      </c>
      <c r="BE10">
        <v>172.86084532219508</v>
      </c>
      <c r="BF10">
        <v>6.531452225061278E-2</v>
      </c>
    </row>
    <row r="11" spans="1:60" x14ac:dyDescent="0.2">
      <c r="A11" s="70" t="s">
        <v>56</v>
      </c>
      <c r="B11" s="71" t="b">
        <v>0</v>
      </c>
      <c r="C11">
        <v>173.91304347826087</v>
      </c>
      <c r="D11">
        <v>5.2400000000000002E-2</v>
      </c>
      <c r="E11">
        <v>183.45228930868075</v>
      </c>
      <c r="F11">
        <v>4.6684628125725644E-2</v>
      </c>
      <c r="G11">
        <v>178.34252902134023</v>
      </c>
      <c r="H11">
        <v>4.670413688410803E-2</v>
      </c>
      <c r="I11">
        <v>173.50897269236359</v>
      </c>
      <c r="J11">
        <v>4.6723657480792491E-2</v>
      </c>
      <c r="K11">
        <v>168.92981474613555</v>
      </c>
      <c r="L11">
        <v>4.6743189923806522E-2</v>
      </c>
      <c r="M11">
        <v>164.58548607629061</v>
      </c>
      <c r="N11">
        <v>4.6762734221171151E-2</v>
      </c>
      <c r="O11">
        <v>160.45837448710088</v>
      </c>
      <c r="P11">
        <v>4.6782290380912868E-2</v>
      </c>
      <c r="Q11">
        <v>166.75196617661476</v>
      </c>
      <c r="R11">
        <v>4.6790413090355122E-2</v>
      </c>
      <c r="S11">
        <v>166.75196617661476</v>
      </c>
      <c r="T11">
        <v>4.6707897554444044E-2</v>
      </c>
      <c r="U11">
        <v>166.75196617661476</v>
      </c>
      <c r="V11">
        <v>4.68729286262662E-2</v>
      </c>
      <c r="AA11">
        <v>174.48103833017359</v>
      </c>
      <c r="AB11">
        <v>4.8571386593596853E-2</v>
      </c>
      <c r="AC11">
        <v>168.1203767314604</v>
      </c>
      <c r="AD11">
        <v>4.7335776696640589E-2</v>
      </c>
      <c r="AE11">
        <v>174.25334152130489</v>
      </c>
      <c r="AF11">
        <v>5.0263349059895879E-2</v>
      </c>
      <c r="AG11">
        <v>172.86059001132051</v>
      </c>
      <c r="AH11">
        <v>4.9637069167739002E-2</v>
      </c>
      <c r="AI11">
        <v>168.74043180377302</v>
      </c>
      <c r="AJ11">
        <v>5.0526680963541709E-2</v>
      </c>
      <c r="AK11">
        <v>173.12233747038411</v>
      </c>
      <c r="AL11">
        <v>5.0685699730392192E-2</v>
      </c>
      <c r="AM11">
        <v>172.26503374953035</v>
      </c>
      <c r="AN11">
        <v>5.0840601607077242E-2</v>
      </c>
      <c r="AO11">
        <v>170.17621054615333</v>
      </c>
      <c r="AP11">
        <v>5.2888054689951024E-2</v>
      </c>
      <c r="AQ11">
        <v>167.85519675167859</v>
      </c>
      <c r="AR11">
        <v>5.3471779086856658E-2</v>
      </c>
      <c r="AS11">
        <v>170.79394361411937</v>
      </c>
      <c r="AT11">
        <v>5.4822956566636077E-2</v>
      </c>
      <c r="AU11">
        <v>173.7238463264348</v>
      </c>
      <c r="AV11">
        <v>5.4710012867187539E-2</v>
      </c>
      <c r="AW11">
        <v>171.93172994415085</v>
      </c>
      <c r="AX11">
        <v>5.5530012867187541E-2</v>
      </c>
      <c r="AY11">
        <v>168.9540094317999</v>
      </c>
      <c r="AZ11">
        <v>5.8490998389399557E-2</v>
      </c>
      <c r="BA11">
        <v>169.31182617545969</v>
      </c>
      <c r="BB11">
        <v>6.335982090962014E-2</v>
      </c>
      <c r="BC11">
        <v>173.15991503696586</v>
      </c>
      <c r="BD11">
        <v>6.4035307237132383E-2</v>
      </c>
      <c r="BE11">
        <v>172.56229802840943</v>
      </c>
      <c r="BF11">
        <v>6.531452225061278E-2</v>
      </c>
    </row>
    <row r="12" spans="1:60" x14ac:dyDescent="0.2">
      <c r="A12" s="70" t="s">
        <v>57</v>
      </c>
      <c r="B12" s="71" t="s">
        <v>67</v>
      </c>
      <c r="C12">
        <v>172.11703958691911</v>
      </c>
      <c r="D12">
        <v>5.3220000000000003E-2</v>
      </c>
      <c r="E12">
        <v>183.44251919798958</v>
      </c>
      <c r="F12">
        <v>4.6659854062208315E-2</v>
      </c>
      <c r="G12">
        <v>178.33303030429369</v>
      </c>
      <c r="H12">
        <v>4.6679341359765224E-2</v>
      </c>
      <c r="I12">
        <v>173.49973069908029</v>
      </c>
      <c r="J12">
        <v>4.669884047650872E-2</v>
      </c>
      <c r="K12">
        <v>168.92081596488421</v>
      </c>
      <c r="L12">
        <v>4.6718351420449632E-2</v>
      </c>
      <c r="M12">
        <v>164.57671803470438</v>
      </c>
      <c r="N12">
        <v>4.673787419959196E-2</v>
      </c>
      <c r="O12">
        <v>160.44982564823997</v>
      </c>
      <c r="P12">
        <v>4.6757408821944908E-2</v>
      </c>
      <c r="Q12">
        <v>167.53741680628528</v>
      </c>
      <c r="R12">
        <v>4.678689043819495E-2</v>
      </c>
      <c r="S12">
        <v>167.53741680628528</v>
      </c>
      <c r="T12">
        <v>4.6704388387936883E-2</v>
      </c>
      <c r="U12">
        <v>167.53741680628528</v>
      </c>
      <c r="V12">
        <v>4.6869392488453017E-2</v>
      </c>
      <c r="AA12">
        <v>173.80215248665783</v>
      </c>
      <c r="AB12">
        <v>4.8502609740087833E-2</v>
      </c>
      <c r="AC12">
        <v>167.75357946417202</v>
      </c>
      <c r="AD12">
        <v>4.7153337494087767E-2</v>
      </c>
      <c r="AE12">
        <v>173.72716060021185</v>
      </c>
      <c r="AF12">
        <v>5.0186335457463621E-2</v>
      </c>
      <c r="AG12">
        <v>172.56509468569399</v>
      </c>
      <c r="AH12">
        <v>4.9586413161861097E-2</v>
      </c>
      <c r="AI12">
        <v>168.38832623670123</v>
      </c>
      <c r="AJ12">
        <v>5.0456668597694203E-2</v>
      </c>
      <c r="AK12">
        <v>172.75168689486122</v>
      </c>
      <c r="AL12">
        <v>5.0619805739006304E-2</v>
      </c>
      <c r="AM12">
        <v>171.97157280908266</v>
      </c>
      <c r="AN12">
        <v>5.0775119453137514E-2</v>
      </c>
      <c r="AO12">
        <v>169.81808104100847</v>
      </c>
      <c r="AP12">
        <v>5.2812276599857252E-2</v>
      </c>
      <c r="AQ12">
        <v>167.43692010299586</v>
      </c>
      <c r="AR12">
        <v>5.3401354883562985E-2</v>
      </c>
      <c r="AS12">
        <v>170.50547766228476</v>
      </c>
      <c r="AT12">
        <v>5.4747590313988466E-2</v>
      </c>
      <c r="AU12">
        <v>173.35061282788433</v>
      </c>
      <c r="AV12">
        <v>5.4647001737924777E-2</v>
      </c>
      <c r="AW12">
        <v>171.56616542260289</v>
      </c>
      <c r="AX12">
        <v>5.5467001737924779E-2</v>
      </c>
      <c r="AY12">
        <v>168.45939204453421</v>
      </c>
      <c r="AZ12">
        <v>5.8402865175920929E-2</v>
      </c>
      <c r="BA12">
        <v>168.95732940597316</v>
      </c>
      <c r="BB12">
        <v>6.3276629745495458E-2</v>
      </c>
      <c r="BC12">
        <v>172.86339457654756</v>
      </c>
      <c r="BD12">
        <v>6.3971060595531148E-2</v>
      </c>
      <c r="BE12">
        <v>172.26782253058369</v>
      </c>
      <c r="BF12">
        <v>6.5253570308580824E-2</v>
      </c>
    </row>
    <row r="13" spans="1:60" x14ac:dyDescent="0.2">
      <c r="A13" s="70" t="s">
        <v>58</v>
      </c>
      <c r="B13" s="71" t="b">
        <v>0</v>
      </c>
      <c r="C13">
        <v>169.2047377326565</v>
      </c>
      <c r="D13">
        <v>5.5259999999999997E-2</v>
      </c>
      <c r="E13">
        <v>183.45228932001947</v>
      </c>
      <c r="F13">
        <v>4.6640050190494477E-2</v>
      </c>
      <c r="G13">
        <v>178.34252903301925</v>
      </c>
      <c r="H13">
        <v>4.6659518488866944E-2</v>
      </c>
      <c r="I13">
        <v>173.50897270438389</v>
      </c>
      <c r="J13">
        <v>4.6678998588913612E-2</v>
      </c>
      <c r="K13">
        <v>168.92981475849805</v>
      </c>
      <c r="L13">
        <v>4.6698490498628932E-2</v>
      </c>
      <c r="M13">
        <v>164.58548608899625</v>
      </c>
      <c r="N13">
        <v>4.6717994226000835E-2</v>
      </c>
      <c r="O13">
        <v>160.4583745001506</v>
      </c>
      <c r="P13">
        <v>4.6737509779022704E-2</v>
      </c>
      <c r="Q13">
        <v>168.33027959573684</v>
      </c>
      <c r="R13">
        <v>4.6783368170925411E-2</v>
      </c>
      <c r="S13">
        <v>168.33027959573684</v>
      </c>
      <c r="T13">
        <v>4.6700879604121739E-2</v>
      </c>
      <c r="U13">
        <v>168.33027959573684</v>
      </c>
      <c r="V13">
        <v>4.6865856737729084E-2</v>
      </c>
      <c r="AA13">
        <v>173.15117202571665</v>
      </c>
      <c r="AB13">
        <v>4.836693208634564E-2</v>
      </c>
      <c r="AC13">
        <v>167.45020477664636</v>
      </c>
      <c r="AD13">
        <v>4.6922677148642615E-2</v>
      </c>
      <c r="AE13">
        <v>173.222608175348</v>
      </c>
      <c r="AF13">
        <v>5.0034408982913982E-2</v>
      </c>
      <c r="AG13">
        <v>172.28174559965896</v>
      </c>
      <c r="AH13">
        <v>4.9486482913895291E-2</v>
      </c>
      <c r="AI13">
        <v>168.05069385484842</v>
      </c>
      <c r="AJ13">
        <v>5.0318553620830889E-2</v>
      </c>
      <c r="AK13">
        <v>172.3962717911194</v>
      </c>
      <c r="AL13">
        <v>5.048981517254672E-2</v>
      </c>
      <c r="AM13">
        <v>171.690174485483</v>
      </c>
      <c r="AN13">
        <v>5.0645941327718297E-2</v>
      </c>
      <c r="AO13">
        <v>169.47467233310482</v>
      </c>
      <c r="AP13">
        <v>5.2662787448428727E-2</v>
      </c>
      <c r="AQ13">
        <v>167.03583658039605</v>
      </c>
      <c r="AR13">
        <v>5.3262427465659304E-2</v>
      </c>
      <c r="AS13">
        <v>170.22886900991006</v>
      </c>
      <c r="AT13">
        <v>5.4598913603600314E-2</v>
      </c>
      <c r="AU13">
        <v>172.99272097132882</v>
      </c>
      <c r="AV13">
        <v>5.4522698258747802E-2</v>
      </c>
      <c r="AW13">
        <v>171.21562731223571</v>
      </c>
      <c r="AX13">
        <v>5.5342698258747804E-2</v>
      </c>
      <c r="AY13">
        <v>167.98510574466926</v>
      </c>
      <c r="AZ13">
        <v>5.8229002793281234E-2</v>
      </c>
      <c r="BA13">
        <v>168.61740411130594</v>
      </c>
      <c r="BB13">
        <v>6.3112516655340234E-2</v>
      </c>
      <c r="BC13">
        <v>172.57906249355412</v>
      </c>
      <c r="BD13">
        <v>6.3844319793233045E-2</v>
      </c>
      <c r="BE13">
        <v>171.98545135265817</v>
      </c>
      <c r="BF13">
        <v>6.5133329034605711E-2</v>
      </c>
    </row>
    <row r="14" spans="1:60" x14ac:dyDescent="0.2">
      <c r="A14" s="70" t="s">
        <v>59</v>
      </c>
      <c r="B14" s="71" t="b">
        <v>0</v>
      </c>
      <c r="C14">
        <v>169.49152542372883</v>
      </c>
      <c r="D14">
        <v>6.0310000000000002E-2</v>
      </c>
      <c r="E14">
        <v>183.48080815758871</v>
      </c>
      <c r="F14">
        <v>4.6626820902492226E-2</v>
      </c>
      <c r="G14">
        <v>178.37025567700667</v>
      </c>
      <c r="H14">
        <v>4.6646274202522202E-2</v>
      </c>
      <c r="I14">
        <v>173.53594997596909</v>
      </c>
      <c r="J14">
        <v>4.6665739289735872E-2</v>
      </c>
      <c r="K14">
        <v>168.95608209823635</v>
      </c>
      <c r="L14">
        <v>4.6685216172112888E-2</v>
      </c>
      <c r="M14">
        <v>164.61107990355308</v>
      </c>
      <c r="N14">
        <v>4.6704704857627379E-2</v>
      </c>
      <c r="O14">
        <v>160.48332846569301</v>
      </c>
      <c r="P14">
        <v>4.6724205354259654E-2</v>
      </c>
      <c r="Q14">
        <v>169.13065996293366</v>
      </c>
      <c r="R14">
        <v>4.6779846288497622E-2</v>
      </c>
      <c r="S14">
        <v>169.13065996293366</v>
      </c>
      <c r="T14">
        <v>4.6697371202950089E-2</v>
      </c>
      <c r="U14">
        <v>169.13065996293366</v>
      </c>
      <c r="V14">
        <v>4.6862321374045154E-2</v>
      </c>
      <c r="AA14">
        <v>172.54585399734503</v>
      </c>
      <c r="AB14">
        <v>4.816805456507911E-2</v>
      </c>
      <c r="AC14">
        <v>167.22351159848156</v>
      </c>
      <c r="AD14">
        <v>4.6653876624232211E-2</v>
      </c>
      <c r="AE14">
        <v>172.75344712159361</v>
      </c>
      <c r="AF14">
        <v>4.9811713794429904E-2</v>
      </c>
      <c r="AG14">
        <v>172.0182717776465</v>
      </c>
      <c r="AH14">
        <v>4.9340004260507372E-2</v>
      </c>
      <c r="AI14">
        <v>167.73674438944965</v>
      </c>
      <c r="AJ14">
        <v>5.0116103449481732E-2</v>
      </c>
      <c r="AK14">
        <v>172.06578695669069</v>
      </c>
      <c r="AL14">
        <v>5.0299273834806334E-2</v>
      </c>
      <c r="AM14">
        <v>171.42851459144848</v>
      </c>
      <c r="AN14">
        <v>5.0456590873338793E-2</v>
      </c>
      <c r="AO14">
        <v>169.15535171679423</v>
      </c>
      <c r="AP14">
        <v>5.2443664910027291E-2</v>
      </c>
      <c r="AQ14">
        <v>166.66288669682902</v>
      </c>
      <c r="AR14">
        <v>5.3058786410949271E-2</v>
      </c>
      <c r="AS14">
        <v>169.97166281996715</v>
      </c>
      <c r="AT14">
        <v>5.4380981948559746E-2</v>
      </c>
      <c r="AU14">
        <v>172.65993311366074</v>
      </c>
      <c r="AV14">
        <v>5.4340493104533559E-2</v>
      </c>
      <c r="AW14">
        <v>170.88967737891545</v>
      </c>
      <c r="AX14">
        <v>5.516049310453356E-2</v>
      </c>
      <c r="AY14">
        <v>167.54408782609332</v>
      </c>
      <c r="AZ14">
        <v>5.7974153754053473E-2</v>
      </c>
      <c r="BA14">
        <v>168.30132256737744</v>
      </c>
      <c r="BB14">
        <v>6.2871958216443008E-2</v>
      </c>
      <c r="BC14">
        <v>172.31467462601114</v>
      </c>
      <c r="BD14">
        <v>6.3658541988936182E-2</v>
      </c>
      <c r="BE14">
        <v>171.72288684427997</v>
      </c>
      <c r="BF14">
        <v>6.4957078297195853E-2</v>
      </c>
    </row>
    <row r="15" spans="1:60" x14ac:dyDescent="0.2">
      <c r="A15" s="70" t="s">
        <v>60</v>
      </c>
      <c r="B15" s="71" t="b">
        <v>0</v>
      </c>
      <c r="C15">
        <v>173.3102253032929</v>
      </c>
      <c r="D15">
        <v>6.1679999999999999E-2</v>
      </c>
      <c r="E15">
        <v>183.52576528408554</v>
      </c>
      <c r="F15">
        <v>4.6621237956437897E-2</v>
      </c>
      <c r="G15">
        <v>178.4139639884568</v>
      </c>
      <c r="H15">
        <v>4.6640681474043849E-2</v>
      </c>
      <c r="I15">
        <v>173.578476975732</v>
      </c>
      <c r="J15">
        <v>4.6660136768538793E-2</v>
      </c>
      <c r="K15">
        <v>168.99748996045139</v>
      </c>
      <c r="L15">
        <v>4.6679603847890362E-2</v>
      </c>
      <c r="M15">
        <v>164.65142601973179</v>
      </c>
      <c r="N15">
        <v>4.6699082720062284E-2</v>
      </c>
      <c r="O15">
        <v>160.52266592298585</v>
      </c>
      <c r="P15">
        <v>4.6718573393025598E-2</v>
      </c>
      <c r="Q15">
        <v>169.93866533441653</v>
      </c>
      <c r="R15">
        <v>4.6776324790864812E-2</v>
      </c>
      <c r="S15">
        <v>169.93866533441653</v>
      </c>
      <c r="T15">
        <v>4.6693863184375795E-2</v>
      </c>
      <c r="U15">
        <v>169.93866533441653</v>
      </c>
      <c r="V15">
        <v>4.6858786397354385E-2</v>
      </c>
      <c r="AA15">
        <v>172.00270989941069</v>
      </c>
      <c r="AB15">
        <v>4.7911402036633403E-2</v>
      </c>
      <c r="AC15">
        <v>167.08340750935798</v>
      </c>
      <c r="AD15">
        <v>4.6358683793621326E-2</v>
      </c>
      <c r="AE15">
        <v>172.33247492948351</v>
      </c>
      <c r="AF15">
        <v>4.952432443623022E-2</v>
      </c>
      <c r="AG15">
        <v>171.78186009869609</v>
      </c>
      <c r="AH15">
        <v>4.9150972757520416E-2</v>
      </c>
      <c r="AI15">
        <v>167.45504156351578</v>
      </c>
      <c r="AJ15">
        <v>4.9854840396572925E-2</v>
      </c>
      <c r="AK15">
        <v>171.76924715634863</v>
      </c>
      <c r="AL15">
        <v>5.0053379196774515E-2</v>
      </c>
      <c r="AM15">
        <v>171.19373052679191</v>
      </c>
      <c r="AN15">
        <v>5.0212233076794677E-2</v>
      </c>
      <c r="AO15">
        <v>168.86882942608298</v>
      </c>
      <c r="AP15">
        <v>5.21608860762907E-2</v>
      </c>
      <c r="AQ15">
        <v>166.32824355291064</v>
      </c>
      <c r="AR15">
        <v>5.2795986516552762E-2</v>
      </c>
      <c r="AS15">
        <v>169.74087500683115</v>
      </c>
      <c r="AT15">
        <v>5.4099739956310858E-2</v>
      </c>
      <c r="AU15">
        <v>172.36132684012398</v>
      </c>
      <c r="AV15">
        <v>5.4105356356915636E-2</v>
      </c>
      <c r="AW15">
        <v>170.59720668713504</v>
      </c>
      <c r="AX15">
        <v>5.4925356356915638E-2</v>
      </c>
      <c r="AY15">
        <v>167.14836810797721</v>
      </c>
      <c r="AZ15">
        <v>5.7645269675685916E-2</v>
      </c>
      <c r="BA15">
        <v>168.01770665474288</v>
      </c>
      <c r="BB15">
        <v>6.256151623592783E-2</v>
      </c>
      <c r="BC15">
        <v>172.07744278573747</v>
      </c>
      <c r="BD15">
        <v>6.3418794716855159E-2</v>
      </c>
      <c r="BE15">
        <v>171.48729108078308</v>
      </c>
      <c r="BF15">
        <v>6.4729625757016421E-2</v>
      </c>
    </row>
    <row r="16" spans="1:60" x14ac:dyDescent="0.2">
      <c r="A16" s="70" t="s">
        <v>61</v>
      </c>
      <c r="B16" s="71">
        <v>1</v>
      </c>
      <c r="C16">
        <v>172.71157167530225</v>
      </c>
      <c r="D16">
        <v>6.3079999999999997E-2</v>
      </c>
      <c r="E16">
        <v>183.58351854049147</v>
      </c>
      <c r="F16">
        <v>4.662375364941776E-2</v>
      </c>
      <c r="G16">
        <v>178.47011297991929</v>
      </c>
      <c r="H16">
        <v>4.6643193393031968E-2</v>
      </c>
      <c r="I16">
        <v>173.63310841906969</v>
      </c>
      <c r="J16">
        <v>4.6662644908270288E-2</v>
      </c>
      <c r="K16">
        <v>169.05068372640858</v>
      </c>
      <c r="L16">
        <v>4.6682108203092099E-2</v>
      </c>
      <c r="M16">
        <v>164.70325583514716</v>
      </c>
      <c r="N16">
        <v>4.6701583285454942E-2</v>
      </c>
      <c r="O16">
        <v>160.57319998518813</v>
      </c>
      <c r="P16">
        <v>4.6721070163325155E-2</v>
      </c>
      <c r="Q16">
        <v>170.75440519336314</v>
      </c>
      <c r="R16">
        <v>4.6772803677980618E-2</v>
      </c>
      <c r="S16">
        <v>170.75440519336314</v>
      </c>
      <c r="T16">
        <v>4.6690355548352297E-2</v>
      </c>
      <c r="U16">
        <v>170.75440519336314</v>
      </c>
      <c r="V16">
        <v>4.685525180760948E-2</v>
      </c>
      <c r="AA16">
        <v>171.53655528703425</v>
      </c>
      <c r="AB16">
        <v>4.7603975312941298E-2</v>
      </c>
      <c r="AC16">
        <v>167.03601573026432</v>
      </c>
      <c r="AD16">
        <v>4.6050000000000001E-2</v>
      </c>
      <c r="AE16">
        <v>171.97117462302586</v>
      </c>
      <c r="AF16">
        <v>4.918008014083846E-2</v>
      </c>
      <c r="AG16">
        <v>171.57895925713026</v>
      </c>
      <c r="AH16">
        <v>4.8924544691567547E-2</v>
      </c>
      <c r="AI16">
        <v>167.21326949579387</v>
      </c>
      <c r="AJ16">
        <v>4.9541891037125876E-2</v>
      </c>
      <c r="AK16">
        <v>171.51474122282499</v>
      </c>
      <c r="AL16">
        <v>4.9758838623177294E-2</v>
      </c>
      <c r="AM16">
        <v>170.99222658876076</v>
      </c>
      <c r="AN16">
        <v>4.9919533381782427E-2</v>
      </c>
      <c r="AO16">
        <v>168.62292104215379</v>
      </c>
      <c r="AP16">
        <v>5.1822164416653889E-2</v>
      </c>
      <c r="AQ16">
        <v>166.04103534125747</v>
      </c>
      <c r="AR16">
        <v>5.2481196278520728E-2</v>
      </c>
      <c r="AS16">
        <v>169.5428008604255</v>
      </c>
      <c r="AT16">
        <v>5.3762859175259026E-2</v>
      </c>
      <c r="AU16">
        <v>172.10504735145224</v>
      </c>
      <c r="AV16">
        <v>5.3823701933413286E-2</v>
      </c>
      <c r="AW16">
        <v>170.34619307495208</v>
      </c>
      <c r="AX16">
        <v>5.4643701933413287E-2</v>
      </c>
      <c r="AY16">
        <v>166.80874079266681</v>
      </c>
      <c r="AZ16">
        <v>5.7251321658499624E-2</v>
      </c>
      <c r="BA16">
        <v>167.77429267616751</v>
      </c>
      <c r="BB16">
        <v>6.2189658761761329E-2</v>
      </c>
      <c r="BC16">
        <v>171.87383803891856</v>
      </c>
      <c r="BD16">
        <v>6.3131617657597852E-2</v>
      </c>
      <c r="BE16">
        <v>171.28509050044332</v>
      </c>
      <c r="BF16">
        <v>6.4457175726438998E-2</v>
      </c>
    </row>
    <row r="17" spans="3:58" x14ac:dyDescent="0.2">
      <c r="C17" t="s">
        <v>44</v>
      </c>
      <c r="D17" t="s">
        <v>44</v>
      </c>
      <c r="E17">
        <v>183.64938910144437</v>
      </c>
      <c r="F17">
        <v>4.6634164174947972E-2</v>
      </c>
      <c r="G17">
        <v>178.53415379403677</v>
      </c>
      <c r="H17">
        <v>4.6653606458749095E-2</v>
      </c>
      <c r="I17">
        <v>173.69541839134862</v>
      </c>
      <c r="J17">
        <v>4.6673060514365788E-2</v>
      </c>
      <c r="K17">
        <v>169.11135395354555</v>
      </c>
      <c r="L17">
        <v>4.6692526349753613E-2</v>
      </c>
      <c r="M17">
        <v>164.76237040639799</v>
      </c>
      <c r="N17">
        <v>4.671200397286867E-2</v>
      </c>
      <c r="O17">
        <v>160.63083668311788</v>
      </c>
      <c r="P17">
        <v>4.6731493391677516E-2</v>
      </c>
      <c r="Q17">
        <v>171.57799112904169</v>
      </c>
      <c r="R17">
        <v>4.6769282949798208E-2</v>
      </c>
      <c r="S17">
        <v>171.57799112904169</v>
      </c>
      <c r="T17">
        <v>4.6686848294833411E-2</v>
      </c>
      <c r="U17">
        <v>171.57799112904169</v>
      </c>
      <c r="V17">
        <v>4.685171760476356E-2</v>
      </c>
      <c r="AA17">
        <v>171.16010564286699</v>
      </c>
      <c r="AB17">
        <v>4.7254160193623461E-2</v>
      </c>
      <c r="AC17">
        <v>167.08340750935798</v>
      </c>
      <c r="AD17">
        <v>4.5741316206378675E-2</v>
      </c>
      <c r="AE17">
        <v>171.67940153274122</v>
      </c>
      <c r="AF17">
        <v>4.8788370995255015E-2</v>
      </c>
      <c r="AG17">
        <v>171.41510385898394</v>
      </c>
      <c r="AH17">
        <v>4.8666896430034051E-2</v>
      </c>
      <c r="AI17">
        <v>167.01802309803861</v>
      </c>
      <c r="AJ17">
        <v>4.9185791813868195E-2</v>
      </c>
      <c r="AK17">
        <v>171.30921141453882</v>
      </c>
      <c r="AL17">
        <v>4.9423686413052413E-2</v>
      </c>
      <c r="AM17">
        <v>170.82949927950295</v>
      </c>
      <c r="AN17">
        <v>4.9586475872970839E-2</v>
      </c>
      <c r="AO17">
        <v>168.42433430468495</v>
      </c>
      <c r="AP17">
        <v>5.1436739375010282E-2</v>
      </c>
      <c r="AQ17">
        <v>165.80909635318747</v>
      </c>
      <c r="AR17">
        <v>5.2123002353949767E-2</v>
      </c>
      <c r="AS17">
        <v>169.38284332712337</v>
      </c>
      <c r="AT17">
        <v>5.3379528834928705E-2</v>
      </c>
      <c r="AU17">
        <v>171.89808528402568</v>
      </c>
      <c r="AV17">
        <v>5.3503212632481374E-2</v>
      </c>
      <c r="AW17">
        <v>170.14348353936325</v>
      </c>
      <c r="AX17">
        <v>5.4323212632481375E-2</v>
      </c>
      <c r="AY17">
        <v>166.53447002798146</v>
      </c>
      <c r="AZ17">
        <v>5.6803055577457601E-2</v>
      </c>
      <c r="BA17">
        <v>167.5777203304539</v>
      </c>
      <c r="BB17">
        <v>6.176652909647868E-2</v>
      </c>
      <c r="BC17">
        <v>171.70941419228964</v>
      </c>
      <c r="BD17">
        <v>6.2804844252726102E-2</v>
      </c>
      <c r="BE17">
        <v>171.12180060799483</v>
      </c>
      <c r="BF17">
        <v>6.4147159932073483E-2</v>
      </c>
    </row>
    <row r="18" spans="3:58" x14ac:dyDescent="0.2">
      <c r="E18">
        <v>183.71804052584309</v>
      </c>
      <c r="F18">
        <v>4.6651626134163869E-2</v>
      </c>
      <c r="G18">
        <v>178.60089822491477</v>
      </c>
      <c r="H18">
        <v>4.6671077066539723E-2</v>
      </c>
      <c r="I18">
        <v>173.76035890918641</v>
      </c>
      <c r="J18">
        <v>4.6690539776363428E-2</v>
      </c>
      <c r="K18">
        <v>169.1745855008794</v>
      </c>
      <c r="L18">
        <v>4.6710014271591507E-2</v>
      </c>
      <c r="M18">
        <v>164.82398062248947</v>
      </c>
      <c r="N18">
        <v>4.6729500560183421E-2</v>
      </c>
      <c r="O18">
        <v>160.69090663428747</v>
      </c>
      <c r="P18">
        <v>4.6748998650110903E-2</v>
      </c>
      <c r="Q18">
        <v>172.40953688769827</v>
      </c>
      <c r="R18">
        <v>4.6765762606270904E-2</v>
      </c>
      <c r="S18">
        <v>172.40953688769827</v>
      </c>
      <c r="T18">
        <v>4.6683341423772798E-2</v>
      </c>
      <c r="U18">
        <v>172.40953688769827</v>
      </c>
      <c r="V18">
        <v>4.6848183788769565E-2</v>
      </c>
      <c r="AA18">
        <v>170.88362953187075</v>
      </c>
      <c r="AB18">
        <v>4.6871498723234928E-2</v>
      </c>
      <c r="AC18">
        <v>167.22351159848156</v>
      </c>
      <c r="AD18">
        <v>4.544612337576779E-2</v>
      </c>
      <c r="AE18">
        <v>171.46511446793687</v>
      </c>
      <c r="AF18">
        <v>4.8359881803861866E-2</v>
      </c>
      <c r="AG18">
        <v>171.29476345237936</v>
      </c>
      <c r="AH18">
        <v>4.8385055945855668E-2</v>
      </c>
      <c r="AI18">
        <v>166.87462818301137</v>
      </c>
      <c r="AJ18">
        <v>4.8796256185328971E-2</v>
      </c>
      <c r="AK18">
        <v>171.15826404888398</v>
      </c>
      <c r="AL18">
        <v>4.9057064645015497E-2</v>
      </c>
      <c r="AM18">
        <v>170.70998737581664</v>
      </c>
      <c r="AN18">
        <v>4.9222145490984144E-2</v>
      </c>
      <c r="AO18">
        <v>168.27848614219761</v>
      </c>
      <c r="AP18">
        <v>5.1015124341767824E-2</v>
      </c>
      <c r="AQ18">
        <v>165.63875327967537</v>
      </c>
      <c r="AR18">
        <v>5.1731175339360308E-2</v>
      </c>
      <c r="AS18">
        <v>169.26536563145507</v>
      </c>
      <c r="AT18">
        <v>5.2960205187736475E-2</v>
      </c>
      <c r="AU18">
        <v>171.74608602353388</v>
      </c>
      <c r="AV18">
        <v>5.3152630566796068E-2</v>
      </c>
      <c r="AW18">
        <v>169.99460746807509</v>
      </c>
      <c r="AX18">
        <v>5.3972630566796076E-2</v>
      </c>
      <c r="AY18">
        <v>166.33303720541124</v>
      </c>
      <c r="AZ18">
        <v>5.631269896270822E-2</v>
      </c>
      <c r="BA18">
        <v>167.4333515987673</v>
      </c>
      <c r="BB18">
        <v>6.130366911433207E-2</v>
      </c>
      <c r="BC18">
        <v>171.58865629976574</v>
      </c>
      <c r="BD18">
        <v>6.2447388028890105E-2</v>
      </c>
      <c r="BE18">
        <v>171.00187552603862</v>
      </c>
      <c r="BF18">
        <v>6.3808034796639337E-2</v>
      </c>
    </row>
    <row r="19" spans="3:58" x14ac:dyDescent="0.2">
      <c r="E19">
        <v>183.78391108356865</v>
      </c>
      <c r="F19">
        <v>4.6674724862980049E-2</v>
      </c>
      <c r="G19">
        <v>178.66493903570804</v>
      </c>
      <c r="H19">
        <v>4.6694189851662349E-2</v>
      </c>
      <c r="I19">
        <v>173.822668878044</v>
      </c>
      <c r="J19">
        <v>4.6713666628409339E-2</v>
      </c>
      <c r="K19">
        <v>169.23525572449765</v>
      </c>
      <c r="L19">
        <v>4.6733155201183145E-2</v>
      </c>
      <c r="M19">
        <v>164.88309519012392</v>
      </c>
      <c r="N19">
        <v>4.675265557795117E-2</v>
      </c>
      <c r="O19">
        <v>160.74854332850288</v>
      </c>
      <c r="P19">
        <v>4.6772167766694822E-2</v>
      </c>
      <c r="Q19">
        <v>173.24915842492678</v>
      </c>
      <c r="R19">
        <v>4.6762242647352112E-2</v>
      </c>
      <c r="S19">
        <v>173.24915842492678</v>
      </c>
      <c r="T19">
        <v>4.6679834935123947E-2</v>
      </c>
      <c r="U19">
        <v>173.24915842492678</v>
      </c>
      <c r="V19">
        <v>4.6844650359580277E-2</v>
      </c>
      <c r="AA19">
        <v>170.71466850163415</v>
      </c>
      <c r="AB19">
        <v>4.6466428909163887E-2</v>
      </c>
      <c r="AC19">
        <v>167.45020477664636</v>
      </c>
      <c r="AD19">
        <v>4.5177322851357386E-2</v>
      </c>
      <c r="AE19">
        <v>171.334158621136</v>
      </c>
      <c r="AF19">
        <v>4.7906300634812257E-2</v>
      </c>
      <c r="AG19">
        <v>171.22122060990469</v>
      </c>
      <c r="AH19">
        <v>4.8086711112737476E-2</v>
      </c>
      <c r="AI19">
        <v>166.78699619019147</v>
      </c>
      <c r="AJ19">
        <v>4.8383909668011142E-2</v>
      </c>
      <c r="AK19">
        <v>171.06601657650509</v>
      </c>
      <c r="AL19">
        <v>4.8668973805186956E-2</v>
      </c>
      <c r="AM19">
        <v>170.63695085089003</v>
      </c>
      <c r="AN19">
        <v>4.8836480218904535E-2</v>
      </c>
      <c r="AO19">
        <v>168.18935491236661</v>
      </c>
      <c r="AP19">
        <v>5.0568819875964996E-2</v>
      </c>
      <c r="AQ19">
        <v>165.5346526357153</v>
      </c>
      <c r="AR19">
        <v>5.1316403254293555E-2</v>
      </c>
      <c r="AS19">
        <v>169.19357225871693</v>
      </c>
      <c r="AT19">
        <v>5.2516326289682586E-2</v>
      </c>
      <c r="AU19">
        <v>171.65319571357054</v>
      </c>
      <c r="AV19">
        <v>5.2781518701210027E-2</v>
      </c>
      <c r="AW19">
        <v>169.90362581222138</v>
      </c>
      <c r="AX19">
        <v>5.3601518701210028E-2</v>
      </c>
      <c r="AY19">
        <v>166.20993688725972</v>
      </c>
      <c r="AZ19">
        <v>5.5793627464437549E-2</v>
      </c>
      <c r="BA19">
        <v>167.34512448376691</v>
      </c>
      <c r="BB19">
        <v>6.0813704429048536E-2</v>
      </c>
      <c r="BC19">
        <v>171.51485832186265</v>
      </c>
      <c r="BD19">
        <v>6.2068999460057284E-2</v>
      </c>
      <c r="BE19">
        <v>170.92858649818911</v>
      </c>
      <c r="BF19">
        <v>6.3449050769797927E-2</v>
      </c>
    </row>
    <row r="20" spans="3:58" x14ac:dyDescent="0.2">
      <c r="E20">
        <v>183.84166433378138</v>
      </c>
      <c r="F20">
        <v>4.6701589039761245E-2</v>
      </c>
      <c r="G20">
        <v>178.72108802079143</v>
      </c>
      <c r="H20">
        <v>4.6721072353723372E-2</v>
      </c>
      <c r="I20">
        <v>173.87730031481621</v>
      </c>
      <c r="J20">
        <v>4.6740567470491448E-2</v>
      </c>
      <c r="K20">
        <v>169.28844948370241</v>
      </c>
      <c r="L20">
        <v>4.6760074398037414E-2</v>
      </c>
      <c r="M20">
        <v>164.93492499859946</v>
      </c>
      <c r="N20">
        <v>4.6779593144340562E-2</v>
      </c>
      <c r="O20">
        <v>160.79907738357741</v>
      </c>
      <c r="P20">
        <v>4.6799123717395689E-2</v>
      </c>
      <c r="Q20">
        <v>174.09697395957241</v>
      </c>
      <c r="R20">
        <v>4.6758723072994834E-2</v>
      </c>
      <c r="S20">
        <v>174.09697395957241</v>
      </c>
      <c r="T20">
        <v>4.6676328828841054E-2</v>
      </c>
      <c r="U20">
        <v>174.09697395957241</v>
      </c>
      <c r="V20">
        <v>4.684111731714917E-2</v>
      </c>
      <c r="AA20">
        <v>170.65783136861344</v>
      </c>
      <c r="AB20">
        <v>4.6050000000000001E-2</v>
      </c>
      <c r="AC20">
        <v>167.75357946417202</v>
      </c>
      <c r="AD20">
        <v>4.4946662505912234E-2</v>
      </c>
      <c r="AE20">
        <v>171.29010612646292</v>
      </c>
      <c r="AF20">
        <v>4.7440000000000003E-2</v>
      </c>
      <c r="AG20">
        <v>171.19648138859077</v>
      </c>
      <c r="AH20">
        <v>4.7780000000000003E-2</v>
      </c>
      <c r="AI20">
        <v>166.75751749190349</v>
      </c>
      <c r="AJ20">
        <v>4.7960000000000003E-2</v>
      </c>
      <c r="AK20">
        <v>171.03498526797742</v>
      </c>
      <c r="AL20">
        <v>4.827E-2</v>
      </c>
      <c r="AM20">
        <v>170.61238195073119</v>
      </c>
      <c r="AN20">
        <v>4.8439999999999997E-2</v>
      </c>
      <c r="AO20">
        <v>168.15937188279403</v>
      </c>
      <c r="AP20">
        <v>5.0110000000000002E-2</v>
      </c>
      <c r="AQ20">
        <v>165.4996340155044</v>
      </c>
      <c r="AR20">
        <v>5.0889999999999998E-2</v>
      </c>
      <c r="AS20">
        <v>169.16942154496593</v>
      </c>
      <c r="AT20">
        <v>5.2060000000000002E-2</v>
      </c>
      <c r="AU20">
        <v>171.62194815964449</v>
      </c>
      <c r="AV20">
        <v>5.2400000000000002E-2</v>
      </c>
      <c r="AW20">
        <v>169.87302031420234</v>
      </c>
      <c r="AX20">
        <v>5.3220000000000003E-2</v>
      </c>
      <c r="AY20">
        <v>166.16852692930746</v>
      </c>
      <c r="AZ20">
        <v>5.5259999999999997E-2</v>
      </c>
      <c r="BA20">
        <v>167.31544559115903</v>
      </c>
      <c r="BB20">
        <v>6.0310000000000002E-2</v>
      </c>
      <c r="BC20">
        <v>171.49003327504053</v>
      </c>
      <c r="BD20">
        <v>6.1679999999999999E-2</v>
      </c>
      <c r="BE20">
        <v>170.90393265807575</v>
      </c>
      <c r="BF20">
        <v>6.3079999999999997E-2</v>
      </c>
    </row>
    <row r="21" spans="3:58" x14ac:dyDescent="0.2">
      <c r="E21">
        <v>183.88662145162087</v>
      </c>
      <c r="F21">
        <v>4.6730042288672065E-2</v>
      </c>
      <c r="G21">
        <v>178.76479632332436</v>
      </c>
      <c r="H21">
        <v>4.6749546712282201E-2</v>
      </c>
      <c r="I21">
        <v>173.91982730540138</v>
      </c>
      <c r="J21">
        <v>4.6769062956369727E-2</v>
      </c>
      <c r="K21">
        <v>169.32985733647845</v>
      </c>
      <c r="L21">
        <v>4.6788591028919815E-2</v>
      </c>
      <c r="M21">
        <v>164.97527110507713</v>
      </c>
      <c r="N21">
        <v>4.6808130937926608E-2</v>
      </c>
      <c r="O21">
        <v>160.83841483090652</v>
      </c>
      <c r="P21">
        <v>4.6827682691400925E-2</v>
      </c>
      <c r="Q21">
        <v>174.95310402921388</v>
      </c>
      <c r="R21">
        <v>4.6755203883151179E-2</v>
      </c>
      <c r="S21">
        <v>174.95310402921388</v>
      </c>
      <c r="T21">
        <v>4.6672823104875472E-2</v>
      </c>
      <c r="U21">
        <v>174.95310402921388</v>
      </c>
      <c r="V21">
        <v>4.6837584661426887E-2</v>
      </c>
      <c r="AA21">
        <v>170.71466850163415</v>
      </c>
      <c r="AB21">
        <v>4.5633571090836121E-2</v>
      </c>
      <c r="AC21">
        <v>168.1203767314604</v>
      </c>
      <c r="AD21">
        <v>4.4764223303359413E-2</v>
      </c>
      <c r="AE21">
        <v>171.334158621136</v>
      </c>
      <c r="AF21">
        <v>4.6973699365187756E-2</v>
      </c>
      <c r="AG21">
        <v>171.22122060990469</v>
      </c>
      <c r="AH21">
        <v>4.7473288887262537E-2</v>
      </c>
      <c r="AI21">
        <v>166.78699619019147</v>
      </c>
      <c r="AJ21">
        <v>4.753609033198887E-2</v>
      </c>
      <c r="AK21">
        <v>171.06601657650509</v>
      </c>
      <c r="AL21">
        <v>4.7871026194813052E-2</v>
      </c>
      <c r="AM21">
        <v>170.63695085089003</v>
      </c>
      <c r="AN21">
        <v>4.8043519781095466E-2</v>
      </c>
      <c r="AO21">
        <v>168.18935491236661</v>
      </c>
      <c r="AP21">
        <v>4.9651180124035008E-2</v>
      </c>
      <c r="AQ21">
        <v>165.5346526357153</v>
      </c>
      <c r="AR21">
        <v>5.0463596745706447E-2</v>
      </c>
      <c r="AS21">
        <v>169.19357225871693</v>
      </c>
      <c r="AT21">
        <v>5.1603673710317426E-2</v>
      </c>
      <c r="AU21">
        <v>171.65319571357054</v>
      </c>
      <c r="AV21">
        <v>5.2018481298789984E-2</v>
      </c>
      <c r="AW21">
        <v>169.90362581222138</v>
      </c>
      <c r="AX21">
        <v>5.2838481298789985E-2</v>
      </c>
      <c r="AY21">
        <v>166.20993688725972</v>
      </c>
      <c r="AZ21">
        <v>5.4726372535562451E-2</v>
      </c>
      <c r="BA21">
        <v>167.34512448376691</v>
      </c>
      <c r="BB21">
        <v>5.9806295570951476E-2</v>
      </c>
      <c r="BC21">
        <v>171.51485832186265</v>
      </c>
      <c r="BD21">
        <v>6.1291000539942721E-2</v>
      </c>
      <c r="BE21">
        <v>170.92858649818911</v>
      </c>
      <c r="BF21">
        <v>6.2710949230202068E-2</v>
      </c>
    </row>
    <row r="22" spans="3:58" x14ac:dyDescent="0.2">
      <c r="E22">
        <v>183.91514027877002</v>
      </c>
      <c r="F22">
        <v>4.6757779496703733E-2</v>
      </c>
      <c r="G22">
        <v>178.79252295657892</v>
      </c>
      <c r="H22">
        <v>4.6777306104151928E-2</v>
      </c>
      <c r="I22">
        <v>173.94680456594008</v>
      </c>
      <c r="J22">
        <v>4.6796844551247496E-2</v>
      </c>
      <c r="K22">
        <v>169.35612466485577</v>
      </c>
      <c r="L22">
        <v>4.6816394845991191E-2</v>
      </c>
      <c r="M22">
        <v>165.00086490795766</v>
      </c>
      <c r="N22">
        <v>4.6835956996393757E-2</v>
      </c>
      <c r="O22">
        <v>160.86336878445641</v>
      </c>
      <c r="P22">
        <v>4.6855531010483391E-2</v>
      </c>
      <c r="Q22">
        <v>175.8176715473065</v>
      </c>
      <c r="R22">
        <v>4.6751685077773782E-2</v>
      </c>
      <c r="S22">
        <v>175.8176715473065</v>
      </c>
      <c r="T22">
        <v>4.6669317763181027E-2</v>
      </c>
      <c r="U22">
        <v>175.8176715473065</v>
      </c>
      <c r="V22">
        <v>4.6834052392366536E-2</v>
      </c>
      <c r="AA22">
        <v>170.88362953187075</v>
      </c>
      <c r="AB22">
        <v>4.522850127676508E-2</v>
      </c>
      <c r="AC22">
        <v>168.53456577784246</v>
      </c>
      <c r="AD22">
        <v>4.4637978712290909E-2</v>
      </c>
      <c r="AE22">
        <v>171.46511446793687</v>
      </c>
      <c r="AF22">
        <v>4.6520118196138147E-2</v>
      </c>
      <c r="AG22">
        <v>171.29476345237936</v>
      </c>
      <c r="AH22">
        <v>4.7174944054144345E-2</v>
      </c>
      <c r="AI22">
        <v>166.87462818301137</v>
      </c>
      <c r="AJ22">
        <v>4.7123743814671042E-2</v>
      </c>
      <c r="AK22">
        <v>171.15826404888398</v>
      </c>
      <c r="AL22">
        <v>4.7482935354984511E-2</v>
      </c>
      <c r="AM22">
        <v>170.70998737581664</v>
      </c>
      <c r="AN22">
        <v>4.765785450901585E-2</v>
      </c>
      <c r="AO22">
        <v>168.27848614219761</v>
      </c>
      <c r="AP22">
        <v>4.9204875658232186E-2</v>
      </c>
      <c r="AQ22">
        <v>165.63875327967537</v>
      </c>
      <c r="AR22">
        <v>5.0048824660639687E-2</v>
      </c>
      <c r="AS22">
        <v>169.26536563145507</v>
      </c>
      <c r="AT22">
        <v>5.1159794812263529E-2</v>
      </c>
      <c r="AU22">
        <v>171.74608602353388</v>
      </c>
      <c r="AV22">
        <v>5.1647369433203937E-2</v>
      </c>
      <c r="AW22">
        <v>169.99460746807509</v>
      </c>
      <c r="AX22">
        <v>5.2467369433203938E-2</v>
      </c>
      <c r="AY22">
        <v>166.33303720541124</v>
      </c>
      <c r="AZ22">
        <v>5.4207301037291773E-2</v>
      </c>
      <c r="BA22">
        <v>167.4333515987673</v>
      </c>
      <c r="BB22">
        <v>5.9316330885667942E-2</v>
      </c>
      <c r="BC22">
        <v>171.58865629976574</v>
      </c>
      <c r="BD22">
        <v>6.0912611971109892E-2</v>
      </c>
      <c r="BE22">
        <v>171.00187552603862</v>
      </c>
      <c r="BF22">
        <v>6.2351965203360664E-2</v>
      </c>
    </row>
    <row r="23" spans="3:58" x14ac:dyDescent="0.2">
      <c r="E23">
        <v>183.92491038946119</v>
      </c>
      <c r="F23">
        <v>4.6782553560221062E-2</v>
      </c>
      <c r="G23">
        <v>178.80202167362546</v>
      </c>
      <c r="H23">
        <v>4.6802101628494734E-2</v>
      </c>
      <c r="I23">
        <v>173.95604655922338</v>
      </c>
      <c r="J23">
        <v>4.6821661555531267E-2</v>
      </c>
      <c r="K23">
        <v>169.36512344610711</v>
      </c>
      <c r="L23">
        <v>4.6841233349348081E-2</v>
      </c>
      <c r="M23">
        <v>165.00963294954389</v>
      </c>
      <c r="N23">
        <v>4.6860817017972949E-2</v>
      </c>
      <c r="O23">
        <v>160.87191762331733</v>
      </c>
      <c r="P23">
        <v>4.688041256945135E-2</v>
      </c>
      <c r="Q23">
        <v>176.69080186200989</v>
      </c>
      <c r="R23">
        <v>4.6748166656818357E-2</v>
      </c>
      <c r="S23">
        <v>176.69080186200989</v>
      </c>
      <c r="T23">
        <v>4.6665812803713805E-2</v>
      </c>
      <c r="U23">
        <v>176.69080186200989</v>
      </c>
      <c r="V23">
        <v>4.6830520509923479E-2</v>
      </c>
      <c r="AA23">
        <v>171.16010564286697</v>
      </c>
      <c r="AB23">
        <v>4.4845839806376547E-2</v>
      </c>
      <c r="AC23">
        <v>168.9780445544917</v>
      </c>
      <c r="AD23">
        <v>4.4573446227125176E-2</v>
      </c>
      <c r="AE23">
        <v>171.67940153274122</v>
      </c>
      <c r="AF23">
        <v>4.6091629004744998E-2</v>
      </c>
      <c r="AG23">
        <v>171.41510385898394</v>
      </c>
      <c r="AH23">
        <v>4.6893103569965962E-2</v>
      </c>
      <c r="AI23">
        <v>167.01802309803858</v>
      </c>
      <c r="AJ23">
        <v>4.6734208186131818E-2</v>
      </c>
      <c r="AK23">
        <v>171.30921141453882</v>
      </c>
      <c r="AL23">
        <v>4.7116313586947588E-2</v>
      </c>
      <c r="AM23">
        <v>170.82949927950295</v>
      </c>
      <c r="AN23">
        <v>4.7293524127029161E-2</v>
      </c>
      <c r="AO23">
        <v>168.42433430468495</v>
      </c>
      <c r="AP23">
        <v>4.8783260624989729E-2</v>
      </c>
      <c r="AQ23">
        <v>165.80909635318747</v>
      </c>
      <c r="AR23">
        <v>4.9656997646050235E-2</v>
      </c>
      <c r="AS23">
        <v>169.38284332712337</v>
      </c>
      <c r="AT23">
        <v>5.0740471165071306E-2</v>
      </c>
      <c r="AU23">
        <v>171.89808528402568</v>
      </c>
      <c r="AV23">
        <v>5.129678736751863E-2</v>
      </c>
      <c r="AW23">
        <v>170.14348353936325</v>
      </c>
      <c r="AX23">
        <v>5.2116787367518631E-2</v>
      </c>
      <c r="AY23">
        <v>166.53447002798143</v>
      </c>
      <c r="AZ23">
        <v>5.3716944422542393E-2</v>
      </c>
      <c r="BA23">
        <v>167.5777203304539</v>
      </c>
      <c r="BB23">
        <v>5.8853470903521332E-2</v>
      </c>
      <c r="BC23">
        <v>171.70941419228964</v>
      </c>
      <c r="BD23">
        <v>6.0555155747273895E-2</v>
      </c>
      <c r="BE23">
        <v>171.12180060799483</v>
      </c>
      <c r="BF23">
        <v>6.2012840067926518E-2</v>
      </c>
    </row>
    <row r="24" spans="3:58" x14ac:dyDescent="0.2">
      <c r="E24" t="s">
        <v>65</v>
      </c>
      <c r="F24" t="s">
        <v>65</v>
      </c>
      <c r="G24" t="s">
        <v>65</v>
      </c>
      <c r="H24" t="s">
        <v>65</v>
      </c>
      <c r="I24" t="s">
        <v>65</v>
      </c>
      <c r="J24" t="s">
        <v>65</v>
      </c>
      <c r="K24" t="s">
        <v>65</v>
      </c>
      <c r="L24" t="s">
        <v>65</v>
      </c>
      <c r="M24" t="s">
        <v>65</v>
      </c>
      <c r="N24" t="s">
        <v>65</v>
      </c>
      <c r="O24" t="s">
        <v>65</v>
      </c>
      <c r="P24" t="s">
        <v>65</v>
      </c>
      <c r="Q24">
        <v>177.57262281675105</v>
      </c>
      <c r="R24">
        <v>4.6744648620236515E-2</v>
      </c>
      <c r="S24">
        <v>177.57262281675105</v>
      </c>
      <c r="T24">
        <v>4.6662308226424906E-2</v>
      </c>
      <c r="U24">
        <v>177.57262281675105</v>
      </c>
      <c r="V24">
        <v>4.6826989014048123E-2</v>
      </c>
      <c r="AA24">
        <v>171.53655528703425</v>
      </c>
      <c r="AB24">
        <v>4.4496024687058711E-2</v>
      </c>
      <c r="AC24">
        <v>169.43143091082129</v>
      </c>
      <c r="AD24">
        <v>4.4573446227125176E-2</v>
      </c>
      <c r="AE24">
        <v>171.97117462302586</v>
      </c>
      <c r="AF24">
        <v>4.5699919859161553E-2</v>
      </c>
      <c r="AG24">
        <v>171.57895925713026</v>
      </c>
      <c r="AH24">
        <v>4.6635455308432466E-2</v>
      </c>
      <c r="AI24">
        <v>167.21326949579387</v>
      </c>
      <c r="AJ24">
        <v>4.6378108962874136E-2</v>
      </c>
      <c r="AK24">
        <v>171.51474122282497</v>
      </c>
      <c r="AL24">
        <v>4.6781161376822714E-2</v>
      </c>
      <c r="AM24">
        <v>170.99222658876076</v>
      </c>
      <c r="AN24">
        <v>4.6960466618217567E-2</v>
      </c>
      <c r="AO24">
        <v>168.62292104215379</v>
      </c>
      <c r="AP24">
        <v>4.8397835583346122E-2</v>
      </c>
      <c r="AQ24">
        <v>166.04103534125747</v>
      </c>
      <c r="AR24">
        <v>4.9298803721479274E-2</v>
      </c>
      <c r="AS24">
        <v>169.5428008604255</v>
      </c>
      <c r="AT24">
        <v>5.0357140824740979E-2</v>
      </c>
      <c r="AU24">
        <v>172.10504735145224</v>
      </c>
      <c r="AV24">
        <v>5.0976298066586725E-2</v>
      </c>
      <c r="AW24">
        <v>170.34619307495208</v>
      </c>
      <c r="AX24">
        <v>5.1796298066586727E-2</v>
      </c>
      <c r="AY24">
        <v>166.80874079266678</v>
      </c>
      <c r="AZ24">
        <v>5.3268678341500376E-2</v>
      </c>
      <c r="BA24">
        <v>167.77429267616748</v>
      </c>
      <c r="BB24">
        <v>5.8430341238238676E-2</v>
      </c>
      <c r="BC24">
        <v>171.87383803891856</v>
      </c>
      <c r="BD24">
        <v>6.0228382342402145E-2</v>
      </c>
      <c r="BE24">
        <v>171.28509050044332</v>
      </c>
      <c r="BF24">
        <v>6.1702824273561011E-2</v>
      </c>
    </row>
    <row r="25" spans="3:58" x14ac:dyDescent="0.2">
      <c r="Q25">
        <v>178.46326481264671</v>
      </c>
      <c r="R25">
        <v>4.6741130967981534E-2</v>
      </c>
      <c r="S25">
        <v>178.46326481264671</v>
      </c>
      <c r="T25">
        <v>4.6658804031268826E-2</v>
      </c>
      <c r="U25">
        <v>178.46326481264671</v>
      </c>
      <c r="V25">
        <v>4.6823457904694242E-2</v>
      </c>
      <c r="AA25">
        <v>172.00270989941069</v>
      </c>
      <c r="AB25">
        <v>4.4188597963366605E-2</v>
      </c>
      <c r="AC25">
        <v>169.87490968747053</v>
      </c>
      <c r="AD25">
        <v>4.4637978712290909E-2</v>
      </c>
      <c r="AE25">
        <v>172.33247492948351</v>
      </c>
      <c r="AF25">
        <v>4.5355675563769793E-2</v>
      </c>
      <c r="AG25">
        <v>171.78186009869609</v>
      </c>
      <c r="AH25">
        <v>4.6409027242479597E-2</v>
      </c>
      <c r="AI25">
        <v>167.45504156351578</v>
      </c>
      <c r="AJ25">
        <v>4.606515960342708E-2</v>
      </c>
      <c r="AK25">
        <v>171.76924715634863</v>
      </c>
      <c r="AL25">
        <v>4.6486620803225485E-2</v>
      </c>
      <c r="AM25">
        <v>171.19373052679191</v>
      </c>
      <c r="AN25">
        <v>4.6667766923205324E-2</v>
      </c>
      <c r="AO25">
        <v>168.86882942608298</v>
      </c>
      <c r="AP25">
        <v>4.8059113923709311E-2</v>
      </c>
      <c r="AQ25">
        <v>166.32824355291064</v>
      </c>
      <c r="AR25">
        <v>4.8984013483447233E-2</v>
      </c>
      <c r="AS25">
        <v>169.74087500683115</v>
      </c>
      <c r="AT25">
        <v>5.0020260043689153E-2</v>
      </c>
      <c r="AU25">
        <v>172.36132684012398</v>
      </c>
      <c r="AV25">
        <v>5.0694643643084375E-2</v>
      </c>
      <c r="AW25">
        <v>170.59720668713504</v>
      </c>
      <c r="AX25">
        <v>5.1514643643084376E-2</v>
      </c>
      <c r="AY25">
        <v>167.14836810797721</v>
      </c>
      <c r="AZ25">
        <v>5.2874730324314084E-2</v>
      </c>
      <c r="BA25">
        <v>168.01770665474288</v>
      </c>
      <c r="BB25">
        <v>5.8058483764072182E-2</v>
      </c>
      <c r="BC25">
        <v>172.07744278573747</v>
      </c>
      <c r="BD25">
        <v>5.9941205283144845E-2</v>
      </c>
      <c r="BE25">
        <v>171.48729108078305</v>
      </c>
      <c r="BF25">
        <v>6.1430374242983574E-2</v>
      </c>
    </row>
    <row r="26" spans="3:58" x14ac:dyDescent="0.2">
      <c r="Q26">
        <v>179.36286087277344</v>
      </c>
      <c r="R26">
        <v>4.6737613700004656E-2</v>
      </c>
      <c r="S26">
        <v>179.36286087277344</v>
      </c>
      <c r="T26">
        <v>4.6655300218196888E-2</v>
      </c>
      <c r="U26">
        <v>179.36286087277344</v>
      </c>
      <c r="V26">
        <v>4.6819927181812424E-2</v>
      </c>
      <c r="AA26">
        <v>172.54585399734503</v>
      </c>
      <c r="AB26">
        <v>4.3931945434920891E-2</v>
      </c>
      <c r="AC26">
        <v>170.2890987338526</v>
      </c>
      <c r="AD26">
        <v>4.4764223303359413E-2</v>
      </c>
      <c r="AE26">
        <v>172.75344712159361</v>
      </c>
      <c r="AF26">
        <v>4.5068286205570102E-2</v>
      </c>
      <c r="AG26">
        <v>172.0182717776465</v>
      </c>
      <c r="AH26">
        <v>4.6219995739492634E-2</v>
      </c>
      <c r="AI26">
        <v>167.73674438944965</v>
      </c>
      <c r="AJ26">
        <v>4.5803896550518274E-2</v>
      </c>
      <c r="AK26">
        <v>172.06578695669069</v>
      </c>
      <c r="AL26">
        <v>4.6240726165193667E-2</v>
      </c>
      <c r="AM26">
        <v>171.42851459144848</v>
      </c>
      <c r="AN26">
        <v>4.6423409126661208E-2</v>
      </c>
      <c r="AO26">
        <v>169.15535171679423</v>
      </c>
      <c r="AP26">
        <v>4.777633508997272E-2</v>
      </c>
      <c r="AQ26">
        <v>166.66288669682902</v>
      </c>
      <c r="AR26">
        <v>4.8721213589050731E-2</v>
      </c>
      <c r="AS26">
        <v>169.97166281996715</v>
      </c>
      <c r="AT26">
        <v>4.9739018051440258E-2</v>
      </c>
      <c r="AU26">
        <v>172.65993311366071</v>
      </c>
      <c r="AV26">
        <v>5.0459506895466445E-2</v>
      </c>
      <c r="AW26">
        <v>170.88967737891545</v>
      </c>
      <c r="AX26">
        <v>5.1279506895466447E-2</v>
      </c>
      <c r="AY26">
        <v>167.54408782609332</v>
      </c>
      <c r="AZ26">
        <v>5.2545846245946527E-2</v>
      </c>
      <c r="BA26">
        <v>168.30132256737741</v>
      </c>
      <c r="BB26">
        <v>5.7748041783557011E-2</v>
      </c>
      <c r="BC26">
        <v>172.31467462601114</v>
      </c>
      <c r="BD26">
        <v>5.9701458011063822E-2</v>
      </c>
      <c r="BE26">
        <v>171.72288684427997</v>
      </c>
      <c r="BF26">
        <v>6.1202921702804142E-2</v>
      </c>
    </row>
    <row r="27" spans="3:58" x14ac:dyDescent="0.2">
      <c r="Q27">
        <v>180.27154670842873</v>
      </c>
      <c r="R27">
        <v>4.67340968162634E-2</v>
      </c>
      <c r="S27">
        <v>180.27154670842873</v>
      </c>
      <c r="T27">
        <v>4.6651796787166952E-2</v>
      </c>
      <c r="U27">
        <v>180.27154670842873</v>
      </c>
      <c r="V27">
        <v>4.6816396845359848E-2</v>
      </c>
      <c r="AA27">
        <v>173.15117202571662</v>
      </c>
      <c r="AB27">
        <v>4.3733067913654368E-2</v>
      </c>
      <c r="AC27">
        <v>170.65589600114097</v>
      </c>
      <c r="AD27">
        <v>4.4946662505912234E-2</v>
      </c>
      <c r="AE27">
        <v>173.222608175348</v>
      </c>
      <c r="AF27">
        <v>4.4845591017086031E-2</v>
      </c>
      <c r="AG27">
        <v>172.28174559965896</v>
      </c>
      <c r="AH27">
        <v>4.6073517086104715E-2</v>
      </c>
      <c r="AI27">
        <v>168.05069385484842</v>
      </c>
      <c r="AJ27">
        <v>4.5601446379169117E-2</v>
      </c>
      <c r="AK27">
        <v>172.3962717911194</v>
      </c>
      <c r="AL27">
        <v>4.6050184827453287E-2</v>
      </c>
      <c r="AM27">
        <v>171.690174485483</v>
      </c>
      <c r="AN27">
        <v>4.6234058672281697E-2</v>
      </c>
      <c r="AO27">
        <v>169.47467233310479</v>
      </c>
      <c r="AP27">
        <v>4.7557212551571276E-2</v>
      </c>
      <c r="AQ27">
        <v>167.03583658039605</v>
      </c>
      <c r="AR27">
        <v>4.8517572534340699E-2</v>
      </c>
      <c r="AS27">
        <v>170.22886900991006</v>
      </c>
      <c r="AT27">
        <v>4.9521086396399697E-2</v>
      </c>
      <c r="AU27">
        <v>172.99272097132882</v>
      </c>
      <c r="AV27">
        <v>5.0277301741252209E-2</v>
      </c>
      <c r="AW27">
        <v>171.21562731223568</v>
      </c>
      <c r="AX27">
        <v>5.109730174125221E-2</v>
      </c>
      <c r="AY27">
        <v>167.98510574466926</v>
      </c>
      <c r="AZ27">
        <v>5.2290997206718766E-2</v>
      </c>
      <c r="BA27">
        <v>168.61740411130594</v>
      </c>
      <c r="BB27">
        <v>5.7507483344659771E-2</v>
      </c>
      <c r="BC27">
        <v>172.57906249355409</v>
      </c>
      <c r="BD27">
        <v>5.9515680206766952E-2</v>
      </c>
      <c r="BE27">
        <v>171.98545135265817</v>
      </c>
      <c r="BF27">
        <v>6.1026670965394283E-2</v>
      </c>
    </row>
    <row r="28" spans="3:58" x14ac:dyDescent="0.2">
      <c r="Q28">
        <v>181.18946078733148</v>
      </c>
      <c r="R28">
        <v>4.673058031670739E-2</v>
      </c>
      <c r="S28">
        <v>181.18946078733148</v>
      </c>
      <c r="T28">
        <v>4.6648293738129003E-2</v>
      </c>
      <c r="U28">
        <v>181.18946078733148</v>
      </c>
      <c r="V28">
        <v>4.6812866895285778E-2</v>
      </c>
      <c r="AA28">
        <v>173.80215248665783</v>
      </c>
      <c r="AB28">
        <v>4.3597390259912175E-2</v>
      </c>
      <c r="AC28">
        <v>170.95927068866663</v>
      </c>
      <c r="AD28">
        <v>4.5177322851357386E-2</v>
      </c>
      <c r="AE28">
        <v>173.72716060021185</v>
      </c>
      <c r="AF28">
        <v>4.4693664542536385E-2</v>
      </c>
      <c r="AG28">
        <v>172.56509468569399</v>
      </c>
      <c r="AH28">
        <v>4.5973586838138909E-2</v>
      </c>
      <c r="AI28">
        <v>168.38832623670123</v>
      </c>
      <c r="AJ28">
        <v>4.5463331402305809E-2</v>
      </c>
      <c r="AK28">
        <v>172.75168689486122</v>
      </c>
      <c r="AL28">
        <v>4.5920194260993696E-2</v>
      </c>
      <c r="AM28">
        <v>171.97157280908266</v>
      </c>
      <c r="AN28">
        <v>4.6104880546862487E-2</v>
      </c>
      <c r="AO28">
        <v>169.81808104100847</v>
      </c>
      <c r="AP28">
        <v>4.7407723400142751E-2</v>
      </c>
      <c r="AQ28">
        <v>167.43692010299583</v>
      </c>
      <c r="AR28">
        <v>4.8378645116437011E-2</v>
      </c>
      <c r="AS28">
        <v>170.50547766228473</v>
      </c>
      <c r="AT28">
        <v>4.9372409686011545E-2</v>
      </c>
      <c r="AU28">
        <v>173.35061282788431</v>
      </c>
      <c r="AV28">
        <v>5.0152998262075227E-2</v>
      </c>
      <c r="AW28">
        <v>171.56616542260289</v>
      </c>
      <c r="AX28">
        <v>5.0972998262075228E-2</v>
      </c>
      <c r="AY28">
        <v>168.45939204453418</v>
      </c>
      <c r="AZ28">
        <v>5.2117134824079064E-2</v>
      </c>
      <c r="BA28">
        <v>168.95732940597316</v>
      </c>
      <c r="BB28">
        <v>5.7343370254504547E-2</v>
      </c>
      <c r="BC28">
        <v>172.86339457654756</v>
      </c>
      <c r="BD28">
        <v>5.9388939404468856E-2</v>
      </c>
      <c r="BE28">
        <v>172.26782253058369</v>
      </c>
      <c r="BF28">
        <v>6.090642969141917E-2</v>
      </c>
    </row>
    <row r="29" spans="3:58" x14ac:dyDescent="0.2">
      <c r="Q29">
        <v>182.11674440400517</v>
      </c>
      <c r="R29">
        <v>4.6727064201290081E-2</v>
      </c>
      <c r="S29">
        <v>182.11674440400517</v>
      </c>
      <c r="T29">
        <v>4.6644791071036862E-2</v>
      </c>
      <c r="U29">
        <v>182.11674440400517</v>
      </c>
      <c r="V29">
        <v>4.6809337331543299E-2</v>
      </c>
      <c r="AA29">
        <v>174.48103833017356</v>
      </c>
      <c r="AB29">
        <v>4.3528613406403148E-2</v>
      </c>
      <c r="AC29">
        <v>171.18596386683143</v>
      </c>
      <c r="AD29">
        <v>4.544612337576779E-2</v>
      </c>
      <c r="AE29">
        <v>174.25334152130486</v>
      </c>
      <c r="AF29">
        <v>4.4616650940104127E-2</v>
      </c>
      <c r="AG29">
        <v>172.86059001132048</v>
      </c>
      <c r="AH29">
        <v>4.5922930832261004E-2</v>
      </c>
      <c r="AI29">
        <v>168.74043180377302</v>
      </c>
      <c r="AJ29">
        <v>4.5393319036458296E-2</v>
      </c>
      <c r="AK29">
        <v>173.12233747038408</v>
      </c>
      <c r="AL29">
        <v>4.5854300269607809E-2</v>
      </c>
      <c r="AM29">
        <v>172.26503374953035</v>
      </c>
      <c r="AN29">
        <v>4.6039398392922752E-2</v>
      </c>
      <c r="AO29">
        <v>170.1762105461533</v>
      </c>
      <c r="AP29">
        <v>4.733194531004898E-2</v>
      </c>
      <c r="AQ29">
        <v>167.85519675167856</v>
      </c>
      <c r="AR29">
        <v>4.8308220913143345E-2</v>
      </c>
      <c r="AS29">
        <v>170.79394361411937</v>
      </c>
      <c r="AT29">
        <v>4.9297043433363934E-2</v>
      </c>
      <c r="AU29">
        <v>173.7238463264348</v>
      </c>
      <c r="AV29">
        <v>5.0089987132812465E-2</v>
      </c>
      <c r="AW29">
        <v>171.93172994415085</v>
      </c>
      <c r="AX29">
        <v>5.0909987132812466E-2</v>
      </c>
      <c r="AY29">
        <v>168.9540094317999</v>
      </c>
      <c r="AZ29">
        <v>5.2029001610600437E-2</v>
      </c>
      <c r="BA29">
        <v>169.31182617545966</v>
      </c>
      <c r="BB29">
        <v>5.7260179090379858E-2</v>
      </c>
      <c r="BC29">
        <v>173.15991503696586</v>
      </c>
      <c r="BD29">
        <v>5.9324692762867608E-2</v>
      </c>
      <c r="BE29">
        <v>172.56229802840943</v>
      </c>
      <c r="BF29">
        <v>6.0845477749387221E-2</v>
      </c>
    </row>
    <row r="30" spans="3:58" x14ac:dyDescent="0.2">
      <c r="Q30">
        <v>183.05354175227674</v>
      </c>
      <c r="R30">
        <v>4.672354846996666E-2</v>
      </c>
      <c r="S30">
        <v>183.05354175227674</v>
      </c>
      <c r="T30">
        <v>4.6641288785846349E-2</v>
      </c>
      <c r="U30">
        <v>183.05354175227674</v>
      </c>
      <c r="V30">
        <v>4.6805808154087553E-2</v>
      </c>
      <c r="AA30">
        <v>175.16931132017606</v>
      </c>
      <c r="AB30">
        <v>4.3528613406403148E-2</v>
      </c>
      <c r="AC30">
        <v>171.32606795595501</v>
      </c>
      <c r="AD30">
        <v>4.5741316206378675E-2</v>
      </c>
      <c r="AE30">
        <v>174.78679809475096</v>
      </c>
      <c r="AF30">
        <v>4.4616650940104127E-2</v>
      </c>
      <c r="AG30">
        <v>173.16017123435418</v>
      </c>
      <c r="AH30">
        <v>4.5922930832261004E-2</v>
      </c>
      <c r="AI30">
        <v>169.09740603406482</v>
      </c>
      <c r="AJ30">
        <v>4.5393319036458296E-2</v>
      </c>
      <c r="AK30">
        <v>173.49811313620168</v>
      </c>
      <c r="AL30">
        <v>4.5854300269607809E-2</v>
      </c>
      <c r="AM30">
        <v>172.56255245736622</v>
      </c>
      <c r="AN30">
        <v>4.6039398392922752E-2</v>
      </c>
      <c r="AO30">
        <v>170.53929200921291</v>
      </c>
      <c r="AP30">
        <v>4.733194531004898E-2</v>
      </c>
      <c r="AQ30">
        <v>168.27925702983401</v>
      </c>
      <c r="AR30">
        <v>4.8308220913143338E-2</v>
      </c>
      <c r="AS30">
        <v>171.08639826622249</v>
      </c>
      <c r="AT30">
        <v>4.9297043433363927E-2</v>
      </c>
      <c r="AU30">
        <v>174.10224063008692</v>
      </c>
      <c r="AV30">
        <v>5.0089987132812465E-2</v>
      </c>
      <c r="AW30">
        <v>172.30234922968734</v>
      </c>
      <c r="AX30">
        <v>5.0909987132812466E-2</v>
      </c>
      <c r="AY30">
        <v>169.45546603351306</v>
      </c>
      <c r="AZ30">
        <v>5.2029001610600437E-2</v>
      </c>
      <c r="BA30">
        <v>169.67122467199798</v>
      </c>
      <c r="BB30">
        <v>5.7260179090379858E-2</v>
      </c>
      <c r="BC30">
        <v>173.46053556961994</v>
      </c>
      <c r="BD30">
        <v>5.9324692762867608E-2</v>
      </c>
      <c r="BE30">
        <v>172.86084532219508</v>
      </c>
      <c r="BF30">
        <v>6.0845477749387221E-2</v>
      </c>
    </row>
    <row r="31" spans="3:58" x14ac:dyDescent="0.2">
      <c r="Q31">
        <v>184.00000000000296</v>
      </c>
      <c r="R31">
        <v>4.6720033122689235E-2</v>
      </c>
      <c r="S31">
        <v>184.00000000000296</v>
      </c>
      <c r="T31">
        <v>4.6637786882509066E-2</v>
      </c>
      <c r="U31">
        <v>184.00000000000296</v>
      </c>
      <c r="V31">
        <v>4.6802279362869403E-2</v>
      </c>
      <c r="AA31">
        <v>175.84819716369179</v>
      </c>
      <c r="AB31">
        <v>4.3597390259912168E-2</v>
      </c>
      <c r="AC31">
        <v>171.37345973504867</v>
      </c>
      <c r="AD31">
        <v>4.6050000000000001E-2</v>
      </c>
      <c r="AE31">
        <v>175.31297901584398</v>
      </c>
      <c r="AF31">
        <v>4.4693664542536385E-2</v>
      </c>
      <c r="AG31">
        <v>173.45566655998067</v>
      </c>
      <c r="AH31">
        <v>4.5973586838138902E-2</v>
      </c>
      <c r="AI31">
        <v>169.44951160113663</v>
      </c>
      <c r="AJ31">
        <v>4.5463331402305802E-2</v>
      </c>
      <c r="AK31">
        <v>173.86876371172454</v>
      </c>
      <c r="AL31">
        <v>4.5920194260993696E-2</v>
      </c>
      <c r="AM31">
        <v>172.85601339781391</v>
      </c>
      <c r="AN31">
        <v>4.610488054686248E-2</v>
      </c>
      <c r="AO31">
        <v>170.89742151435775</v>
      </c>
      <c r="AP31">
        <v>4.7407723400142751E-2</v>
      </c>
      <c r="AQ31">
        <v>168.69753367851675</v>
      </c>
      <c r="AR31">
        <v>4.8378645116437011E-2</v>
      </c>
      <c r="AS31">
        <v>171.3748642180571</v>
      </c>
      <c r="AT31">
        <v>4.9372409686011538E-2</v>
      </c>
      <c r="AU31">
        <v>174.47547412863742</v>
      </c>
      <c r="AV31">
        <v>5.015299826207522E-2</v>
      </c>
      <c r="AW31">
        <v>172.66791375123532</v>
      </c>
      <c r="AX31">
        <v>5.0972998262075221E-2</v>
      </c>
      <c r="AY31">
        <v>169.95008342077878</v>
      </c>
      <c r="AZ31">
        <v>5.2117134824079064E-2</v>
      </c>
      <c r="BA31">
        <v>170.02572144148448</v>
      </c>
      <c r="BB31">
        <v>5.734337025450454E-2</v>
      </c>
      <c r="BC31">
        <v>173.75705603003823</v>
      </c>
      <c r="BD31">
        <v>5.9388939404468849E-2</v>
      </c>
      <c r="BE31">
        <v>173.15532082002082</v>
      </c>
      <c r="BF31">
        <v>6.0906429691419163E-2</v>
      </c>
    </row>
    <row r="32" spans="3:58" x14ac:dyDescent="0.2">
      <c r="Q32">
        <v>184</v>
      </c>
      <c r="R32">
        <v>4.6720033122689242E-2</v>
      </c>
      <c r="S32">
        <v>184</v>
      </c>
      <c r="T32">
        <v>4.663778688250908E-2</v>
      </c>
      <c r="U32">
        <v>184</v>
      </c>
      <c r="V32">
        <v>4.6802279362869417E-2</v>
      </c>
      <c r="AA32">
        <v>176.49917762463301</v>
      </c>
      <c r="AB32">
        <v>4.3733067913654361E-2</v>
      </c>
      <c r="AE32">
        <v>175.81753144070785</v>
      </c>
      <c r="AF32">
        <v>4.4845591017086024E-2</v>
      </c>
      <c r="AG32">
        <v>173.7390156460157</v>
      </c>
      <c r="AH32">
        <v>4.6073517086104708E-2</v>
      </c>
      <c r="AI32">
        <v>169.78714398298942</v>
      </c>
      <c r="AJ32">
        <v>4.560144637916911E-2</v>
      </c>
      <c r="AK32">
        <v>174.22417881546636</v>
      </c>
      <c r="AL32">
        <v>4.605018482745328E-2</v>
      </c>
      <c r="AM32">
        <v>173.13741172141357</v>
      </c>
      <c r="AN32">
        <v>4.623405867228169E-2</v>
      </c>
      <c r="AO32">
        <v>171.24083022226142</v>
      </c>
      <c r="AP32">
        <v>4.7557212551571269E-2</v>
      </c>
      <c r="AQ32">
        <v>169.09861720111653</v>
      </c>
      <c r="AR32">
        <v>4.8517572534340692E-2</v>
      </c>
      <c r="AS32">
        <v>171.65147287043177</v>
      </c>
      <c r="AT32">
        <v>4.952108639639969E-2</v>
      </c>
      <c r="AU32">
        <v>174.8333659851929</v>
      </c>
      <c r="AV32">
        <v>5.0277301741252202E-2</v>
      </c>
      <c r="AW32">
        <v>173.0184518616025</v>
      </c>
      <c r="AX32">
        <v>5.1097301741252203E-2</v>
      </c>
      <c r="AY32">
        <v>170.42436972064371</v>
      </c>
      <c r="AZ32">
        <v>5.2290997206718759E-2</v>
      </c>
      <c r="BA32">
        <v>170.36564673615172</v>
      </c>
      <c r="BB32">
        <v>5.7507483344659764E-2</v>
      </c>
      <c r="BC32">
        <v>174.04138811303167</v>
      </c>
      <c r="BD32">
        <v>5.9515680206766945E-2</v>
      </c>
      <c r="BE32">
        <v>173.43769199794633</v>
      </c>
      <c r="BF32">
        <v>6.1026670965394277E-2</v>
      </c>
    </row>
    <row r="33" spans="17:58" x14ac:dyDescent="0.2">
      <c r="Q33" t="s">
        <v>44</v>
      </c>
      <c r="R33" t="s">
        <v>44</v>
      </c>
      <c r="S33" t="s">
        <v>64</v>
      </c>
      <c r="T33" t="s">
        <v>64</v>
      </c>
      <c r="U33" t="s">
        <v>64</v>
      </c>
      <c r="V33" t="s">
        <v>64</v>
      </c>
      <c r="AA33">
        <v>177.10449565300459</v>
      </c>
      <c r="AB33">
        <v>4.3931945434920884E-2</v>
      </c>
      <c r="AE33">
        <v>176.28669249446222</v>
      </c>
      <c r="AF33">
        <v>4.5068286205570095E-2</v>
      </c>
      <c r="AG33">
        <v>174.00248946802819</v>
      </c>
      <c r="AH33">
        <v>4.6219995739492627E-2</v>
      </c>
      <c r="AI33">
        <v>170.10109344838821</v>
      </c>
      <c r="AJ33">
        <v>4.5803896550518267E-2</v>
      </c>
      <c r="AK33">
        <v>174.55466364989508</v>
      </c>
      <c r="AL33">
        <v>4.624072616519366E-2</v>
      </c>
      <c r="AM33">
        <v>173.39907161544809</v>
      </c>
      <c r="AN33">
        <v>4.6423409126661194E-2</v>
      </c>
      <c r="AO33">
        <v>171.56015083857201</v>
      </c>
      <c r="AP33">
        <v>4.7776335089972706E-2</v>
      </c>
      <c r="AQ33">
        <v>169.47156708468358</v>
      </c>
      <c r="AR33">
        <v>4.8721213589050717E-2</v>
      </c>
      <c r="AS33">
        <v>171.90867906037471</v>
      </c>
      <c r="AT33">
        <v>4.9739018051440251E-2</v>
      </c>
      <c r="AU33">
        <v>175.16615384286101</v>
      </c>
      <c r="AV33">
        <v>5.0459506895466438E-2</v>
      </c>
      <c r="AW33">
        <v>173.34440179492276</v>
      </c>
      <c r="AX33">
        <v>5.127950689546644E-2</v>
      </c>
      <c r="AY33">
        <v>170.86538763921965</v>
      </c>
      <c r="AZ33">
        <v>5.2545846245946513E-2</v>
      </c>
      <c r="BA33">
        <v>170.68172828008022</v>
      </c>
      <c r="BB33">
        <v>5.7748041783556997E-2</v>
      </c>
      <c r="BC33">
        <v>174.30577598057465</v>
      </c>
      <c r="BD33">
        <v>5.9701458011063815E-2</v>
      </c>
      <c r="BE33">
        <v>173.70025650632451</v>
      </c>
      <c r="BF33">
        <v>6.1202921702804135E-2</v>
      </c>
    </row>
    <row r="34" spans="17:58" x14ac:dyDescent="0.2">
      <c r="AA34">
        <v>177.64763975093894</v>
      </c>
      <c r="AB34">
        <v>4.4188597963366591E-2</v>
      </c>
      <c r="AE34">
        <v>176.70766468657234</v>
      </c>
      <c r="AF34">
        <v>4.5355675563769779E-2</v>
      </c>
      <c r="AG34">
        <v>174.23890114697858</v>
      </c>
      <c r="AH34">
        <v>4.640902724247959E-2</v>
      </c>
      <c r="AI34">
        <v>170.38279627432206</v>
      </c>
      <c r="AJ34">
        <v>4.6065159603427074E-2</v>
      </c>
      <c r="AK34">
        <v>174.85120345023716</v>
      </c>
      <c r="AL34">
        <v>4.6486620803225479E-2</v>
      </c>
      <c r="AM34">
        <v>173.63385568010466</v>
      </c>
      <c r="AN34">
        <v>4.666776692320531E-2</v>
      </c>
      <c r="AO34">
        <v>171.84667312928326</v>
      </c>
      <c r="AP34">
        <v>4.8059113923709297E-2</v>
      </c>
      <c r="AQ34">
        <v>169.80621022860194</v>
      </c>
      <c r="AR34">
        <v>4.8984013483447227E-2</v>
      </c>
      <c r="AS34">
        <v>172.13946687351071</v>
      </c>
      <c r="AT34">
        <v>5.002026004368914E-2</v>
      </c>
      <c r="AU34">
        <v>175.46476011639774</v>
      </c>
      <c r="AV34">
        <v>5.0694643643084361E-2</v>
      </c>
      <c r="AW34">
        <v>173.63687248670317</v>
      </c>
      <c r="AX34">
        <v>5.1514643643084362E-2</v>
      </c>
      <c r="AY34">
        <v>171.26110735733579</v>
      </c>
      <c r="AZ34">
        <v>5.287473032431407E-2</v>
      </c>
      <c r="BA34">
        <v>170.96534419271478</v>
      </c>
      <c r="BB34">
        <v>5.8058483764072168E-2</v>
      </c>
      <c r="BC34">
        <v>174.54300782084829</v>
      </c>
      <c r="BD34">
        <v>5.9941205283144838E-2</v>
      </c>
      <c r="BE34">
        <v>173.93585226982142</v>
      </c>
      <c r="BF34">
        <v>6.143037424298356E-2</v>
      </c>
    </row>
    <row r="35" spans="17:58" x14ac:dyDescent="0.2">
      <c r="AA35">
        <v>178.11379436331538</v>
      </c>
      <c r="AB35">
        <v>4.4496024687058697E-2</v>
      </c>
      <c r="AE35">
        <v>177.06896499302999</v>
      </c>
      <c r="AF35">
        <v>4.5699919859161532E-2</v>
      </c>
      <c r="AG35">
        <v>174.44180198854443</v>
      </c>
      <c r="AH35">
        <v>4.6635455308432452E-2</v>
      </c>
      <c r="AI35">
        <v>170.624568342044</v>
      </c>
      <c r="AJ35">
        <v>4.6378108962874122E-2</v>
      </c>
      <c r="AK35">
        <v>175.1057093837608</v>
      </c>
      <c r="AL35">
        <v>4.67811613768227E-2</v>
      </c>
      <c r="AM35">
        <v>173.83535961813581</v>
      </c>
      <c r="AN35">
        <v>4.6960466618217553E-2</v>
      </c>
      <c r="AO35">
        <v>172.09258151321242</v>
      </c>
      <c r="AP35">
        <v>4.8397835583346108E-2</v>
      </c>
      <c r="AQ35">
        <v>170.09341844025514</v>
      </c>
      <c r="AR35">
        <v>4.929880372147926E-2</v>
      </c>
      <c r="AS35">
        <v>172.33754101991636</v>
      </c>
      <c r="AT35">
        <v>5.0357140824740965E-2</v>
      </c>
      <c r="AU35">
        <v>175.72103960506951</v>
      </c>
      <c r="AV35">
        <v>5.0976298066586712E-2</v>
      </c>
      <c r="AW35">
        <v>173.88788609888613</v>
      </c>
      <c r="AX35">
        <v>5.1796298066586713E-2</v>
      </c>
      <c r="AY35">
        <v>171.60073467264618</v>
      </c>
      <c r="AZ35">
        <v>5.3268678341500356E-2</v>
      </c>
      <c r="BA35">
        <v>171.20875817129016</v>
      </c>
      <c r="BB35">
        <v>5.8430341238238662E-2</v>
      </c>
      <c r="BC35">
        <v>174.74661256766723</v>
      </c>
      <c r="BD35">
        <v>6.0228382342402131E-2</v>
      </c>
      <c r="BE35">
        <v>174.13805285016119</v>
      </c>
      <c r="BF35">
        <v>6.1702824273560997E-2</v>
      </c>
    </row>
    <row r="36" spans="17:58" x14ac:dyDescent="0.2">
      <c r="AA36">
        <v>178.49024400748266</v>
      </c>
      <c r="AB36">
        <v>4.4845839806376527E-2</v>
      </c>
      <c r="AE36">
        <v>177.36073808331463</v>
      </c>
      <c r="AF36">
        <v>4.6091629004744977E-2</v>
      </c>
      <c r="AG36">
        <v>174.60565738669075</v>
      </c>
      <c r="AH36">
        <v>4.6893103569965948E-2</v>
      </c>
      <c r="AI36">
        <v>170.81981473979926</v>
      </c>
      <c r="AJ36">
        <v>4.6734208186131797E-2</v>
      </c>
      <c r="AK36">
        <v>175.31123919204697</v>
      </c>
      <c r="AL36">
        <v>4.7116313586947574E-2</v>
      </c>
      <c r="AM36">
        <v>173.99808692739359</v>
      </c>
      <c r="AN36">
        <v>4.7293524127029148E-2</v>
      </c>
      <c r="AO36">
        <v>172.2911682506813</v>
      </c>
      <c r="AP36">
        <v>4.8783260624989708E-2</v>
      </c>
      <c r="AQ36">
        <v>170.32535742832513</v>
      </c>
      <c r="AR36">
        <v>4.9656997646050215E-2</v>
      </c>
      <c r="AS36">
        <v>172.49749855321849</v>
      </c>
      <c r="AT36">
        <v>5.0740471165071285E-2</v>
      </c>
      <c r="AU36">
        <v>175.92800167249604</v>
      </c>
      <c r="AV36">
        <v>5.1296787367518616E-2</v>
      </c>
      <c r="AW36">
        <v>174.09059563447497</v>
      </c>
      <c r="AX36">
        <v>5.2116787367518617E-2</v>
      </c>
      <c r="AY36">
        <v>171.87500543733154</v>
      </c>
      <c r="AZ36">
        <v>5.3716944422542372E-2</v>
      </c>
      <c r="BA36">
        <v>171.40533051700376</v>
      </c>
      <c r="BB36">
        <v>5.8853470903521311E-2</v>
      </c>
      <c r="BC36">
        <v>174.91103641429615</v>
      </c>
      <c r="BD36">
        <v>6.0555155747273881E-2</v>
      </c>
      <c r="BE36">
        <v>174.30134274260965</v>
      </c>
      <c r="BF36">
        <v>6.2012840067926504E-2</v>
      </c>
    </row>
    <row r="37" spans="17:58" x14ac:dyDescent="0.2">
      <c r="AA37">
        <v>178.76672011847887</v>
      </c>
      <c r="AB37">
        <v>4.5228501276765067E-2</v>
      </c>
      <c r="AE37">
        <v>177.57502514811895</v>
      </c>
      <c r="AF37">
        <v>4.6520118196138126E-2</v>
      </c>
      <c r="AG37">
        <v>174.72599779329533</v>
      </c>
      <c r="AH37">
        <v>4.7174944054144331E-2</v>
      </c>
      <c r="AI37">
        <v>170.9632096548265</v>
      </c>
      <c r="AJ37">
        <v>4.7123743814671021E-2</v>
      </c>
      <c r="AK37">
        <v>175.46218655770181</v>
      </c>
      <c r="AL37">
        <v>4.748293535498449E-2</v>
      </c>
      <c r="AM37">
        <v>174.11759883107993</v>
      </c>
      <c r="AN37">
        <v>4.7657854509015836E-2</v>
      </c>
      <c r="AO37">
        <v>172.43701641316864</v>
      </c>
      <c r="AP37">
        <v>4.9204875658232165E-2</v>
      </c>
      <c r="AQ37">
        <v>170.49570050183723</v>
      </c>
      <c r="AR37">
        <v>5.0048824660639674E-2</v>
      </c>
      <c r="AS37">
        <v>172.61497624888679</v>
      </c>
      <c r="AT37">
        <v>5.1159794812263515E-2</v>
      </c>
      <c r="AU37">
        <v>176.08000093298784</v>
      </c>
      <c r="AV37">
        <v>5.1647369433203923E-2</v>
      </c>
      <c r="AW37">
        <v>174.23947170576312</v>
      </c>
      <c r="AX37">
        <v>5.2467369433203924E-2</v>
      </c>
      <c r="AY37">
        <v>172.07643825990175</v>
      </c>
      <c r="AZ37">
        <v>5.4207301037291752E-2</v>
      </c>
      <c r="BA37">
        <v>171.54969924869036</v>
      </c>
      <c r="BB37">
        <v>5.9316330885667921E-2</v>
      </c>
      <c r="BC37">
        <v>175.03179430682005</v>
      </c>
      <c r="BD37">
        <v>6.0912611971109878E-2</v>
      </c>
      <c r="BE37">
        <v>174.42126782456589</v>
      </c>
      <c r="BF37">
        <v>6.235196520336065E-2</v>
      </c>
    </row>
    <row r="38" spans="17:58" x14ac:dyDescent="0.2">
      <c r="AA38">
        <v>178.9356811487155</v>
      </c>
      <c r="AB38">
        <v>4.56335710908361E-2</v>
      </c>
      <c r="AE38">
        <v>177.70598099491986</v>
      </c>
      <c r="AF38">
        <v>4.6973699365187735E-2</v>
      </c>
      <c r="AG38">
        <v>174.79954063577</v>
      </c>
      <c r="AH38">
        <v>4.7473288887262523E-2</v>
      </c>
      <c r="AI38">
        <v>171.05084164764639</v>
      </c>
      <c r="AJ38">
        <v>4.7536090331988849E-2</v>
      </c>
      <c r="AK38">
        <v>175.5544340300807</v>
      </c>
      <c r="AL38">
        <v>4.7871026194813031E-2</v>
      </c>
      <c r="AM38">
        <v>174.19063535600654</v>
      </c>
      <c r="AN38">
        <v>4.8043519781095445E-2</v>
      </c>
      <c r="AO38">
        <v>172.52614764299963</v>
      </c>
      <c r="AP38">
        <v>4.9651180124034994E-2</v>
      </c>
      <c r="AQ38">
        <v>170.5998011457973</v>
      </c>
      <c r="AR38">
        <v>5.0463596745706427E-2</v>
      </c>
      <c r="AS38">
        <v>172.68676962162493</v>
      </c>
      <c r="AT38">
        <v>5.1603673710317405E-2</v>
      </c>
      <c r="AU38">
        <v>176.17289124295121</v>
      </c>
      <c r="AV38">
        <v>5.2018481298789963E-2</v>
      </c>
      <c r="AW38">
        <v>174.33045336161683</v>
      </c>
      <c r="AX38">
        <v>5.2838481298789965E-2</v>
      </c>
      <c r="AY38">
        <v>172.19953857805328</v>
      </c>
      <c r="AZ38">
        <v>5.4726372535562423E-2</v>
      </c>
      <c r="BA38">
        <v>171.63792636369075</v>
      </c>
      <c r="BB38">
        <v>5.9806295570951455E-2</v>
      </c>
      <c r="BC38">
        <v>175.10559228472314</v>
      </c>
      <c r="BD38">
        <v>6.1291000539942707E-2</v>
      </c>
      <c r="BE38">
        <v>174.4945568524154</v>
      </c>
      <c r="BF38">
        <v>6.2710949230202054E-2</v>
      </c>
    </row>
    <row r="39" spans="17:58" x14ac:dyDescent="0.2">
      <c r="AA39">
        <v>178.99251828173621</v>
      </c>
      <c r="AB39">
        <v>4.6050000000000001E-2</v>
      </c>
      <c r="AE39">
        <v>177.75003348959294</v>
      </c>
      <c r="AF39">
        <v>4.7440000000000003E-2</v>
      </c>
      <c r="AG39">
        <v>174.82427985708392</v>
      </c>
      <c r="AH39">
        <v>4.7780000000000003E-2</v>
      </c>
      <c r="AI39">
        <v>171.08032034593438</v>
      </c>
      <c r="AJ39">
        <v>4.7960000000000003E-2</v>
      </c>
      <c r="AK39">
        <v>175.58546533860837</v>
      </c>
      <c r="AL39">
        <v>4.827E-2</v>
      </c>
      <c r="AM39">
        <v>174.21520425616538</v>
      </c>
      <c r="AN39">
        <v>4.8439999999999997E-2</v>
      </c>
      <c r="AO39">
        <v>172.55613067257221</v>
      </c>
      <c r="AP39">
        <v>5.0110000000000002E-2</v>
      </c>
      <c r="AQ39">
        <v>170.63481976600821</v>
      </c>
      <c r="AR39">
        <v>5.0889999999999998E-2</v>
      </c>
      <c r="AS39">
        <v>172.71092033537593</v>
      </c>
      <c r="AT39">
        <v>5.2060000000000002E-2</v>
      </c>
      <c r="AU39">
        <v>176.20413879687726</v>
      </c>
      <c r="AV39">
        <v>5.2400000000000002E-2</v>
      </c>
      <c r="AW39">
        <v>174.36105885963588</v>
      </c>
      <c r="AX39">
        <v>5.3220000000000003E-2</v>
      </c>
      <c r="AY39">
        <v>172.24094853600553</v>
      </c>
      <c r="AZ39">
        <v>5.5259999999999997E-2</v>
      </c>
      <c r="BA39">
        <v>171.66760525629863</v>
      </c>
      <c r="BB39">
        <v>6.0310000000000002E-2</v>
      </c>
      <c r="BC39">
        <v>175.13041733154526</v>
      </c>
      <c r="BD39">
        <v>6.1679999999999999E-2</v>
      </c>
      <c r="BE39">
        <v>174.51921069252876</v>
      </c>
      <c r="BF39">
        <v>6.3079999999999997E-2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H39"/>
  <sheetViews>
    <sheetView workbookViewId="0"/>
  </sheetViews>
  <sheetFormatPr baseColWidth="10" defaultRowHeight="16" x14ac:dyDescent="0.2"/>
  <cols>
    <col min="1" max="1" width="13.140625" style="70" bestFit="1" customWidth="1"/>
    <col min="2" max="2" width="12.140625" style="1" bestFit="1" customWidth="1"/>
    <col min="3" max="256" width="8.7109375" customWidth="1"/>
  </cols>
  <sheetData>
    <row r="1" spans="1:60" x14ac:dyDescent="0.2">
      <c r="A1" s="70" t="s">
        <v>45</v>
      </c>
      <c r="B1" s="1" t="s">
        <v>46</v>
      </c>
      <c r="C1">
        <v>174.82517482517483</v>
      </c>
      <c r="D1">
        <v>4.6050000000000001E-2</v>
      </c>
      <c r="E1">
        <v>183.92491038946119</v>
      </c>
      <c r="F1">
        <v>4.6782553560221062E-2</v>
      </c>
      <c r="G1">
        <v>178.80202167362546</v>
      </c>
      <c r="H1">
        <v>4.6802101628494734E-2</v>
      </c>
      <c r="I1">
        <v>173.95604655922338</v>
      </c>
      <c r="J1">
        <v>4.6821661555531267E-2</v>
      </c>
      <c r="K1">
        <v>169.36512344610711</v>
      </c>
      <c r="L1">
        <v>4.6841233349348081E-2</v>
      </c>
      <c r="M1">
        <v>165.00963294954389</v>
      </c>
      <c r="N1">
        <v>4.6860817017972949E-2</v>
      </c>
      <c r="O1">
        <v>160.87191762331733</v>
      </c>
      <c r="P1">
        <v>4.688041256945135E-2</v>
      </c>
      <c r="Q1">
        <v>160</v>
      </c>
      <c r="R1">
        <v>4.6822134287560664E-2</v>
      </c>
      <c r="S1">
        <v>160</v>
      </c>
      <c r="T1">
        <v>4.6739497281775844E-2</v>
      </c>
      <c r="U1">
        <v>160</v>
      </c>
      <c r="V1">
        <v>4.6904771293345492E-2</v>
      </c>
      <c r="W1">
        <v>189.1008566415471</v>
      </c>
      <c r="X1">
        <v>4.67016979592711E-2</v>
      </c>
      <c r="Y1">
        <v>171.06432796094916</v>
      </c>
      <c r="Z1">
        <v>7.4999999999999997E-2</v>
      </c>
      <c r="AA1">
        <v>178.99251828173621</v>
      </c>
      <c r="AB1">
        <v>4.6050000000000001E-2</v>
      </c>
      <c r="AC1">
        <v>171.37345973504867</v>
      </c>
      <c r="AD1">
        <v>4.6050000000000001E-2</v>
      </c>
      <c r="AE1">
        <v>177.75003348959294</v>
      </c>
      <c r="AF1">
        <v>4.7440000000000003E-2</v>
      </c>
      <c r="AG1">
        <v>174.82427985708392</v>
      </c>
      <c r="AH1">
        <v>4.7780000000000003E-2</v>
      </c>
      <c r="AI1">
        <v>171.08032034593438</v>
      </c>
      <c r="AJ1">
        <v>4.7960000000000003E-2</v>
      </c>
      <c r="AK1">
        <v>175.58546533860837</v>
      </c>
      <c r="AL1">
        <v>4.827E-2</v>
      </c>
      <c r="AM1">
        <v>174.21520425616538</v>
      </c>
      <c r="AN1">
        <v>4.8439999999999997E-2</v>
      </c>
      <c r="AO1">
        <v>172.55613067257221</v>
      </c>
      <c r="AP1">
        <v>5.0110000000000002E-2</v>
      </c>
      <c r="AQ1">
        <v>170.63481976600821</v>
      </c>
      <c r="AR1">
        <v>5.0889999999999998E-2</v>
      </c>
      <c r="AS1">
        <v>172.71092033537593</v>
      </c>
      <c r="AT1">
        <v>5.2060000000000002E-2</v>
      </c>
      <c r="AU1">
        <v>176.20413879687726</v>
      </c>
      <c r="AV1">
        <v>5.2400000000000002E-2</v>
      </c>
      <c r="AW1">
        <v>174.36105885963588</v>
      </c>
      <c r="AX1">
        <v>5.3220000000000003E-2</v>
      </c>
      <c r="AY1">
        <v>172.24094853600553</v>
      </c>
      <c r="AZ1">
        <v>5.5259999999999997E-2</v>
      </c>
      <c r="BA1">
        <v>171.66760525629863</v>
      </c>
      <c r="BB1">
        <v>6.0310000000000002E-2</v>
      </c>
      <c r="BC1">
        <v>175.13041733154526</v>
      </c>
      <c r="BD1">
        <v>6.1679999999999999E-2</v>
      </c>
      <c r="BE1">
        <v>174.51921069252876</v>
      </c>
      <c r="BF1">
        <v>6.3079999999999997E-2</v>
      </c>
      <c r="BG1">
        <v>178.11097717285156</v>
      </c>
      <c r="BH1">
        <v>4.6157028526067734E-2</v>
      </c>
    </row>
    <row r="2" spans="1:60" x14ac:dyDescent="0.2">
      <c r="A2" s="70" t="s">
        <v>47</v>
      </c>
      <c r="B2" s="1" t="s">
        <v>69</v>
      </c>
      <c r="C2">
        <v>169.2047377326565</v>
      </c>
      <c r="D2">
        <v>4.6050000000000001E-2</v>
      </c>
      <c r="E2">
        <v>183.9151402674313</v>
      </c>
      <c r="F2">
        <v>4.68023574319349E-2</v>
      </c>
      <c r="G2">
        <v>178.7925229448999</v>
      </c>
      <c r="H2">
        <v>4.6821924499393014E-2</v>
      </c>
      <c r="I2">
        <v>173.94680455391978</v>
      </c>
      <c r="J2">
        <v>4.6841503443126375E-2</v>
      </c>
      <c r="K2">
        <v>169.35612465249326</v>
      </c>
      <c r="L2">
        <v>4.6861094271168781E-2</v>
      </c>
      <c r="M2">
        <v>165.00086489525202</v>
      </c>
      <c r="N2">
        <v>4.6880696991564073E-2</v>
      </c>
      <c r="O2">
        <v>160.8633687714067</v>
      </c>
      <c r="P2">
        <v>4.6900311612373555E-2</v>
      </c>
      <c r="Q2">
        <v>159.99999999999773</v>
      </c>
      <c r="R2">
        <v>4.6822134287560678E-2</v>
      </c>
      <c r="S2">
        <v>159.99999999999773</v>
      </c>
      <c r="T2">
        <v>4.6739497281775857E-2</v>
      </c>
      <c r="U2">
        <v>159.99999999999773</v>
      </c>
      <c r="V2">
        <v>4.6904771293345499E-2</v>
      </c>
      <c r="W2">
        <v>183.68371479372539</v>
      </c>
      <c r="X2">
        <v>4.6721203811214689E-2</v>
      </c>
      <c r="Y2">
        <v>172.62909686031639</v>
      </c>
      <c r="Z2">
        <v>0.04</v>
      </c>
      <c r="AA2">
        <v>178.9356811487155</v>
      </c>
      <c r="AB2">
        <v>4.646642890916388E-2</v>
      </c>
      <c r="AC2">
        <v>171.32606795595501</v>
      </c>
      <c r="AD2">
        <v>4.6358683793621326E-2</v>
      </c>
      <c r="AE2">
        <v>177.70598099491986</v>
      </c>
      <c r="AF2">
        <v>4.7906300634812257E-2</v>
      </c>
      <c r="AG2">
        <v>174.79954063577</v>
      </c>
      <c r="AH2">
        <v>4.8086711112737476E-2</v>
      </c>
      <c r="AI2">
        <v>171.05084164764639</v>
      </c>
      <c r="AJ2">
        <v>4.8383909668011142E-2</v>
      </c>
      <c r="AK2">
        <v>175.5544340300807</v>
      </c>
      <c r="AL2">
        <v>4.8668973805186956E-2</v>
      </c>
      <c r="AM2">
        <v>174.19063535600654</v>
      </c>
      <c r="AN2">
        <v>4.8836480218904535E-2</v>
      </c>
      <c r="AO2">
        <v>172.52614764299963</v>
      </c>
      <c r="AP2">
        <v>5.0568819875964996E-2</v>
      </c>
      <c r="AQ2">
        <v>170.5998011457973</v>
      </c>
      <c r="AR2">
        <v>5.1316403254293548E-2</v>
      </c>
      <c r="AS2">
        <v>172.68676962162493</v>
      </c>
      <c r="AT2">
        <v>5.2516326289682579E-2</v>
      </c>
      <c r="AU2">
        <v>176.17289124295121</v>
      </c>
      <c r="AV2">
        <v>5.2781518701210027E-2</v>
      </c>
      <c r="AW2">
        <v>174.33045336161683</v>
      </c>
      <c r="AX2">
        <v>5.3601518701210028E-2</v>
      </c>
      <c r="AY2">
        <v>172.19953857805328</v>
      </c>
      <c r="AZ2">
        <v>5.5793627464437549E-2</v>
      </c>
      <c r="BA2">
        <v>171.63792636369075</v>
      </c>
      <c r="BB2">
        <v>6.0813704429048529E-2</v>
      </c>
      <c r="BC2">
        <v>175.10559228472314</v>
      </c>
      <c r="BD2">
        <v>6.2068999460057277E-2</v>
      </c>
      <c r="BE2">
        <v>174.4945568524154</v>
      </c>
      <c r="BF2">
        <v>6.3449050769797927E-2</v>
      </c>
      <c r="BG2">
        <v>168.68623352050781</v>
      </c>
      <c r="BH2">
        <v>4.6196110546588898E-2</v>
      </c>
    </row>
    <row r="3" spans="1:60" x14ac:dyDescent="0.2">
      <c r="A3" s="70" t="s">
        <v>48</v>
      </c>
      <c r="B3" s="71">
        <v>1</v>
      </c>
      <c r="C3">
        <v>174.52006980802793</v>
      </c>
      <c r="D3">
        <v>4.7440000000000003E-2</v>
      </c>
      <c r="E3">
        <v>183.88662142986206</v>
      </c>
      <c r="F3">
        <v>4.6815586719937151E-2</v>
      </c>
      <c r="G3">
        <v>178.76479630091248</v>
      </c>
      <c r="H3">
        <v>4.6835168785737756E-2</v>
      </c>
      <c r="I3">
        <v>173.91982728233458</v>
      </c>
      <c r="J3">
        <v>4.6854762742304115E-2</v>
      </c>
      <c r="K3">
        <v>169.32985731275497</v>
      </c>
      <c r="L3">
        <v>4.6874368597684825E-2</v>
      </c>
      <c r="M3">
        <v>164.97527108069519</v>
      </c>
      <c r="N3">
        <v>4.689398635993753E-2</v>
      </c>
      <c r="O3">
        <v>160.83841480586429</v>
      </c>
      <c r="P3">
        <v>4.6913616037136605E-2</v>
      </c>
      <c r="Q3">
        <v>160.72317572424407</v>
      </c>
      <c r="R3">
        <v>4.6818608169284279E-2</v>
      </c>
      <c r="S3">
        <v>160.72317572424407</v>
      </c>
      <c r="T3">
        <v>4.6735984668956357E-2</v>
      </c>
      <c r="U3">
        <v>160.72317572424407</v>
      </c>
      <c r="V3">
        <v>4.6901231669612728E-2</v>
      </c>
      <c r="W3">
        <v>178.56752598895957</v>
      </c>
      <c r="X3">
        <v>4.6740721494129979E-2</v>
      </c>
      <c r="AA3">
        <v>178.7667201184789</v>
      </c>
      <c r="AB3">
        <v>4.6871498723234921E-2</v>
      </c>
      <c r="AC3">
        <v>171.18596386683143</v>
      </c>
      <c r="AD3">
        <v>4.6653876624232211E-2</v>
      </c>
      <c r="AE3">
        <v>177.57502514811898</v>
      </c>
      <c r="AF3">
        <v>4.8359881803861859E-2</v>
      </c>
      <c r="AG3">
        <v>174.72599779329533</v>
      </c>
      <c r="AH3">
        <v>4.8385055945855668E-2</v>
      </c>
      <c r="AI3">
        <v>170.9632096548265</v>
      </c>
      <c r="AJ3">
        <v>4.8796256185328964E-2</v>
      </c>
      <c r="AK3">
        <v>175.46218655770181</v>
      </c>
      <c r="AL3">
        <v>4.9057064645015497E-2</v>
      </c>
      <c r="AM3">
        <v>174.11759883107993</v>
      </c>
      <c r="AN3">
        <v>4.9222145490984144E-2</v>
      </c>
      <c r="AO3">
        <v>172.43701641316864</v>
      </c>
      <c r="AP3">
        <v>5.1015124341767817E-2</v>
      </c>
      <c r="AQ3">
        <v>170.49570050183723</v>
      </c>
      <c r="AR3">
        <v>5.1731175339360308E-2</v>
      </c>
      <c r="AS3">
        <v>172.61497624888679</v>
      </c>
      <c r="AT3">
        <v>5.2960205187736475E-2</v>
      </c>
      <c r="AU3">
        <v>176.08000093298787</v>
      </c>
      <c r="AV3">
        <v>5.3152630566796068E-2</v>
      </c>
      <c r="AW3">
        <v>174.23947170576312</v>
      </c>
      <c r="AX3">
        <v>5.3972630566796069E-2</v>
      </c>
      <c r="AY3">
        <v>172.07643825990175</v>
      </c>
      <c r="AZ3">
        <v>5.631269896270822E-2</v>
      </c>
      <c r="BA3">
        <v>171.54969924869036</v>
      </c>
      <c r="BB3">
        <v>6.1303669114332063E-2</v>
      </c>
      <c r="BC3">
        <v>175.03179430682005</v>
      </c>
      <c r="BD3">
        <v>6.2447388028890105E-2</v>
      </c>
      <c r="BE3">
        <v>174.42126782456589</v>
      </c>
      <c r="BF3">
        <v>6.3808034796639324E-2</v>
      </c>
      <c r="BG3">
        <v>160.20390319824219</v>
      </c>
      <c r="BH3">
        <v>4.6235226094722748E-2</v>
      </c>
    </row>
    <row r="4" spans="1:60" x14ac:dyDescent="0.2">
      <c r="A4" s="70" t="s">
        <v>49</v>
      </c>
      <c r="B4" s="71">
        <v>59</v>
      </c>
      <c r="C4">
        <v>173.01038062283735</v>
      </c>
      <c r="D4">
        <v>4.7780000000000003E-2</v>
      </c>
      <c r="E4">
        <v>183.84166430336523</v>
      </c>
      <c r="F4">
        <v>4.682116966599148E-2</v>
      </c>
      <c r="G4">
        <v>178.72108798946235</v>
      </c>
      <c r="H4">
        <v>4.6840761514216109E-2</v>
      </c>
      <c r="I4">
        <v>173.87730028257167</v>
      </c>
      <c r="J4">
        <v>4.6860365263501194E-2</v>
      </c>
      <c r="K4">
        <v>169.28844945053993</v>
      </c>
      <c r="L4">
        <v>4.6879980921907351E-2</v>
      </c>
      <c r="M4">
        <v>164.93492496451648</v>
      </c>
      <c r="N4">
        <v>4.6899608497502625E-2</v>
      </c>
      <c r="O4">
        <v>160.79907734857144</v>
      </c>
      <c r="P4">
        <v>4.6919247998370661E-2</v>
      </c>
      <c r="Q4">
        <v>161.45289793238791</v>
      </c>
      <c r="R4">
        <v>4.6815082436319579E-2</v>
      </c>
      <c r="S4">
        <v>161.45289793238791</v>
      </c>
      <c r="T4">
        <v>4.6732472439246192E-2</v>
      </c>
      <c r="U4">
        <v>161.45289793238791</v>
      </c>
      <c r="V4">
        <v>4.6897692433392965E-2</v>
      </c>
      <c r="W4">
        <v>173.72788862915183</v>
      </c>
      <c r="X4">
        <v>4.6760251016019994E-2</v>
      </c>
      <c r="AA4">
        <v>178.49024400748266</v>
      </c>
      <c r="AB4">
        <v>4.7254160193623461E-2</v>
      </c>
      <c r="AC4">
        <v>170.95927068866663</v>
      </c>
      <c r="AD4">
        <v>4.6922677148642615E-2</v>
      </c>
      <c r="AE4">
        <v>177.36073808331463</v>
      </c>
      <c r="AF4">
        <v>4.8788370995255015E-2</v>
      </c>
      <c r="AG4">
        <v>174.60565738669075</v>
      </c>
      <c r="AH4">
        <v>4.8666896430034044E-2</v>
      </c>
      <c r="AI4">
        <v>170.81981473979926</v>
      </c>
      <c r="AJ4">
        <v>4.9185791813868195E-2</v>
      </c>
      <c r="AK4">
        <v>175.31123919204697</v>
      </c>
      <c r="AL4">
        <v>4.9423686413052413E-2</v>
      </c>
      <c r="AM4">
        <v>173.99808692739362</v>
      </c>
      <c r="AN4">
        <v>4.9586475872970839E-2</v>
      </c>
      <c r="AO4">
        <v>172.2911682506813</v>
      </c>
      <c r="AP4">
        <v>5.1436739375010282E-2</v>
      </c>
      <c r="AQ4">
        <v>170.32535742832513</v>
      </c>
      <c r="AR4">
        <v>5.2123002353949767E-2</v>
      </c>
      <c r="AS4">
        <v>172.49749855321849</v>
      </c>
      <c r="AT4">
        <v>5.3379528834928705E-2</v>
      </c>
      <c r="AU4">
        <v>175.92800167249607</v>
      </c>
      <c r="AV4">
        <v>5.3503212632481374E-2</v>
      </c>
      <c r="AW4">
        <v>174.09059563447497</v>
      </c>
      <c r="AX4">
        <v>5.4323212632481375E-2</v>
      </c>
      <c r="AY4">
        <v>171.87500543733154</v>
      </c>
      <c r="AZ4">
        <v>5.6803055577457601E-2</v>
      </c>
      <c r="BA4">
        <v>171.40533051700376</v>
      </c>
      <c r="BB4">
        <v>6.176652909647868E-2</v>
      </c>
      <c r="BC4">
        <v>174.91103641429615</v>
      </c>
      <c r="BD4">
        <v>6.2804844252726102E-2</v>
      </c>
      <c r="BE4">
        <v>174.30134274260968</v>
      </c>
      <c r="BF4">
        <v>6.4147159932073483E-2</v>
      </c>
    </row>
    <row r="5" spans="1:60" x14ac:dyDescent="0.2">
      <c r="A5" s="70" t="s">
        <v>50</v>
      </c>
      <c r="B5" s="71">
        <v>1</v>
      </c>
      <c r="C5">
        <v>168.91891891891893</v>
      </c>
      <c r="D5">
        <v>4.7960000000000003E-2</v>
      </c>
      <c r="E5">
        <v>183.7839110469593</v>
      </c>
      <c r="F5">
        <v>4.6818653973011617E-2</v>
      </c>
      <c r="G5">
        <v>178.66493899799985</v>
      </c>
      <c r="H5">
        <v>4.683824959522799E-2</v>
      </c>
      <c r="I5">
        <v>173.82266883923398</v>
      </c>
      <c r="J5">
        <v>4.6857857123769699E-2</v>
      </c>
      <c r="K5">
        <v>169.23525568458274</v>
      </c>
      <c r="L5">
        <v>4.6877476566705614E-2</v>
      </c>
      <c r="M5">
        <v>164.88309514910111</v>
      </c>
      <c r="N5">
        <v>4.6897107932109966E-2</v>
      </c>
      <c r="O5">
        <v>160.74854328636917</v>
      </c>
      <c r="P5">
        <v>4.6916751228071103E-2</v>
      </c>
      <c r="Q5">
        <v>162.18925592050903</v>
      </c>
      <c r="R5">
        <v>4.6811557088619268E-2</v>
      </c>
      <c r="S5">
        <v>162.18925592050903</v>
      </c>
      <c r="T5">
        <v>4.6728960592599213E-2</v>
      </c>
      <c r="U5">
        <v>162.18925592050903</v>
      </c>
      <c r="V5">
        <v>4.6894153584639324E-2</v>
      </c>
      <c r="W5">
        <v>169.14296970549566</v>
      </c>
      <c r="X5">
        <v>4.6779792384898856E-2</v>
      </c>
      <c r="AA5">
        <v>178.11379436331541</v>
      </c>
      <c r="AB5">
        <v>4.7603975312941298E-2</v>
      </c>
      <c r="AC5">
        <v>170.65589600114097</v>
      </c>
      <c r="AD5">
        <v>4.7153337494087767E-2</v>
      </c>
      <c r="AE5">
        <v>177.06896499302999</v>
      </c>
      <c r="AF5">
        <v>4.918008014083846E-2</v>
      </c>
      <c r="AG5">
        <v>174.44180198854443</v>
      </c>
      <c r="AH5">
        <v>4.8924544691567547E-2</v>
      </c>
      <c r="AI5">
        <v>170.624568342044</v>
      </c>
      <c r="AJ5">
        <v>4.9541891037125876E-2</v>
      </c>
      <c r="AK5">
        <v>175.1057093837608</v>
      </c>
      <c r="AL5">
        <v>4.9758838623177287E-2</v>
      </c>
      <c r="AM5">
        <v>173.83535961813581</v>
      </c>
      <c r="AN5">
        <v>4.9919533381782427E-2</v>
      </c>
      <c r="AO5">
        <v>172.09258151321245</v>
      </c>
      <c r="AP5">
        <v>5.1822164416653882E-2</v>
      </c>
      <c r="AQ5">
        <v>170.09341844025514</v>
      </c>
      <c r="AR5">
        <v>5.2481196278520728E-2</v>
      </c>
      <c r="AS5">
        <v>172.33754101991636</v>
      </c>
      <c r="AT5">
        <v>5.3762859175259026E-2</v>
      </c>
      <c r="AU5">
        <v>175.72103960506951</v>
      </c>
      <c r="AV5">
        <v>5.3823701933413286E-2</v>
      </c>
      <c r="AW5">
        <v>173.88788609888613</v>
      </c>
      <c r="AX5">
        <v>5.4643701933413287E-2</v>
      </c>
      <c r="AY5">
        <v>171.60073467264621</v>
      </c>
      <c r="AZ5">
        <v>5.7251321658499624E-2</v>
      </c>
      <c r="BA5">
        <v>171.20875817129016</v>
      </c>
      <c r="BB5">
        <v>6.2189658761761329E-2</v>
      </c>
      <c r="BC5">
        <v>174.74661256766723</v>
      </c>
      <c r="BD5">
        <v>6.3131617657597852E-2</v>
      </c>
      <c r="BE5">
        <v>174.13805285016119</v>
      </c>
      <c r="BF5">
        <v>6.4457175726438984E-2</v>
      </c>
    </row>
    <row r="6" spans="1:60" x14ac:dyDescent="0.2">
      <c r="A6" s="70" t="s">
        <v>51</v>
      </c>
      <c r="B6" s="71" t="b">
        <v>0</v>
      </c>
      <c r="C6">
        <v>173.3102253032929</v>
      </c>
      <c r="D6">
        <v>4.827E-2</v>
      </c>
      <c r="E6">
        <v>183.7180404860064</v>
      </c>
      <c r="F6">
        <v>4.6808243447481405E-2</v>
      </c>
      <c r="G6">
        <v>178.60089818388238</v>
      </c>
      <c r="H6">
        <v>4.6827836529510863E-2</v>
      </c>
      <c r="I6">
        <v>173.76035886695504</v>
      </c>
      <c r="J6">
        <v>4.6847441517674199E-2</v>
      </c>
      <c r="K6">
        <v>169.17458545744577</v>
      </c>
      <c r="L6">
        <v>4.68670584200441E-2</v>
      </c>
      <c r="M6">
        <v>164.82398057785028</v>
      </c>
      <c r="N6">
        <v>4.6886687244696239E-2</v>
      </c>
      <c r="O6">
        <v>160.69090658843942</v>
      </c>
      <c r="P6">
        <v>4.6906327999718743E-2</v>
      </c>
      <c r="Q6">
        <v>162.93234061614612</v>
      </c>
      <c r="R6">
        <v>4.680803212613837E-2</v>
      </c>
      <c r="S6">
        <v>162.93234061614612</v>
      </c>
      <c r="T6">
        <v>4.6725449128970517E-2</v>
      </c>
      <c r="U6">
        <v>162.93234061614612</v>
      </c>
      <c r="V6">
        <v>4.6890615123306223E-2</v>
      </c>
      <c r="W6">
        <v>164.79317549212413</v>
      </c>
      <c r="X6">
        <v>4.6799345608782454E-2</v>
      </c>
      <c r="AA6">
        <v>177.64763975093896</v>
      </c>
      <c r="AB6">
        <v>4.7911402036633403E-2</v>
      </c>
      <c r="AC6">
        <v>170.2890987338526</v>
      </c>
      <c r="AD6">
        <v>4.7335776696640589E-2</v>
      </c>
      <c r="AE6">
        <v>176.70766468657234</v>
      </c>
      <c r="AF6">
        <v>4.952432443623022E-2</v>
      </c>
      <c r="AG6">
        <v>174.23890114697861</v>
      </c>
      <c r="AH6">
        <v>4.9150972757520416E-2</v>
      </c>
      <c r="AI6">
        <v>170.38279627432209</v>
      </c>
      <c r="AJ6">
        <v>4.9854840396572925E-2</v>
      </c>
      <c r="AK6">
        <v>174.85120345023716</v>
      </c>
      <c r="AL6">
        <v>5.0053379196774515E-2</v>
      </c>
      <c r="AM6">
        <v>173.63385568010466</v>
      </c>
      <c r="AN6">
        <v>5.0212233076794677E-2</v>
      </c>
      <c r="AO6">
        <v>171.84667312928326</v>
      </c>
      <c r="AP6">
        <v>5.21608860762907E-2</v>
      </c>
      <c r="AQ6">
        <v>169.80621022860197</v>
      </c>
      <c r="AR6">
        <v>5.2795986516552762E-2</v>
      </c>
      <c r="AS6">
        <v>172.13946687351071</v>
      </c>
      <c r="AT6">
        <v>5.4099739956310858E-2</v>
      </c>
      <c r="AU6">
        <v>175.46476011639777</v>
      </c>
      <c r="AV6">
        <v>5.4105356356915636E-2</v>
      </c>
      <c r="AW6">
        <v>173.63687248670317</v>
      </c>
      <c r="AX6">
        <v>5.4925356356915638E-2</v>
      </c>
      <c r="AY6">
        <v>171.26110735733579</v>
      </c>
      <c r="AZ6">
        <v>5.7645269675685916E-2</v>
      </c>
      <c r="BA6">
        <v>170.96534419271478</v>
      </c>
      <c r="BB6">
        <v>6.256151623592783E-2</v>
      </c>
      <c r="BC6">
        <v>174.54300782084832</v>
      </c>
      <c r="BD6">
        <v>6.3418794716855159E-2</v>
      </c>
      <c r="BE6">
        <v>173.93585226982142</v>
      </c>
      <c r="BF6">
        <v>6.4729625757016421E-2</v>
      </c>
    </row>
    <row r="7" spans="1:60" x14ac:dyDescent="0.2">
      <c r="A7" s="70" t="s">
        <v>52</v>
      </c>
      <c r="B7" s="71">
        <v>1</v>
      </c>
      <c r="C7">
        <v>172.41379310344828</v>
      </c>
      <c r="D7">
        <v>4.8439999999999997E-2</v>
      </c>
      <c r="E7">
        <v>183.64938906160768</v>
      </c>
      <c r="F7">
        <v>4.6790781488265508E-2</v>
      </c>
      <c r="G7">
        <v>178.53415375300438</v>
      </c>
      <c r="H7">
        <v>4.6810365921720234E-2</v>
      </c>
      <c r="I7">
        <v>173.69541834911726</v>
      </c>
      <c r="J7">
        <v>4.6829962255676559E-2</v>
      </c>
      <c r="K7">
        <v>169.11135391011192</v>
      </c>
      <c r="L7">
        <v>4.6849570498206206E-2</v>
      </c>
      <c r="M7">
        <v>164.7623703617588</v>
      </c>
      <c r="N7">
        <v>4.6869190657381488E-2</v>
      </c>
      <c r="O7">
        <v>160.63083663726982</v>
      </c>
      <c r="P7">
        <v>4.6888822741285356E-2</v>
      </c>
      <c r="Q7">
        <v>163.68224461570276</v>
      </c>
      <c r="R7">
        <v>4.6804507548826951E-2</v>
      </c>
      <c r="S7">
        <v>163.68224461570276</v>
      </c>
      <c r="T7">
        <v>4.6721938048310541E-2</v>
      </c>
      <c r="U7">
        <v>163.68224461570276</v>
      </c>
      <c r="V7">
        <v>4.6887077049343362E-2</v>
      </c>
      <c r="W7">
        <v>160.66087163577865</v>
      </c>
      <c r="X7">
        <v>4.6818910695698129E-2</v>
      </c>
      <c r="AA7">
        <v>177.10449565300462</v>
      </c>
      <c r="AB7">
        <v>4.816805456507911E-2</v>
      </c>
      <c r="AC7">
        <v>169.87490968747053</v>
      </c>
      <c r="AD7">
        <v>4.7462021287709093E-2</v>
      </c>
      <c r="AE7">
        <v>176.28669249446224</v>
      </c>
      <c r="AF7">
        <v>4.9811713794429904E-2</v>
      </c>
      <c r="AG7">
        <v>174.00248946802819</v>
      </c>
      <c r="AH7">
        <v>4.9340004260507372E-2</v>
      </c>
      <c r="AI7">
        <v>170.10109344838821</v>
      </c>
      <c r="AJ7">
        <v>5.0116103449481732E-2</v>
      </c>
      <c r="AK7">
        <v>174.5546636498951</v>
      </c>
      <c r="AL7">
        <v>5.0299273834806334E-2</v>
      </c>
      <c r="AM7">
        <v>173.39907161544809</v>
      </c>
      <c r="AN7">
        <v>5.0456590873338793E-2</v>
      </c>
      <c r="AO7">
        <v>171.56015083857201</v>
      </c>
      <c r="AP7">
        <v>5.2443664910027284E-2</v>
      </c>
      <c r="AQ7">
        <v>169.47156708468358</v>
      </c>
      <c r="AR7">
        <v>5.3058786410949271E-2</v>
      </c>
      <c r="AS7">
        <v>171.90867906037471</v>
      </c>
      <c r="AT7">
        <v>5.4380981948559746E-2</v>
      </c>
      <c r="AU7">
        <v>175.16615384286101</v>
      </c>
      <c r="AV7">
        <v>5.4340493104533559E-2</v>
      </c>
      <c r="AW7">
        <v>173.34440179492276</v>
      </c>
      <c r="AX7">
        <v>5.516049310453356E-2</v>
      </c>
      <c r="AY7">
        <v>170.86538763921968</v>
      </c>
      <c r="AZ7">
        <v>5.7974153754053473E-2</v>
      </c>
      <c r="BA7">
        <v>170.68172828008022</v>
      </c>
      <c r="BB7">
        <v>6.2871958216443008E-2</v>
      </c>
      <c r="BC7">
        <v>174.30577598057465</v>
      </c>
      <c r="BD7">
        <v>6.3658541988936182E-2</v>
      </c>
      <c r="BE7">
        <v>173.70025650632454</v>
      </c>
      <c r="BF7">
        <v>6.4957078297195853E-2</v>
      </c>
    </row>
    <row r="8" spans="1:60" x14ac:dyDescent="0.2">
      <c r="A8" s="70" t="s">
        <v>53</v>
      </c>
      <c r="B8" s="71" t="b">
        <v>1</v>
      </c>
      <c r="C8">
        <v>170.35775127768312</v>
      </c>
      <c r="D8">
        <v>5.0110000000000002E-2</v>
      </c>
      <c r="E8">
        <v>183.58351850388212</v>
      </c>
      <c r="F8">
        <v>4.6767682759449328E-2</v>
      </c>
      <c r="G8">
        <v>178.4701129422111</v>
      </c>
      <c r="H8">
        <v>4.6787253136597609E-2</v>
      </c>
      <c r="I8">
        <v>173.63310838025967</v>
      </c>
      <c r="J8">
        <v>4.6806835403630648E-2</v>
      </c>
      <c r="K8">
        <v>169.0506836864937</v>
      </c>
      <c r="L8">
        <v>4.6826429568614568E-2</v>
      </c>
      <c r="M8">
        <v>164.70325579412435</v>
      </c>
      <c r="N8">
        <v>4.6846035639613738E-2</v>
      </c>
      <c r="O8">
        <v>160.57319994305442</v>
      </c>
      <c r="P8">
        <v>4.6865653624701437E-2</v>
      </c>
      <c r="Q8">
        <v>164.43906222294754</v>
      </c>
      <c r="R8">
        <v>4.6800983356639708E-2</v>
      </c>
      <c r="S8">
        <v>164.43906222294754</v>
      </c>
      <c r="T8">
        <v>4.671842735057434E-2</v>
      </c>
      <c r="U8">
        <v>164.43906222294754</v>
      </c>
      <c r="V8">
        <v>4.6883539362705076E-2</v>
      </c>
      <c r="W8" t="s">
        <v>44</v>
      </c>
      <c r="X8" t="s">
        <v>44</v>
      </c>
      <c r="AA8">
        <v>176.49917762463303</v>
      </c>
      <c r="AB8">
        <v>4.836693208634564E-2</v>
      </c>
      <c r="AC8">
        <v>169.43143091082129</v>
      </c>
      <c r="AD8">
        <v>4.7526553772874826E-2</v>
      </c>
      <c r="AE8">
        <v>175.81753144070785</v>
      </c>
      <c r="AF8">
        <v>5.0034408982913982E-2</v>
      </c>
      <c r="AG8">
        <v>173.73901564601573</v>
      </c>
      <c r="AH8">
        <v>4.9486482913895291E-2</v>
      </c>
      <c r="AI8">
        <v>169.78714398298945</v>
      </c>
      <c r="AJ8">
        <v>5.0318553620830889E-2</v>
      </c>
      <c r="AK8">
        <v>174.22417881546639</v>
      </c>
      <c r="AL8">
        <v>5.048981517254672E-2</v>
      </c>
      <c r="AM8">
        <v>173.13741172141357</v>
      </c>
      <c r="AN8">
        <v>5.0645941327718297E-2</v>
      </c>
      <c r="AO8">
        <v>171.24083022226142</v>
      </c>
      <c r="AP8">
        <v>5.2662787448428727E-2</v>
      </c>
      <c r="AQ8">
        <v>169.09861720111655</v>
      </c>
      <c r="AR8">
        <v>5.3262427465659304E-2</v>
      </c>
      <c r="AS8">
        <v>171.6514728704318</v>
      </c>
      <c r="AT8">
        <v>5.4598913603600308E-2</v>
      </c>
      <c r="AU8">
        <v>174.83336598519293</v>
      </c>
      <c r="AV8">
        <v>5.4522698258747802E-2</v>
      </c>
      <c r="AW8">
        <v>173.0184518616025</v>
      </c>
      <c r="AX8">
        <v>5.5342698258747804E-2</v>
      </c>
      <c r="AY8">
        <v>170.42436972064374</v>
      </c>
      <c r="AZ8">
        <v>5.8229002793281234E-2</v>
      </c>
      <c r="BA8">
        <v>170.36564673615172</v>
      </c>
      <c r="BB8">
        <v>6.3112516655340234E-2</v>
      </c>
      <c r="BC8">
        <v>174.04138811303167</v>
      </c>
      <c r="BD8">
        <v>6.3844319793233045E-2</v>
      </c>
      <c r="BE8">
        <v>173.43769199794633</v>
      </c>
      <c r="BF8">
        <v>6.5133329034605711E-2</v>
      </c>
    </row>
    <row r="9" spans="1:60" x14ac:dyDescent="0.2">
      <c r="A9" s="70" t="s">
        <v>54</v>
      </c>
      <c r="B9" s="71" t="b">
        <v>1</v>
      </c>
      <c r="C9">
        <v>168.0672268907563</v>
      </c>
      <c r="D9">
        <v>5.0889999999999998E-2</v>
      </c>
      <c r="E9">
        <v>183.52576525366939</v>
      </c>
      <c r="F9">
        <v>4.6740818582668132E-2</v>
      </c>
      <c r="G9">
        <v>178.41396395712772</v>
      </c>
      <c r="H9">
        <v>4.6760370634536585E-2</v>
      </c>
      <c r="I9">
        <v>173.57847694348746</v>
      </c>
      <c r="J9">
        <v>4.6779934561548539E-2</v>
      </c>
      <c r="K9">
        <v>168.99748992728891</v>
      </c>
      <c r="L9">
        <v>4.6799510371760299E-2</v>
      </c>
      <c r="M9">
        <v>164.65142598564881</v>
      </c>
      <c r="N9">
        <v>4.6819098073224347E-2</v>
      </c>
      <c r="O9">
        <v>160.52266588797988</v>
      </c>
      <c r="P9">
        <v>4.6838697674000569E-2</v>
      </c>
      <c r="Q9">
        <v>165.20288948853016</v>
      </c>
      <c r="R9">
        <v>4.6797459549531482E-2</v>
      </c>
      <c r="S9">
        <v>165.20288948853016</v>
      </c>
      <c r="T9">
        <v>4.6714917035717111E-2</v>
      </c>
      <c r="U9">
        <v>165.20288948853016</v>
      </c>
      <c r="V9">
        <v>4.6880002063345853E-2</v>
      </c>
      <c r="AA9">
        <v>175.84819716369182</v>
      </c>
      <c r="AB9">
        <v>4.8502609740087833E-2</v>
      </c>
      <c r="AC9">
        <v>168.9780445544917</v>
      </c>
      <c r="AD9">
        <v>4.7526553772874826E-2</v>
      </c>
      <c r="AE9">
        <v>175.31297901584401</v>
      </c>
      <c r="AF9">
        <v>5.0186335457463621E-2</v>
      </c>
      <c r="AG9">
        <v>173.4556665599807</v>
      </c>
      <c r="AH9">
        <v>4.9586413161861097E-2</v>
      </c>
      <c r="AI9">
        <v>169.44951160113663</v>
      </c>
      <c r="AJ9">
        <v>5.0456668597694203E-2</v>
      </c>
      <c r="AK9">
        <v>173.86876371172457</v>
      </c>
      <c r="AL9">
        <v>5.0619805739006304E-2</v>
      </c>
      <c r="AM9">
        <v>172.85601339781391</v>
      </c>
      <c r="AN9">
        <v>5.0775119453137514E-2</v>
      </c>
      <c r="AO9">
        <v>170.89742151435777</v>
      </c>
      <c r="AP9">
        <v>5.2812276599857252E-2</v>
      </c>
      <c r="AQ9">
        <v>168.69753367851675</v>
      </c>
      <c r="AR9">
        <v>5.3401354883562985E-2</v>
      </c>
      <c r="AS9">
        <v>171.3748642180571</v>
      </c>
      <c r="AT9">
        <v>5.4747590313988466E-2</v>
      </c>
      <c r="AU9">
        <v>174.47547412863742</v>
      </c>
      <c r="AV9">
        <v>5.4647001737924777E-2</v>
      </c>
      <c r="AW9">
        <v>172.66791375123532</v>
      </c>
      <c r="AX9">
        <v>5.5467001737924779E-2</v>
      </c>
      <c r="AY9">
        <v>169.95008342077878</v>
      </c>
      <c r="AZ9">
        <v>5.8402865175920929E-2</v>
      </c>
      <c r="BA9">
        <v>170.02572144148451</v>
      </c>
      <c r="BB9">
        <v>6.3276629745495458E-2</v>
      </c>
      <c r="BC9">
        <v>173.75705603003823</v>
      </c>
      <c r="BD9">
        <v>6.3971060595531148E-2</v>
      </c>
      <c r="BE9">
        <v>173.15532082002082</v>
      </c>
      <c r="BF9">
        <v>6.5253570308580824E-2</v>
      </c>
    </row>
    <row r="10" spans="1:60" x14ac:dyDescent="0.2">
      <c r="A10" s="70" t="s">
        <v>55</v>
      </c>
      <c r="B10" s="71" t="b">
        <v>0</v>
      </c>
      <c r="C10">
        <v>170.94017094017093</v>
      </c>
      <c r="D10">
        <v>5.2060000000000002E-2</v>
      </c>
      <c r="E10">
        <v>183.4808081358299</v>
      </c>
      <c r="F10">
        <v>4.6712365333757312E-2</v>
      </c>
      <c r="G10">
        <v>178.37025565459479</v>
      </c>
      <c r="H10">
        <v>4.6731896275977756E-2</v>
      </c>
      <c r="I10">
        <v>173.53594995290229</v>
      </c>
      <c r="J10">
        <v>4.6751439075670261E-2</v>
      </c>
      <c r="K10">
        <v>168.95608207451286</v>
      </c>
      <c r="L10">
        <v>4.6770993740877898E-2</v>
      </c>
      <c r="M10">
        <v>164.61107987917114</v>
      </c>
      <c r="N10">
        <v>4.6790560279638301E-2</v>
      </c>
      <c r="O10">
        <v>160.48332844065078</v>
      </c>
      <c r="P10">
        <v>4.6810138699995334E-2</v>
      </c>
      <c r="Q10">
        <v>165.97382425060036</v>
      </c>
      <c r="R10">
        <v>4.6793936127452092E-2</v>
      </c>
      <c r="S10">
        <v>165.97382425060036</v>
      </c>
      <c r="T10">
        <v>4.6711407103689304E-2</v>
      </c>
      <c r="U10">
        <v>165.97382425060036</v>
      </c>
      <c r="V10">
        <v>4.6876465151215421E-2</v>
      </c>
      <c r="AA10">
        <v>175.16931132017606</v>
      </c>
      <c r="AB10">
        <v>4.8571386593596853E-2</v>
      </c>
      <c r="AC10">
        <v>168.53456577784246</v>
      </c>
      <c r="AD10">
        <v>4.7462021287709093E-2</v>
      </c>
      <c r="AE10">
        <v>174.78679809475096</v>
      </c>
      <c r="AF10">
        <v>5.0263349059895879E-2</v>
      </c>
      <c r="AG10">
        <v>173.16017123435418</v>
      </c>
      <c r="AH10">
        <v>4.9637069167739002E-2</v>
      </c>
      <c r="AI10">
        <v>169.09740603406485</v>
      </c>
      <c r="AJ10">
        <v>5.0526680963541709E-2</v>
      </c>
      <c r="AK10">
        <v>173.49811313620168</v>
      </c>
      <c r="AL10">
        <v>5.0685699730392192E-2</v>
      </c>
      <c r="AM10">
        <v>172.56255245736622</v>
      </c>
      <c r="AN10">
        <v>5.0840601607077242E-2</v>
      </c>
      <c r="AO10">
        <v>170.53929200921291</v>
      </c>
      <c r="AP10">
        <v>5.2888054689951024E-2</v>
      </c>
      <c r="AQ10">
        <v>168.27925702983401</v>
      </c>
      <c r="AR10">
        <v>5.3471779086856658E-2</v>
      </c>
      <c r="AS10">
        <v>171.08639826622249</v>
      </c>
      <c r="AT10">
        <v>5.4822956566636077E-2</v>
      </c>
      <c r="AU10">
        <v>174.10224063008695</v>
      </c>
      <c r="AV10">
        <v>5.4710012867187539E-2</v>
      </c>
      <c r="AW10">
        <v>172.30234922968737</v>
      </c>
      <c r="AX10">
        <v>5.5530012867187541E-2</v>
      </c>
      <c r="AY10">
        <v>169.45546603351309</v>
      </c>
      <c r="AZ10">
        <v>5.8490998389399557E-2</v>
      </c>
      <c r="BA10">
        <v>169.67122467199798</v>
      </c>
      <c r="BB10">
        <v>6.335982090962014E-2</v>
      </c>
      <c r="BC10">
        <v>173.46053556961994</v>
      </c>
      <c r="BD10">
        <v>6.4035307237132383E-2</v>
      </c>
      <c r="BE10">
        <v>172.86084532219508</v>
      </c>
      <c r="BF10">
        <v>6.531452225061278E-2</v>
      </c>
    </row>
    <row r="11" spans="1:60" x14ac:dyDescent="0.2">
      <c r="A11" s="70" t="s">
        <v>56</v>
      </c>
      <c r="B11" s="71" t="b">
        <v>0</v>
      </c>
      <c r="C11">
        <v>173.91304347826087</v>
      </c>
      <c r="D11">
        <v>5.2400000000000002E-2</v>
      </c>
      <c r="E11">
        <v>183.45228930868075</v>
      </c>
      <c r="F11">
        <v>4.6684628125725644E-2</v>
      </c>
      <c r="G11">
        <v>178.34252902134023</v>
      </c>
      <c r="H11">
        <v>4.670413688410803E-2</v>
      </c>
      <c r="I11">
        <v>173.50897269236359</v>
      </c>
      <c r="J11">
        <v>4.6723657480792491E-2</v>
      </c>
      <c r="K11">
        <v>168.92981474613555</v>
      </c>
      <c r="L11">
        <v>4.6743189923806522E-2</v>
      </c>
      <c r="M11">
        <v>164.58548607629061</v>
      </c>
      <c r="N11">
        <v>4.6762734221171151E-2</v>
      </c>
      <c r="O11">
        <v>160.45837448710088</v>
      </c>
      <c r="P11">
        <v>4.6782290380912868E-2</v>
      </c>
      <c r="Q11">
        <v>166.75196617661476</v>
      </c>
      <c r="R11">
        <v>4.6790413090355122E-2</v>
      </c>
      <c r="S11">
        <v>166.75196617661476</v>
      </c>
      <c r="T11">
        <v>4.6707897554444044E-2</v>
      </c>
      <c r="U11">
        <v>166.75196617661476</v>
      </c>
      <c r="V11">
        <v>4.68729286262662E-2</v>
      </c>
      <c r="AA11">
        <v>174.48103833017359</v>
      </c>
      <c r="AB11">
        <v>4.8571386593596853E-2</v>
      </c>
      <c r="AC11">
        <v>168.1203767314604</v>
      </c>
      <c r="AD11">
        <v>4.7335776696640589E-2</v>
      </c>
      <c r="AE11">
        <v>174.25334152130489</v>
      </c>
      <c r="AF11">
        <v>5.0263349059895879E-2</v>
      </c>
      <c r="AG11">
        <v>172.86059001132051</v>
      </c>
      <c r="AH11">
        <v>4.9637069167739002E-2</v>
      </c>
      <c r="AI11">
        <v>168.74043180377302</v>
      </c>
      <c r="AJ11">
        <v>5.0526680963541709E-2</v>
      </c>
      <c r="AK11">
        <v>173.12233747038411</v>
      </c>
      <c r="AL11">
        <v>5.0685699730392192E-2</v>
      </c>
      <c r="AM11">
        <v>172.26503374953035</v>
      </c>
      <c r="AN11">
        <v>5.0840601607077242E-2</v>
      </c>
      <c r="AO11">
        <v>170.17621054615333</v>
      </c>
      <c r="AP11">
        <v>5.2888054689951024E-2</v>
      </c>
      <c r="AQ11">
        <v>167.85519675167859</v>
      </c>
      <c r="AR11">
        <v>5.3471779086856658E-2</v>
      </c>
      <c r="AS11">
        <v>170.79394361411937</v>
      </c>
      <c r="AT11">
        <v>5.4822956566636077E-2</v>
      </c>
      <c r="AU11">
        <v>173.7238463264348</v>
      </c>
      <c r="AV11">
        <v>5.4710012867187539E-2</v>
      </c>
      <c r="AW11">
        <v>171.93172994415085</v>
      </c>
      <c r="AX11">
        <v>5.5530012867187541E-2</v>
      </c>
      <c r="AY11">
        <v>168.9540094317999</v>
      </c>
      <c r="AZ11">
        <v>5.8490998389399557E-2</v>
      </c>
      <c r="BA11">
        <v>169.31182617545969</v>
      </c>
      <c r="BB11">
        <v>6.335982090962014E-2</v>
      </c>
      <c r="BC11">
        <v>173.15991503696586</v>
      </c>
      <c r="BD11">
        <v>6.4035307237132383E-2</v>
      </c>
      <c r="BE11">
        <v>172.56229802840943</v>
      </c>
      <c r="BF11">
        <v>6.531452225061278E-2</v>
      </c>
    </row>
    <row r="12" spans="1:60" x14ac:dyDescent="0.2">
      <c r="A12" s="70" t="s">
        <v>57</v>
      </c>
      <c r="B12" s="71" t="s">
        <v>67</v>
      </c>
      <c r="C12">
        <v>172.11703958691911</v>
      </c>
      <c r="D12">
        <v>5.3220000000000003E-2</v>
      </c>
      <c r="E12">
        <v>183.44251919798958</v>
      </c>
      <c r="F12">
        <v>4.6659854062208315E-2</v>
      </c>
      <c r="G12">
        <v>178.33303030429369</v>
      </c>
      <c r="H12">
        <v>4.6679341359765224E-2</v>
      </c>
      <c r="I12">
        <v>173.49973069908029</v>
      </c>
      <c r="J12">
        <v>4.669884047650872E-2</v>
      </c>
      <c r="K12">
        <v>168.92081596488421</v>
      </c>
      <c r="L12">
        <v>4.6718351420449632E-2</v>
      </c>
      <c r="M12">
        <v>164.57671803470438</v>
      </c>
      <c r="N12">
        <v>4.673787419959196E-2</v>
      </c>
      <c r="O12">
        <v>160.44982564823997</v>
      </c>
      <c r="P12">
        <v>4.6757408821944908E-2</v>
      </c>
      <c r="Q12">
        <v>167.53741680628528</v>
      </c>
      <c r="R12">
        <v>4.678689043819495E-2</v>
      </c>
      <c r="S12">
        <v>167.53741680628528</v>
      </c>
      <c r="T12">
        <v>4.6704388387936883E-2</v>
      </c>
      <c r="U12">
        <v>167.53741680628528</v>
      </c>
      <c r="V12">
        <v>4.6869392488453017E-2</v>
      </c>
      <c r="AA12">
        <v>173.80215248665783</v>
      </c>
      <c r="AB12">
        <v>4.8502609740087833E-2</v>
      </c>
      <c r="AC12">
        <v>167.75357946417202</v>
      </c>
      <c r="AD12">
        <v>4.7153337494087767E-2</v>
      </c>
      <c r="AE12">
        <v>173.72716060021185</v>
      </c>
      <c r="AF12">
        <v>5.0186335457463621E-2</v>
      </c>
      <c r="AG12">
        <v>172.56509468569399</v>
      </c>
      <c r="AH12">
        <v>4.9586413161861097E-2</v>
      </c>
      <c r="AI12">
        <v>168.38832623670123</v>
      </c>
      <c r="AJ12">
        <v>5.0456668597694203E-2</v>
      </c>
      <c r="AK12">
        <v>172.75168689486122</v>
      </c>
      <c r="AL12">
        <v>5.0619805739006304E-2</v>
      </c>
      <c r="AM12">
        <v>171.97157280908266</v>
      </c>
      <c r="AN12">
        <v>5.0775119453137514E-2</v>
      </c>
      <c r="AO12">
        <v>169.81808104100847</v>
      </c>
      <c r="AP12">
        <v>5.2812276599857252E-2</v>
      </c>
      <c r="AQ12">
        <v>167.43692010299586</v>
      </c>
      <c r="AR12">
        <v>5.3401354883562985E-2</v>
      </c>
      <c r="AS12">
        <v>170.50547766228476</v>
      </c>
      <c r="AT12">
        <v>5.4747590313988466E-2</v>
      </c>
      <c r="AU12">
        <v>173.35061282788433</v>
      </c>
      <c r="AV12">
        <v>5.4647001737924777E-2</v>
      </c>
      <c r="AW12">
        <v>171.56616542260289</v>
      </c>
      <c r="AX12">
        <v>5.5467001737924779E-2</v>
      </c>
      <c r="AY12">
        <v>168.45939204453421</v>
      </c>
      <c r="AZ12">
        <v>5.8402865175920929E-2</v>
      </c>
      <c r="BA12">
        <v>168.95732940597316</v>
      </c>
      <c r="BB12">
        <v>6.3276629745495458E-2</v>
      </c>
      <c r="BC12">
        <v>172.86339457654756</v>
      </c>
      <c r="BD12">
        <v>6.3971060595531148E-2</v>
      </c>
      <c r="BE12">
        <v>172.26782253058369</v>
      </c>
      <c r="BF12">
        <v>6.5253570308580824E-2</v>
      </c>
    </row>
    <row r="13" spans="1:60" x14ac:dyDescent="0.2">
      <c r="A13" s="70" t="s">
        <v>58</v>
      </c>
      <c r="B13" s="71" t="b">
        <v>0</v>
      </c>
      <c r="C13">
        <v>169.2047377326565</v>
      </c>
      <c r="D13">
        <v>5.5259999999999997E-2</v>
      </c>
      <c r="E13">
        <v>183.45228932001947</v>
      </c>
      <c r="F13">
        <v>4.6640050190494477E-2</v>
      </c>
      <c r="G13">
        <v>178.34252903301925</v>
      </c>
      <c r="H13">
        <v>4.6659518488866944E-2</v>
      </c>
      <c r="I13">
        <v>173.50897270438389</v>
      </c>
      <c r="J13">
        <v>4.6678998588913612E-2</v>
      </c>
      <c r="K13">
        <v>168.92981475849805</v>
      </c>
      <c r="L13">
        <v>4.6698490498628932E-2</v>
      </c>
      <c r="M13">
        <v>164.58548608899625</v>
      </c>
      <c r="N13">
        <v>4.6717994226000835E-2</v>
      </c>
      <c r="O13">
        <v>160.4583745001506</v>
      </c>
      <c r="P13">
        <v>4.6737509779022704E-2</v>
      </c>
      <c r="Q13">
        <v>168.33027959573684</v>
      </c>
      <c r="R13">
        <v>4.6783368170925411E-2</v>
      </c>
      <c r="S13">
        <v>168.33027959573684</v>
      </c>
      <c r="T13">
        <v>4.6700879604121739E-2</v>
      </c>
      <c r="U13">
        <v>168.33027959573684</v>
      </c>
      <c r="V13">
        <v>4.6865856737729084E-2</v>
      </c>
      <c r="AA13">
        <v>173.15117202571665</v>
      </c>
      <c r="AB13">
        <v>4.836693208634564E-2</v>
      </c>
      <c r="AC13">
        <v>167.45020477664636</v>
      </c>
      <c r="AD13">
        <v>4.6922677148642615E-2</v>
      </c>
      <c r="AE13">
        <v>173.222608175348</v>
      </c>
      <c r="AF13">
        <v>5.0034408982913982E-2</v>
      </c>
      <c r="AG13">
        <v>172.28174559965896</v>
      </c>
      <c r="AH13">
        <v>4.9486482913895291E-2</v>
      </c>
      <c r="AI13">
        <v>168.05069385484842</v>
      </c>
      <c r="AJ13">
        <v>5.0318553620830889E-2</v>
      </c>
      <c r="AK13">
        <v>172.3962717911194</v>
      </c>
      <c r="AL13">
        <v>5.048981517254672E-2</v>
      </c>
      <c r="AM13">
        <v>171.690174485483</v>
      </c>
      <c r="AN13">
        <v>5.0645941327718297E-2</v>
      </c>
      <c r="AO13">
        <v>169.47467233310482</v>
      </c>
      <c r="AP13">
        <v>5.2662787448428727E-2</v>
      </c>
      <c r="AQ13">
        <v>167.03583658039605</v>
      </c>
      <c r="AR13">
        <v>5.3262427465659304E-2</v>
      </c>
      <c r="AS13">
        <v>170.22886900991006</v>
      </c>
      <c r="AT13">
        <v>5.4598913603600314E-2</v>
      </c>
      <c r="AU13">
        <v>172.99272097132882</v>
      </c>
      <c r="AV13">
        <v>5.4522698258747802E-2</v>
      </c>
      <c r="AW13">
        <v>171.21562731223571</v>
      </c>
      <c r="AX13">
        <v>5.5342698258747804E-2</v>
      </c>
      <c r="AY13">
        <v>167.98510574466926</v>
      </c>
      <c r="AZ13">
        <v>5.8229002793281234E-2</v>
      </c>
      <c r="BA13">
        <v>168.61740411130594</v>
      </c>
      <c r="BB13">
        <v>6.3112516655340234E-2</v>
      </c>
      <c r="BC13">
        <v>172.57906249355412</v>
      </c>
      <c r="BD13">
        <v>6.3844319793233045E-2</v>
      </c>
      <c r="BE13">
        <v>171.98545135265817</v>
      </c>
      <c r="BF13">
        <v>6.5133329034605711E-2</v>
      </c>
    </row>
    <row r="14" spans="1:60" x14ac:dyDescent="0.2">
      <c r="A14" s="70" t="s">
        <v>59</v>
      </c>
      <c r="B14" s="71" t="b">
        <v>0</v>
      </c>
      <c r="C14">
        <v>169.49152542372883</v>
      </c>
      <c r="D14">
        <v>6.0310000000000002E-2</v>
      </c>
      <c r="E14">
        <v>183.48080815758871</v>
      </c>
      <c r="F14">
        <v>4.6626820902492226E-2</v>
      </c>
      <c r="G14">
        <v>178.37025567700667</v>
      </c>
      <c r="H14">
        <v>4.6646274202522202E-2</v>
      </c>
      <c r="I14">
        <v>173.53594997596909</v>
      </c>
      <c r="J14">
        <v>4.6665739289735872E-2</v>
      </c>
      <c r="K14">
        <v>168.95608209823635</v>
      </c>
      <c r="L14">
        <v>4.6685216172112888E-2</v>
      </c>
      <c r="M14">
        <v>164.61107990355308</v>
      </c>
      <c r="N14">
        <v>4.6704704857627379E-2</v>
      </c>
      <c r="O14">
        <v>160.48332846569301</v>
      </c>
      <c r="P14">
        <v>4.6724205354259654E-2</v>
      </c>
      <c r="Q14">
        <v>169.13065996293366</v>
      </c>
      <c r="R14">
        <v>4.6779846288497622E-2</v>
      </c>
      <c r="S14">
        <v>169.13065996293366</v>
      </c>
      <c r="T14">
        <v>4.6697371202950089E-2</v>
      </c>
      <c r="U14">
        <v>169.13065996293366</v>
      </c>
      <c r="V14">
        <v>4.6862321374045154E-2</v>
      </c>
      <c r="AA14">
        <v>172.54585399734503</v>
      </c>
      <c r="AB14">
        <v>4.816805456507911E-2</v>
      </c>
      <c r="AC14">
        <v>167.22351159848156</v>
      </c>
      <c r="AD14">
        <v>4.6653876624232211E-2</v>
      </c>
      <c r="AE14">
        <v>172.75344712159361</v>
      </c>
      <c r="AF14">
        <v>4.9811713794429904E-2</v>
      </c>
      <c r="AG14">
        <v>172.0182717776465</v>
      </c>
      <c r="AH14">
        <v>4.9340004260507372E-2</v>
      </c>
      <c r="AI14">
        <v>167.73674438944965</v>
      </c>
      <c r="AJ14">
        <v>5.0116103449481732E-2</v>
      </c>
      <c r="AK14">
        <v>172.06578695669069</v>
      </c>
      <c r="AL14">
        <v>5.0299273834806334E-2</v>
      </c>
      <c r="AM14">
        <v>171.42851459144848</v>
      </c>
      <c r="AN14">
        <v>5.0456590873338793E-2</v>
      </c>
      <c r="AO14">
        <v>169.15535171679423</v>
      </c>
      <c r="AP14">
        <v>5.2443664910027291E-2</v>
      </c>
      <c r="AQ14">
        <v>166.66288669682902</v>
      </c>
      <c r="AR14">
        <v>5.3058786410949271E-2</v>
      </c>
      <c r="AS14">
        <v>169.97166281996715</v>
      </c>
      <c r="AT14">
        <v>5.4380981948559746E-2</v>
      </c>
      <c r="AU14">
        <v>172.65993311366074</v>
      </c>
      <c r="AV14">
        <v>5.4340493104533559E-2</v>
      </c>
      <c r="AW14">
        <v>170.88967737891545</v>
      </c>
      <c r="AX14">
        <v>5.516049310453356E-2</v>
      </c>
      <c r="AY14">
        <v>167.54408782609332</v>
      </c>
      <c r="AZ14">
        <v>5.7974153754053473E-2</v>
      </c>
      <c r="BA14">
        <v>168.30132256737744</v>
      </c>
      <c r="BB14">
        <v>6.2871958216443008E-2</v>
      </c>
      <c r="BC14">
        <v>172.31467462601114</v>
      </c>
      <c r="BD14">
        <v>6.3658541988936182E-2</v>
      </c>
      <c r="BE14">
        <v>171.72288684427997</v>
      </c>
      <c r="BF14">
        <v>6.4957078297195853E-2</v>
      </c>
    </row>
    <row r="15" spans="1:60" x14ac:dyDescent="0.2">
      <c r="A15" s="70" t="s">
        <v>60</v>
      </c>
      <c r="B15" s="71" t="b">
        <v>0</v>
      </c>
      <c r="C15">
        <v>173.3102253032929</v>
      </c>
      <c r="D15">
        <v>6.1679999999999999E-2</v>
      </c>
      <c r="E15">
        <v>183.52576528408554</v>
      </c>
      <c r="F15">
        <v>4.6621237956437897E-2</v>
      </c>
      <c r="G15">
        <v>178.4139639884568</v>
      </c>
      <c r="H15">
        <v>4.6640681474043849E-2</v>
      </c>
      <c r="I15">
        <v>173.578476975732</v>
      </c>
      <c r="J15">
        <v>4.6660136768538793E-2</v>
      </c>
      <c r="K15">
        <v>168.99748996045139</v>
      </c>
      <c r="L15">
        <v>4.6679603847890362E-2</v>
      </c>
      <c r="M15">
        <v>164.65142601973179</v>
      </c>
      <c r="N15">
        <v>4.6699082720062284E-2</v>
      </c>
      <c r="O15">
        <v>160.52266592298585</v>
      </c>
      <c r="P15">
        <v>4.6718573393025598E-2</v>
      </c>
      <c r="Q15">
        <v>169.93866533441653</v>
      </c>
      <c r="R15">
        <v>4.6776324790864812E-2</v>
      </c>
      <c r="S15">
        <v>169.93866533441653</v>
      </c>
      <c r="T15">
        <v>4.6693863184375795E-2</v>
      </c>
      <c r="U15">
        <v>169.93866533441653</v>
      </c>
      <c r="V15">
        <v>4.6858786397354385E-2</v>
      </c>
      <c r="AA15">
        <v>172.00270989941069</v>
      </c>
      <c r="AB15">
        <v>4.7911402036633403E-2</v>
      </c>
      <c r="AC15">
        <v>167.08340750935798</v>
      </c>
      <c r="AD15">
        <v>4.6358683793621326E-2</v>
      </c>
      <c r="AE15">
        <v>172.33247492948351</v>
      </c>
      <c r="AF15">
        <v>4.952432443623022E-2</v>
      </c>
      <c r="AG15">
        <v>171.78186009869609</v>
      </c>
      <c r="AH15">
        <v>4.9150972757520416E-2</v>
      </c>
      <c r="AI15">
        <v>167.45504156351578</v>
      </c>
      <c r="AJ15">
        <v>4.9854840396572925E-2</v>
      </c>
      <c r="AK15">
        <v>171.76924715634863</v>
      </c>
      <c r="AL15">
        <v>5.0053379196774515E-2</v>
      </c>
      <c r="AM15">
        <v>171.19373052679191</v>
      </c>
      <c r="AN15">
        <v>5.0212233076794677E-2</v>
      </c>
      <c r="AO15">
        <v>168.86882942608298</v>
      </c>
      <c r="AP15">
        <v>5.21608860762907E-2</v>
      </c>
      <c r="AQ15">
        <v>166.32824355291064</v>
      </c>
      <c r="AR15">
        <v>5.2795986516552762E-2</v>
      </c>
      <c r="AS15">
        <v>169.74087500683115</v>
      </c>
      <c r="AT15">
        <v>5.4099739956310858E-2</v>
      </c>
      <c r="AU15">
        <v>172.36132684012398</v>
      </c>
      <c r="AV15">
        <v>5.4105356356915636E-2</v>
      </c>
      <c r="AW15">
        <v>170.59720668713504</v>
      </c>
      <c r="AX15">
        <v>5.4925356356915638E-2</v>
      </c>
      <c r="AY15">
        <v>167.14836810797721</v>
      </c>
      <c r="AZ15">
        <v>5.7645269675685916E-2</v>
      </c>
      <c r="BA15">
        <v>168.01770665474288</v>
      </c>
      <c r="BB15">
        <v>6.256151623592783E-2</v>
      </c>
      <c r="BC15">
        <v>172.07744278573747</v>
      </c>
      <c r="BD15">
        <v>6.3418794716855159E-2</v>
      </c>
      <c r="BE15">
        <v>171.48729108078308</v>
      </c>
      <c r="BF15">
        <v>6.4729625757016421E-2</v>
      </c>
    </row>
    <row r="16" spans="1:60" x14ac:dyDescent="0.2">
      <c r="A16" s="70" t="s">
        <v>61</v>
      </c>
      <c r="B16" s="71">
        <v>1</v>
      </c>
      <c r="C16">
        <v>172.71157167530225</v>
      </c>
      <c r="D16">
        <v>6.3079999999999997E-2</v>
      </c>
      <c r="E16">
        <v>183.58351854049147</v>
      </c>
      <c r="F16">
        <v>4.662375364941776E-2</v>
      </c>
      <c r="G16">
        <v>178.47011297991929</v>
      </c>
      <c r="H16">
        <v>4.6643193393031968E-2</v>
      </c>
      <c r="I16">
        <v>173.63310841906969</v>
      </c>
      <c r="J16">
        <v>4.6662644908270288E-2</v>
      </c>
      <c r="K16">
        <v>169.05068372640858</v>
      </c>
      <c r="L16">
        <v>4.6682108203092099E-2</v>
      </c>
      <c r="M16">
        <v>164.70325583514716</v>
      </c>
      <c r="N16">
        <v>4.6701583285454942E-2</v>
      </c>
      <c r="O16">
        <v>160.57319998518813</v>
      </c>
      <c r="P16">
        <v>4.6721070163325155E-2</v>
      </c>
      <c r="Q16">
        <v>170.75440519336314</v>
      </c>
      <c r="R16">
        <v>4.6772803677980618E-2</v>
      </c>
      <c r="S16">
        <v>170.75440519336314</v>
      </c>
      <c r="T16">
        <v>4.6690355548352297E-2</v>
      </c>
      <c r="U16">
        <v>170.75440519336314</v>
      </c>
      <c r="V16">
        <v>4.685525180760948E-2</v>
      </c>
      <c r="AA16">
        <v>171.53655528703425</v>
      </c>
      <c r="AB16">
        <v>4.7603975312941298E-2</v>
      </c>
      <c r="AC16">
        <v>167.03601573026432</v>
      </c>
      <c r="AD16">
        <v>4.6050000000000001E-2</v>
      </c>
      <c r="AE16">
        <v>171.97117462302586</v>
      </c>
      <c r="AF16">
        <v>4.918008014083846E-2</v>
      </c>
      <c r="AG16">
        <v>171.57895925713026</v>
      </c>
      <c r="AH16">
        <v>4.8924544691567547E-2</v>
      </c>
      <c r="AI16">
        <v>167.21326949579387</v>
      </c>
      <c r="AJ16">
        <v>4.9541891037125876E-2</v>
      </c>
      <c r="AK16">
        <v>171.51474122282499</v>
      </c>
      <c r="AL16">
        <v>4.9758838623177294E-2</v>
      </c>
      <c r="AM16">
        <v>170.99222658876076</v>
      </c>
      <c r="AN16">
        <v>4.9919533381782427E-2</v>
      </c>
      <c r="AO16">
        <v>168.62292104215379</v>
      </c>
      <c r="AP16">
        <v>5.1822164416653889E-2</v>
      </c>
      <c r="AQ16">
        <v>166.04103534125747</v>
      </c>
      <c r="AR16">
        <v>5.2481196278520728E-2</v>
      </c>
      <c r="AS16">
        <v>169.5428008604255</v>
      </c>
      <c r="AT16">
        <v>5.3762859175259026E-2</v>
      </c>
      <c r="AU16">
        <v>172.10504735145224</v>
      </c>
      <c r="AV16">
        <v>5.3823701933413286E-2</v>
      </c>
      <c r="AW16">
        <v>170.34619307495208</v>
      </c>
      <c r="AX16">
        <v>5.4643701933413287E-2</v>
      </c>
      <c r="AY16">
        <v>166.80874079266681</v>
      </c>
      <c r="AZ16">
        <v>5.7251321658499624E-2</v>
      </c>
      <c r="BA16">
        <v>167.77429267616751</v>
      </c>
      <c r="BB16">
        <v>6.2189658761761329E-2</v>
      </c>
      <c r="BC16">
        <v>171.87383803891856</v>
      </c>
      <c r="BD16">
        <v>6.3131617657597852E-2</v>
      </c>
      <c r="BE16">
        <v>171.28509050044332</v>
      </c>
      <c r="BF16">
        <v>6.4457175726438998E-2</v>
      </c>
    </row>
    <row r="17" spans="3:58" x14ac:dyDescent="0.2">
      <c r="C17" t="s">
        <v>44</v>
      </c>
      <c r="D17" t="s">
        <v>44</v>
      </c>
      <c r="E17">
        <v>183.64938910144437</v>
      </c>
      <c r="F17">
        <v>4.6634164174947972E-2</v>
      </c>
      <c r="G17">
        <v>178.53415379403677</v>
      </c>
      <c r="H17">
        <v>4.6653606458749095E-2</v>
      </c>
      <c r="I17">
        <v>173.69541839134862</v>
      </c>
      <c r="J17">
        <v>4.6673060514365788E-2</v>
      </c>
      <c r="K17">
        <v>169.11135395354555</v>
      </c>
      <c r="L17">
        <v>4.6692526349753613E-2</v>
      </c>
      <c r="M17">
        <v>164.76237040639799</v>
      </c>
      <c r="N17">
        <v>4.671200397286867E-2</v>
      </c>
      <c r="O17">
        <v>160.63083668311788</v>
      </c>
      <c r="P17">
        <v>4.6731493391677516E-2</v>
      </c>
      <c r="Q17">
        <v>171.57799112904169</v>
      </c>
      <c r="R17">
        <v>4.6769282949798208E-2</v>
      </c>
      <c r="S17">
        <v>171.57799112904169</v>
      </c>
      <c r="T17">
        <v>4.6686848294833411E-2</v>
      </c>
      <c r="U17">
        <v>171.57799112904169</v>
      </c>
      <c r="V17">
        <v>4.685171760476356E-2</v>
      </c>
      <c r="AA17">
        <v>171.16010564286699</v>
      </c>
      <c r="AB17">
        <v>4.7254160193623461E-2</v>
      </c>
      <c r="AC17">
        <v>167.08340750935798</v>
      </c>
      <c r="AD17">
        <v>4.5741316206378675E-2</v>
      </c>
      <c r="AE17">
        <v>171.67940153274122</v>
      </c>
      <c r="AF17">
        <v>4.8788370995255015E-2</v>
      </c>
      <c r="AG17">
        <v>171.41510385898394</v>
      </c>
      <c r="AH17">
        <v>4.8666896430034051E-2</v>
      </c>
      <c r="AI17">
        <v>167.01802309803861</v>
      </c>
      <c r="AJ17">
        <v>4.9185791813868195E-2</v>
      </c>
      <c r="AK17">
        <v>171.30921141453882</v>
      </c>
      <c r="AL17">
        <v>4.9423686413052413E-2</v>
      </c>
      <c r="AM17">
        <v>170.82949927950295</v>
      </c>
      <c r="AN17">
        <v>4.9586475872970839E-2</v>
      </c>
      <c r="AO17">
        <v>168.42433430468495</v>
      </c>
      <c r="AP17">
        <v>5.1436739375010282E-2</v>
      </c>
      <c r="AQ17">
        <v>165.80909635318747</v>
      </c>
      <c r="AR17">
        <v>5.2123002353949767E-2</v>
      </c>
      <c r="AS17">
        <v>169.38284332712337</v>
      </c>
      <c r="AT17">
        <v>5.3379528834928705E-2</v>
      </c>
      <c r="AU17">
        <v>171.89808528402568</v>
      </c>
      <c r="AV17">
        <v>5.3503212632481374E-2</v>
      </c>
      <c r="AW17">
        <v>170.14348353936325</v>
      </c>
      <c r="AX17">
        <v>5.4323212632481375E-2</v>
      </c>
      <c r="AY17">
        <v>166.53447002798146</v>
      </c>
      <c r="AZ17">
        <v>5.6803055577457601E-2</v>
      </c>
      <c r="BA17">
        <v>167.5777203304539</v>
      </c>
      <c r="BB17">
        <v>6.176652909647868E-2</v>
      </c>
      <c r="BC17">
        <v>171.70941419228964</v>
      </c>
      <c r="BD17">
        <v>6.2804844252726102E-2</v>
      </c>
      <c r="BE17">
        <v>171.12180060799483</v>
      </c>
      <c r="BF17">
        <v>6.4147159932073483E-2</v>
      </c>
    </row>
    <row r="18" spans="3:58" x14ac:dyDescent="0.2">
      <c r="E18">
        <v>183.71804052584309</v>
      </c>
      <c r="F18">
        <v>4.6651626134163869E-2</v>
      </c>
      <c r="G18">
        <v>178.60089822491477</v>
      </c>
      <c r="H18">
        <v>4.6671077066539723E-2</v>
      </c>
      <c r="I18">
        <v>173.76035890918641</v>
      </c>
      <c r="J18">
        <v>4.6690539776363428E-2</v>
      </c>
      <c r="K18">
        <v>169.1745855008794</v>
      </c>
      <c r="L18">
        <v>4.6710014271591507E-2</v>
      </c>
      <c r="M18">
        <v>164.82398062248947</v>
      </c>
      <c r="N18">
        <v>4.6729500560183421E-2</v>
      </c>
      <c r="O18">
        <v>160.69090663428747</v>
      </c>
      <c r="P18">
        <v>4.6748998650110903E-2</v>
      </c>
      <c r="Q18">
        <v>172.40953688769827</v>
      </c>
      <c r="R18">
        <v>4.6765762606270904E-2</v>
      </c>
      <c r="S18">
        <v>172.40953688769827</v>
      </c>
      <c r="T18">
        <v>4.6683341423772798E-2</v>
      </c>
      <c r="U18">
        <v>172.40953688769827</v>
      </c>
      <c r="V18">
        <v>4.6848183788769565E-2</v>
      </c>
      <c r="AA18">
        <v>170.88362953187075</v>
      </c>
      <c r="AB18">
        <v>4.6871498723234928E-2</v>
      </c>
      <c r="AC18">
        <v>167.22351159848156</v>
      </c>
      <c r="AD18">
        <v>4.544612337576779E-2</v>
      </c>
      <c r="AE18">
        <v>171.46511446793687</v>
      </c>
      <c r="AF18">
        <v>4.8359881803861866E-2</v>
      </c>
      <c r="AG18">
        <v>171.29476345237936</v>
      </c>
      <c r="AH18">
        <v>4.8385055945855668E-2</v>
      </c>
      <c r="AI18">
        <v>166.87462818301137</v>
      </c>
      <c r="AJ18">
        <v>4.8796256185328971E-2</v>
      </c>
      <c r="AK18">
        <v>171.15826404888398</v>
      </c>
      <c r="AL18">
        <v>4.9057064645015497E-2</v>
      </c>
      <c r="AM18">
        <v>170.70998737581664</v>
      </c>
      <c r="AN18">
        <v>4.9222145490984144E-2</v>
      </c>
      <c r="AO18">
        <v>168.27848614219761</v>
      </c>
      <c r="AP18">
        <v>5.1015124341767824E-2</v>
      </c>
      <c r="AQ18">
        <v>165.63875327967537</v>
      </c>
      <c r="AR18">
        <v>5.1731175339360308E-2</v>
      </c>
      <c r="AS18">
        <v>169.26536563145507</v>
      </c>
      <c r="AT18">
        <v>5.2960205187736475E-2</v>
      </c>
      <c r="AU18">
        <v>171.74608602353388</v>
      </c>
      <c r="AV18">
        <v>5.3152630566796068E-2</v>
      </c>
      <c r="AW18">
        <v>169.99460746807509</v>
      </c>
      <c r="AX18">
        <v>5.3972630566796076E-2</v>
      </c>
      <c r="AY18">
        <v>166.33303720541124</v>
      </c>
      <c r="AZ18">
        <v>5.631269896270822E-2</v>
      </c>
      <c r="BA18">
        <v>167.4333515987673</v>
      </c>
      <c r="BB18">
        <v>6.130366911433207E-2</v>
      </c>
      <c r="BC18">
        <v>171.58865629976574</v>
      </c>
      <c r="BD18">
        <v>6.2447388028890105E-2</v>
      </c>
      <c r="BE18">
        <v>171.00187552603862</v>
      </c>
      <c r="BF18">
        <v>6.3808034796639337E-2</v>
      </c>
    </row>
    <row r="19" spans="3:58" x14ac:dyDescent="0.2">
      <c r="E19">
        <v>183.78391108356865</v>
      </c>
      <c r="F19">
        <v>4.6674724862980049E-2</v>
      </c>
      <c r="G19">
        <v>178.66493903570804</v>
      </c>
      <c r="H19">
        <v>4.6694189851662349E-2</v>
      </c>
      <c r="I19">
        <v>173.822668878044</v>
      </c>
      <c r="J19">
        <v>4.6713666628409339E-2</v>
      </c>
      <c r="K19">
        <v>169.23525572449765</v>
      </c>
      <c r="L19">
        <v>4.6733155201183145E-2</v>
      </c>
      <c r="M19">
        <v>164.88309519012392</v>
      </c>
      <c r="N19">
        <v>4.675265557795117E-2</v>
      </c>
      <c r="O19">
        <v>160.74854332850288</v>
      </c>
      <c r="P19">
        <v>4.6772167766694822E-2</v>
      </c>
      <c r="Q19">
        <v>173.24915842492678</v>
      </c>
      <c r="R19">
        <v>4.6762242647352112E-2</v>
      </c>
      <c r="S19">
        <v>173.24915842492678</v>
      </c>
      <c r="T19">
        <v>4.6679834935123947E-2</v>
      </c>
      <c r="U19">
        <v>173.24915842492678</v>
      </c>
      <c r="V19">
        <v>4.6844650359580277E-2</v>
      </c>
      <c r="AA19">
        <v>170.71466850163415</v>
      </c>
      <c r="AB19">
        <v>4.6466428909163887E-2</v>
      </c>
      <c r="AC19">
        <v>167.45020477664636</v>
      </c>
      <c r="AD19">
        <v>4.5177322851357386E-2</v>
      </c>
      <c r="AE19">
        <v>171.334158621136</v>
      </c>
      <c r="AF19">
        <v>4.7906300634812257E-2</v>
      </c>
      <c r="AG19">
        <v>171.22122060990469</v>
      </c>
      <c r="AH19">
        <v>4.8086711112737476E-2</v>
      </c>
      <c r="AI19">
        <v>166.78699619019147</v>
      </c>
      <c r="AJ19">
        <v>4.8383909668011142E-2</v>
      </c>
      <c r="AK19">
        <v>171.06601657650509</v>
      </c>
      <c r="AL19">
        <v>4.8668973805186956E-2</v>
      </c>
      <c r="AM19">
        <v>170.63695085089003</v>
      </c>
      <c r="AN19">
        <v>4.8836480218904535E-2</v>
      </c>
      <c r="AO19">
        <v>168.18935491236661</v>
      </c>
      <c r="AP19">
        <v>5.0568819875964996E-2</v>
      </c>
      <c r="AQ19">
        <v>165.5346526357153</v>
      </c>
      <c r="AR19">
        <v>5.1316403254293555E-2</v>
      </c>
      <c r="AS19">
        <v>169.19357225871693</v>
      </c>
      <c r="AT19">
        <v>5.2516326289682586E-2</v>
      </c>
      <c r="AU19">
        <v>171.65319571357054</v>
      </c>
      <c r="AV19">
        <v>5.2781518701210027E-2</v>
      </c>
      <c r="AW19">
        <v>169.90362581222138</v>
      </c>
      <c r="AX19">
        <v>5.3601518701210028E-2</v>
      </c>
      <c r="AY19">
        <v>166.20993688725972</v>
      </c>
      <c r="AZ19">
        <v>5.5793627464437549E-2</v>
      </c>
      <c r="BA19">
        <v>167.34512448376691</v>
      </c>
      <c r="BB19">
        <v>6.0813704429048536E-2</v>
      </c>
      <c r="BC19">
        <v>171.51485832186265</v>
      </c>
      <c r="BD19">
        <v>6.2068999460057284E-2</v>
      </c>
      <c r="BE19">
        <v>170.92858649818911</v>
      </c>
      <c r="BF19">
        <v>6.3449050769797927E-2</v>
      </c>
    </row>
    <row r="20" spans="3:58" x14ac:dyDescent="0.2">
      <c r="E20">
        <v>183.84166433378138</v>
      </c>
      <c r="F20">
        <v>4.6701589039761245E-2</v>
      </c>
      <c r="G20">
        <v>178.72108802079143</v>
      </c>
      <c r="H20">
        <v>4.6721072353723372E-2</v>
      </c>
      <c r="I20">
        <v>173.87730031481621</v>
      </c>
      <c r="J20">
        <v>4.6740567470491448E-2</v>
      </c>
      <c r="K20">
        <v>169.28844948370241</v>
      </c>
      <c r="L20">
        <v>4.6760074398037414E-2</v>
      </c>
      <c r="M20">
        <v>164.93492499859946</v>
      </c>
      <c r="N20">
        <v>4.6779593144340562E-2</v>
      </c>
      <c r="O20">
        <v>160.79907738357741</v>
      </c>
      <c r="P20">
        <v>4.6799123717395689E-2</v>
      </c>
      <c r="Q20">
        <v>174.09697395957241</v>
      </c>
      <c r="R20">
        <v>4.6758723072994834E-2</v>
      </c>
      <c r="S20">
        <v>174.09697395957241</v>
      </c>
      <c r="T20">
        <v>4.6676328828841054E-2</v>
      </c>
      <c r="U20">
        <v>174.09697395957241</v>
      </c>
      <c r="V20">
        <v>4.684111731714917E-2</v>
      </c>
      <c r="AA20">
        <v>170.65783136861344</v>
      </c>
      <c r="AB20">
        <v>4.6050000000000001E-2</v>
      </c>
      <c r="AC20">
        <v>167.75357946417202</v>
      </c>
      <c r="AD20">
        <v>4.4946662505912234E-2</v>
      </c>
      <c r="AE20">
        <v>171.29010612646292</v>
      </c>
      <c r="AF20">
        <v>4.7440000000000003E-2</v>
      </c>
      <c r="AG20">
        <v>171.19648138859077</v>
      </c>
      <c r="AH20">
        <v>4.7780000000000003E-2</v>
      </c>
      <c r="AI20">
        <v>166.75751749190349</v>
      </c>
      <c r="AJ20">
        <v>4.7960000000000003E-2</v>
      </c>
      <c r="AK20">
        <v>171.03498526797742</v>
      </c>
      <c r="AL20">
        <v>4.827E-2</v>
      </c>
      <c r="AM20">
        <v>170.61238195073119</v>
      </c>
      <c r="AN20">
        <v>4.8439999999999997E-2</v>
      </c>
      <c r="AO20">
        <v>168.15937188279403</v>
      </c>
      <c r="AP20">
        <v>5.0110000000000002E-2</v>
      </c>
      <c r="AQ20">
        <v>165.4996340155044</v>
      </c>
      <c r="AR20">
        <v>5.0889999999999998E-2</v>
      </c>
      <c r="AS20">
        <v>169.16942154496593</v>
      </c>
      <c r="AT20">
        <v>5.2060000000000002E-2</v>
      </c>
      <c r="AU20">
        <v>171.62194815964449</v>
      </c>
      <c r="AV20">
        <v>5.2400000000000002E-2</v>
      </c>
      <c r="AW20">
        <v>169.87302031420234</v>
      </c>
      <c r="AX20">
        <v>5.3220000000000003E-2</v>
      </c>
      <c r="AY20">
        <v>166.16852692930746</v>
      </c>
      <c r="AZ20">
        <v>5.5259999999999997E-2</v>
      </c>
      <c r="BA20">
        <v>167.31544559115903</v>
      </c>
      <c r="BB20">
        <v>6.0310000000000002E-2</v>
      </c>
      <c r="BC20">
        <v>171.49003327504053</v>
      </c>
      <c r="BD20">
        <v>6.1679999999999999E-2</v>
      </c>
      <c r="BE20">
        <v>170.90393265807575</v>
      </c>
      <c r="BF20">
        <v>6.3079999999999997E-2</v>
      </c>
    </row>
    <row r="21" spans="3:58" x14ac:dyDescent="0.2">
      <c r="E21">
        <v>183.88662145162087</v>
      </c>
      <c r="F21">
        <v>4.6730042288672065E-2</v>
      </c>
      <c r="G21">
        <v>178.76479632332436</v>
      </c>
      <c r="H21">
        <v>4.6749546712282201E-2</v>
      </c>
      <c r="I21">
        <v>173.91982730540138</v>
      </c>
      <c r="J21">
        <v>4.6769062956369727E-2</v>
      </c>
      <c r="K21">
        <v>169.32985733647845</v>
      </c>
      <c r="L21">
        <v>4.6788591028919815E-2</v>
      </c>
      <c r="M21">
        <v>164.97527110507713</v>
      </c>
      <c r="N21">
        <v>4.6808130937926608E-2</v>
      </c>
      <c r="O21">
        <v>160.83841483090652</v>
      </c>
      <c r="P21">
        <v>4.6827682691400925E-2</v>
      </c>
      <c r="Q21">
        <v>174.95310402921388</v>
      </c>
      <c r="R21">
        <v>4.6755203883151179E-2</v>
      </c>
      <c r="S21">
        <v>174.95310402921388</v>
      </c>
      <c r="T21">
        <v>4.6672823104875472E-2</v>
      </c>
      <c r="U21">
        <v>174.95310402921388</v>
      </c>
      <c r="V21">
        <v>4.6837584661426887E-2</v>
      </c>
      <c r="AA21">
        <v>170.71466850163415</v>
      </c>
      <c r="AB21">
        <v>4.5633571090836121E-2</v>
      </c>
      <c r="AC21">
        <v>168.1203767314604</v>
      </c>
      <c r="AD21">
        <v>4.4764223303359413E-2</v>
      </c>
      <c r="AE21">
        <v>171.334158621136</v>
      </c>
      <c r="AF21">
        <v>4.6973699365187756E-2</v>
      </c>
      <c r="AG21">
        <v>171.22122060990469</v>
      </c>
      <c r="AH21">
        <v>4.7473288887262537E-2</v>
      </c>
      <c r="AI21">
        <v>166.78699619019147</v>
      </c>
      <c r="AJ21">
        <v>4.753609033198887E-2</v>
      </c>
      <c r="AK21">
        <v>171.06601657650509</v>
      </c>
      <c r="AL21">
        <v>4.7871026194813052E-2</v>
      </c>
      <c r="AM21">
        <v>170.63695085089003</v>
      </c>
      <c r="AN21">
        <v>4.8043519781095466E-2</v>
      </c>
      <c r="AO21">
        <v>168.18935491236661</v>
      </c>
      <c r="AP21">
        <v>4.9651180124035008E-2</v>
      </c>
      <c r="AQ21">
        <v>165.5346526357153</v>
      </c>
      <c r="AR21">
        <v>5.0463596745706447E-2</v>
      </c>
      <c r="AS21">
        <v>169.19357225871693</v>
      </c>
      <c r="AT21">
        <v>5.1603673710317426E-2</v>
      </c>
      <c r="AU21">
        <v>171.65319571357054</v>
      </c>
      <c r="AV21">
        <v>5.2018481298789984E-2</v>
      </c>
      <c r="AW21">
        <v>169.90362581222138</v>
      </c>
      <c r="AX21">
        <v>5.2838481298789985E-2</v>
      </c>
      <c r="AY21">
        <v>166.20993688725972</v>
      </c>
      <c r="AZ21">
        <v>5.4726372535562451E-2</v>
      </c>
      <c r="BA21">
        <v>167.34512448376691</v>
      </c>
      <c r="BB21">
        <v>5.9806295570951476E-2</v>
      </c>
      <c r="BC21">
        <v>171.51485832186265</v>
      </c>
      <c r="BD21">
        <v>6.1291000539942721E-2</v>
      </c>
      <c r="BE21">
        <v>170.92858649818911</v>
      </c>
      <c r="BF21">
        <v>6.2710949230202068E-2</v>
      </c>
    </row>
    <row r="22" spans="3:58" x14ac:dyDescent="0.2">
      <c r="E22">
        <v>183.91514027877002</v>
      </c>
      <c r="F22">
        <v>4.6757779496703733E-2</v>
      </c>
      <c r="G22">
        <v>178.79252295657892</v>
      </c>
      <c r="H22">
        <v>4.6777306104151928E-2</v>
      </c>
      <c r="I22">
        <v>173.94680456594008</v>
      </c>
      <c r="J22">
        <v>4.6796844551247496E-2</v>
      </c>
      <c r="K22">
        <v>169.35612466485577</v>
      </c>
      <c r="L22">
        <v>4.6816394845991191E-2</v>
      </c>
      <c r="M22">
        <v>165.00086490795766</v>
      </c>
      <c r="N22">
        <v>4.6835956996393757E-2</v>
      </c>
      <c r="O22">
        <v>160.86336878445641</v>
      </c>
      <c r="P22">
        <v>4.6855531010483391E-2</v>
      </c>
      <c r="Q22">
        <v>175.8176715473065</v>
      </c>
      <c r="R22">
        <v>4.6751685077773782E-2</v>
      </c>
      <c r="S22">
        <v>175.8176715473065</v>
      </c>
      <c r="T22">
        <v>4.6669317763181027E-2</v>
      </c>
      <c r="U22">
        <v>175.8176715473065</v>
      </c>
      <c r="V22">
        <v>4.6834052392366536E-2</v>
      </c>
      <c r="AA22">
        <v>170.88362953187075</v>
      </c>
      <c r="AB22">
        <v>4.522850127676508E-2</v>
      </c>
      <c r="AC22">
        <v>168.53456577784246</v>
      </c>
      <c r="AD22">
        <v>4.4637978712290909E-2</v>
      </c>
      <c r="AE22">
        <v>171.46511446793687</v>
      </c>
      <c r="AF22">
        <v>4.6520118196138147E-2</v>
      </c>
      <c r="AG22">
        <v>171.29476345237936</v>
      </c>
      <c r="AH22">
        <v>4.7174944054144345E-2</v>
      </c>
      <c r="AI22">
        <v>166.87462818301137</v>
      </c>
      <c r="AJ22">
        <v>4.7123743814671042E-2</v>
      </c>
      <c r="AK22">
        <v>171.15826404888398</v>
      </c>
      <c r="AL22">
        <v>4.7482935354984511E-2</v>
      </c>
      <c r="AM22">
        <v>170.70998737581664</v>
      </c>
      <c r="AN22">
        <v>4.765785450901585E-2</v>
      </c>
      <c r="AO22">
        <v>168.27848614219761</v>
      </c>
      <c r="AP22">
        <v>4.9204875658232186E-2</v>
      </c>
      <c r="AQ22">
        <v>165.63875327967537</v>
      </c>
      <c r="AR22">
        <v>5.0048824660639687E-2</v>
      </c>
      <c r="AS22">
        <v>169.26536563145507</v>
      </c>
      <c r="AT22">
        <v>5.1159794812263529E-2</v>
      </c>
      <c r="AU22">
        <v>171.74608602353388</v>
      </c>
      <c r="AV22">
        <v>5.1647369433203937E-2</v>
      </c>
      <c r="AW22">
        <v>169.99460746807509</v>
      </c>
      <c r="AX22">
        <v>5.2467369433203938E-2</v>
      </c>
      <c r="AY22">
        <v>166.33303720541124</v>
      </c>
      <c r="AZ22">
        <v>5.4207301037291773E-2</v>
      </c>
      <c r="BA22">
        <v>167.4333515987673</v>
      </c>
      <c r="BB22">
        <v>5.9316330885667942E-2</v>
      </c>
      <c r="BC22">
        <v>171.58865629976574</v>
      </c>
      <c r="BD22">
        <v>6.0912611971109892E-2</v>
      </c>
      <c r="BE22">
        <v>171.00187552603862</v>
      </c>
      <c r="BF22">
        <v>6.2351965203360664E-2</v>
      </c>
    </row>
    <row r="23" spans="3:58" x14ac:dyDescent="0.2">
      <c r="E23">
        <v>183.92491038946119</v>
      </c>
      <c r="F23">
        <v>4.6782553560221062E-2</v>
      </c>
      <c r="G23">
        <v>178.80202167362546</v>
      </c>
      <c r="H23">
        <v>4.6802101628494734E-2</v>
      </c>
      <c r="I23">
        <v>173.95604655922338</v>
      </c>
      <c r="J23">
        <v>4.6821661555531267E-2</v>
      </c>
      <c r="K23">
        <v>169.36512344610711</v>
      </c>
      <c r="L23">
        <v>4.6841233349348081E-2</v>
      </c>
      <c r="M23">
        <v>165.00963294954389</v>
      </c>
      <c r="N23">
        <v>4.6860817017972949E-2</v>
      </c>
      <c r="O23">
        <v>160.87191762331733</v>
      </c>
      <c r="P23">
        <v>4.688041256945135E-2</v>
      </c>
      <c r="Q23">
        <v>176.69080186200989</v>
      </c>
      <c r="R23">
        <v>4.6748166656818357E-2</v>
      </c>
      <c r="S23">
        <v>176.69080186200989</v>
      </c>
      <c r="T23">
        <v>4.6665812803713805E-2</v>
      </c>
      <c r="U23">
        <v>176.69080186200989</v>
      </c>
      <c r="V23">
        <v>4.6830520509923479E-2</v>
      </c>
      <c r="AA23">
        <v>171.16010564286697</v>
      </c>
      <c r="AB23">
        <v>4.4845839806376547E-2</v>
      </c>
      <c r="AC23">
        <v>168.9780445544917</v>
      </c>
      <c r="AD23">
        <v>4.4573446227125176E-2</v>
      </c>
      <c r="AE23">
        <v>171.67940153274122</v>
      </c>
      <c r="AF23">
        <v>4.6091629004744998E-2</v>
      </c>
      <c r="AG23">
        <v>171.41510385898394</v>
      </c>
      <c r="AH23">
        <v>4.6893103569965962E-2</v>
      </c>
      <c r="AI23">
        <v>167.01802309803858</v>
      </c>
      <c r="AJ23">
        <v>4.6734208186131818E-2</v>
      </c>
      <c r="AK23">
        <v>171.30921141453882</v>
      </c>
      <c r="AL23">
        <v>4.7116313586947588E-2</v>
      </c>
      <c r="AM23">
        <v>170.82949927950295</v>
      </c>
      <c r="AN23">
        <v>4.7293524127029161E-2</v>
      </c>
      <c r="AO23">
        <v>168.42433430468495</v>
      </c>
      <c r="AP23">
        <v>4.8783260624989729E-2</v>
      </c>
      <c r="AQ23">
        <v>165.80909635318747</v>
      </c>
      <c r="AR23">
        <v>4.9656997646050235E-2</v>
      </c>
      <c r="AS23">
        <v>169.38284332712337</v>
      </c>
      <c r="AT23">
        <v>5.0740471165071306E-2</v>
      </c>
      <c r="AU23">
        <v>171.89808528402568</v>
      </c>
      <c r="AV23">
        <v>5.129678736751863E-2</v>
      </c>
      <c r="AW23">
        <v>170.14348353936325</v>
      </c>
      <c r="AX23">
        <v>5.2116787367518631E-2</v>
      </c>
      <c r="AY23">
        <v>166.53447002798143</v>
      </c>
      <c r="AZ23">
        <v>5.3716944422542393E-2</v>
      </c>
      <c r="BA23">
        <v>167.5777203304539</v>
      </c>
      <c r="BB23">
        <v>5.8853470903521332E-2</v>
      </c>
      <c r="BC23">
        <v>171.70941419228964</v>
      </c>
      <c r="BD23">
        <v>6.0555155747273895E-2</v>
      </c>
      <c r="BE23">
        <v>171.12180060799483</v>
      </c>
      <c r="BF23">
        <v>6.2012840067926518E-2</v>
      </c>
    </row>
    <row r="24" spans="3:58" x14ac:dyDescent="0.2">
      <c r="E24" t="s">
        <v>65</v>
      </c>
      <c r="F24" t="s">
        <v>65</v>
      </c>
      <c r="G24" t="s">
        <v>65</v>
      </c>
      <c r="H24" t="s">
        <v>65</v>
      </c>
      <c r="I24" t="s">
        <v>65</v>
      </c>
      <c r="J24" t="s">
        <v>65</v>
      </c>
      <c r="K24" t="s">
        <v>65</v>
      </c>
      <c r="L24" t="s">
        <v>65</v>
      </c>
      <c r="M24" t="s">
        <v>65</v>
      </c>
      <c r="N24" t="s">
        <v>65</v>
      </c>
      <c r="O24" t="s">
        <v>65</v>
      </c>
      <c r="P24" t="s">
        <v>65</v>
      </c>
      <c r="Q24">
        <v>177.57262281675105</v>
      </c>
      <c r="R24">
        <v>4.6744648620236515E-2</v>
      </c>
      <c r="S24">
        <v>177.57262281675105</v>
      </c>
      <c r="T24">
        <v>4.6662308226424906E-2</v>
      </c>
      <c r="U24">
        <v>177.57262281675105</v>
      </c>
      <c r="V24">
        <v>4.6826989014048123E-2</v>
      </c>
      <c r="AA24">
        <v>171.53655528703425</v>
      </c>
      <c r="AB24">
        <v>4.4496024687058711E-2</v>
      </c>
      <c r="AC24">
        <v>169.43143091082129</v>
      </c>
      <c r="AD24">
        <v>4.4573446227125176E-2</v>
      </c>
      <c r="AE24">
        <v>171.97117462302586</v>
      </c>
      <c r="AF24">
        <v>4.5699919859161553E-2</v>
      </c>
      <c r="AG24">
        <v>171.57895925713026</v>
      </c>
      <c r="AH24">
        <v>4.6635455308432466E-2</v>
      </c>
      <c r="AI24">
        <v>167.21326949579387</v>
      </c>
      <c r="AJ24">
        <v>4.6378108962874136E-2</v>
      </c>
      <c r="AK24">
        <v>171.51474122282497</v>
      </c>
      <c r="AL24">
        <v>4.6781161376822714E-2</v>
      </c>
      <c r="AM24">
        <v>170.99222658876076</v>
      </c>
      <c r="AN24">
        <v>4.6960466618217567E-2</v>
      </c>
      <c r="AO24">
        <v>168.62292104215379</v>
      </c>
      <c r="AP24">
        <v>4.8397835583346122E-2</v>
      </c>
      <c r="AQ24">
        <v>166.04103534125747</v>
      </c>
      <c r="AR24">
        <v>4.9298803721479274E-2</v>
      </c>
      <c r="AS24">
        <v>169.5428008604255</v>
      </c>
      <c r="AT24">
        <v>5.0357140824740979E-2</v>
      </c>
      <c r="AU24">
        <v>172.10504735145224</v>
      </c>
      <c r="AV24">
        <v>5.0976298066586725E-2</v>
      </c>
      <c r="AW24">
        <v>170.34619307495208</v>
      </c>
      <c r="AX24">
        <v>5.1796298066586727E-2</v>
      </c>
      <c r="AY24">
        <v>166.80874079266678</v>
      </c>
      <c r="AZ24">
        <v>5.3268678341500376E-2</v>
      </c>
      <c r="BA24">
        <v>167.77429267616748</v>
      </c>
      <c r="BB24">
        <v>5.8430341238238676E-2</v>
      </c>
      <c r="BC24">
        <v>171.87383803891856</v>
      </c>
      <c r="BD24">
        <v>6.0228382342402145E-2</v>
      </c>
      <c r="BE24">
        <v>171.28509050044332</v>
      </c>
      <c r="BF24">
        <v>6.1702824273561011E-2</v>
      </c>
    </row>
    <row r="25" spans="3:58" x14ac:dyDescent="0.2">
      <c r="Q25">
        <v>178.46326481264671</v>
      </c>
      <c r="R25">
        <v>4.6741130967981534E-2</v>
      </c>
      <c r="S25">
        <v>178.46326481264671</v>
      </c>
      <c r="T25">
        <v>4.6658804031268826E-2</v>
      </c>
      <c r="U25">
        <v>178.46326481264671</v>
      </c>
      <c r="V25">
        <v>4.6823457904694242E-2</v>
      </c>
      <c r="AA25">
        <v>172.00270989941069</v>
      </c>
      <c r="AB25">
        <v>4.4188597963366605E-2</v>
      </c>
      <c r="AC25">
        <v>169.87490968747053</v>
      </c>
      <c r="AD25">
        <v>4.4637978712290909E-2</v>
      </c>
      <c r="AE25">
        <v>172.33247492948351</v>
      </c>
      <c r="AF25">
        <v>4.5355675563769793E-2</v>
      </c>
      <c r="AG25">
        <v>171.78186009869609</v>
      </c>
      <c r="AH25">
        <v>4.6409027242479597E-2</v>
      </c>
      <c r="AI25">
        <v>167.45504156351578</v>
      </c>
      <c r="AJ25">
        <v>4.606515960342708E-2</v>
      </c>
      <c r="AK25">
        <v>171.76924715634863</v>
      </c>
      <c r="AL25">
        <v>4.6486620803225485E-2</v>
      </c>
      <c r="AM25">
        <v>171.19373052679191</v>
      </c>
      <c r="AN25">
        <v>4.6667766923205324E-2</v>
      </c>
      <c r="AO25">
        <v>168.86882942608298</v>
      </c>
      <c r="AP25">
        <v>4.8059113923709311E-2</v>
      </c>
      <c r="AQ25">
        <v>166.32824355291064</v>
      </c>
      <c r="AR25">
        <v>4.8984013483447233E-2</v>
      </c>
      <c r="AS25">
        <v>169.74087500683115</v>
      </c>
      <c r="AT25">
        <v>5.0020260043689153E-2</v>
      </c>
      <c r="AU25">
        <v>172.36132684012398</v>
      </c>
      <c r="AV25">
        <v>5.0694643643084375E-2</v>
      </c>
      <c r="AW25">
        <v>170.59720668713504</v>
      </c>
      <c r="AX25">
        <v>5.1514643643084376E-2</v>
      </c>
      <c r="AY25">
        <v>167.14836810797721</v>
      </c>
      <c r="AZ25">
        <v>5.2874730324314084E-2</v>
      </c>
      <c r="BA25">
        <v>168.01770665474288</v>
      </c>
      <c r="BB25">
        <v>5.8058483764072182E-2</v>
      </c>
      <c r="BC25">
        <v>172.07744278573747</v>
      </c>
      <c r="BD25">
        <v>5.9941205283144845E-2</v>
      </c>
      <c r="BE25">
        <v>171.48729108078305</v>
      </c>
      <c r="BF25">
        <v>6.1430374242983574E-2</v>
      </c>
    </row>
    <row r="26" spans="3:58" x14ac:dyDescent="0.2">
      <c r="Q26">
        <v>179.36286087277344</v>
      </c>
      <c r="R26">
        <v>4.6737613700004656E-2</v>
      </c>
      <c r="S26">
        <v>179.36286087277344</v>
      </c>
      <c r="T26">
        <v>4.6655300218196888E-2</v>
      </c>
      <c r="U26">
        <v>179.36286087277344</v>
      </c>
      <c r="V26">
        <v>4.6819927181812424E-2</v>
      </c>
      <c r="AA26">
        <v>172.54585399734503</v>
      </c>
      <c r="AB26">
        <v>4.3931945434920891E-2</v>
      </c>
      <c r="AC26">
        <v>170.2890987338526</v>
      </c>
      <c r="AD26">
        <v>4.4764223303359413E-2</v>
      </c>
      <c r="AE26">
        <v>172.75344712159361</v>
      </c>
      <c r="AF26">
        <v>4.5068286205570102E-2</v>
      </c>
      <c r="AG26">
        <v>172.0182717776465</v>
      </c>
      <c r="AH26">
        <v>4.6219995739492634E-2</v>
      </c>
      <c r="AI26">
        <v>167.73674438944965</v>
      </c>
      <c r="AJ26">
        <v>4.5803896550518274E-2</v>
      </c>
      <c r="AK26">
        <v>172.06578695669069</v>
      </c>
      <c r="AL26">
        <v>4.6240726165193667E-2</v>
      </c>
      <c r="AM26">
        <v>171.42851459144848</v>
      </c>
      <c r="AN26">
        <v>4.6423409126661208E-2</v>
      </c>
      <c r="AO26">
        <v>169.15535171679423</v>
      </c>
      <c r="AP26">
        <v>4.777633508997272E-2</v>
      </c>
      <c r="AQ26">
        <v>166.66288669682902</v>
      </c>
      <c r="AR26">
        <v>4.8721213589050731E-2</v>
      </c>
      <c r="AS26">
        <v>169.97166281996715</v>
      </c>
      <c r="AT26">
        <v>4.9739018051440258E-2</v>
      </c>
      <c r="AU26">
        <v>172.65993311366071</v>
      </c>
      <c r="AV26">
        <v>5.0459506895466445E-2</v>
      </c>
      <c r="AW26">
        <v>170.88967737891545</v>
      </c>
      <c r="AX26">
        <v>5.1279506895466447E-2</v>
      </c>
      <c r="AY26">
        <v>167.54408782609332</v>
      </c>
      <c r="AZ26">
        <v>5.2545846245946527E-2</v>
      </c>
      <c r="BA26">
        <v>168.30132256737741</v>
      </c>
      <c r="BB26">
        <v>5.7748041783557011E-2</v>
      </c>
      <c r="BC26">
        <v>172.31467462601114</v>
      </c>
      <c r="BD26">
        <v>5.9701458011063822E-2</v>
      </c>
      <c r="BE26">
        <v>171.72288684427997</v>
      </c>
      <c r="BF26">
        <v>6.1202921702804142E-2</v>
      </c>
    </row>
    <row r="27" spans="3:58" x14ac:dyDescent="0.2">
      <c r="Q27">
        <v>180.27154670842873</v>
      </c>
      <c r="R27">
        <v>4.67340968162634E-2</v>
      </c>
      <c r="S27">
        <v>180.27154670842873</v>
      </c>
      <c r="T27">
        <v>4.6651796787166952E-2</v>
      </c>
      <c r="U27">
        <v>180.27154670842873</v>
      </c>
      <c r="V27">
        <v>4.6816396845359848E-2</v>
      </c>
      <c r="AA27">
        <v>173.15117202571662</v>
      </c>
      <c r="AB27">
        <v>4.3733067913654368E-2</v>
      </c>
      <c r="AC27">
        <v>170.65589600114097</v>
      </c>
      <c r="AD27">
        <v>4.4946662505912234E-2</v>
      </c>
      <c r="AE27">
        <v>173.222608175348</v>
      </c>
      <c r="AF27">
        <v>4.4845591017086031E-2</v>
      </c>
      <c r="AG27">
        <v>172.28174559965896</v>
      </c>
      <c r="AH27">
        <v>4.6073517086104715E-2</v>
      </c>
      <c r="AI27">
        <v>168.05069385484842</v>
      </c>
      <c r="AJ27">
        <v>4.5601446379169117E-2</v>
      </c>
      <c r="AK27">
        <v>172.3962717911194</v>
      </c>
      <c r="AL27">
        <v>4.6050184827453287E-2</v>
      </c>
      <c r="AM27">
        <v>171.690174485483</v>
      </c>
      <c r="AN27">
        <v>4.6234058672281697E-2</v>
      </c>
      <c r="AO27">
        <v>169.47467233310479</v>
      </c>
      <c r="AP27">
        <v>4.7557212551571276E-2</v>
      </c>
      <c r="AQ27">
        <v>167.03583658039605</v>
      </c>
      <c r="AR27">
        <v>4.8517572534340699E-2</v>
      </c>
      <c r="AS27">
        <v>170.22886900991006</v>
      </c>
      <c r="AT27">
        <v>4.9521086396399697E-2</v>
      </c>
      <c r="AU27">
        <v>172.99272097132882</v>
      </c>
      <c r="AV27">
        <v>5.0277301741252209E-2</v>
      </c>
      <c r="AW27">
        <v>171.21562731223568</v>
      </c>
      <c r="AX27">
        <v>5.109730174125221E-2</v>
      </c>
      <c r="AY27">
        <v>167.98510574466926</v>
      </c>
      <c r="AZ27">
        <v>5.2290997206718766E-2</v>
      </c>
      <c r="BA27">
        <v>168.61740411130594</v>
      </c>
      <c r="BB27">
        <v>5.7507483344659771E-2</v>
      </c>
      <c r="BC27">
        <v>172.57906249355409</v>
      </c>
      <c r="BD27">
        <v>5.9515680206766952E-2</v>
      </c>
      <c r="BE27">
        <v>171.98545135265817</v>
      </c>
      <c r="BF27">
        <v>6.1026670965394283E-2</v>
      </c>
    </row>
    <row r="28" spans="3:58" x14ac:dyDescent="0.2">
      <c r="Q28">
        <v>181.18946078733148</v>
      </c>
      <c r="R28">
        <v>4.673058031670739E-2</v>
      </c>
      <c r="S28">
        <v>181.18946078733148</v>
      </c>
      <c r="T28">
        <v>4.6648293738129003E-2</v>
      </c>
      <c r="U28">
        <v>181.18946078733148</v>
      </c>
      <c r="V28">
        <v>4.6812866895285778E-2</v>
      </c>
      <c r="AA28">
        <v>173.80215248665783</v>
      </c>
      <c r="AB28">
        <v>4.3597390259912175E-2</v>
      </c>
      <c r="AC28">
        <v>170.95927068866663</v>
      </c>
      <c r="AD28">
        <v>4.5177322851357386E-2</v>
      </c>
      <c r="AE28">
        <v>173.72716060021185</v>
      </c>
      <c r="AF28">
        <v>4.4693664542536385E-2</v>
      </c>
      <c r="AG28">
        <v>172.56509468569399</v>
      </c>
      <c r="AH28">
        <v>4.5973586838138909E-2</v>
      </c>
      <c r="AI28">
        <v>168.38832623670123</v>
      </c>
      <c r="AJ28">
        <v>4.5463331402305809E-2</v>
      </c>
      <c r="AK28">
        <v>172.75168689486122</v>
      </c>
      <c r="AL28">
        <v>4.5920194260993696E-2</v>
      </c>
      <c r="AM28">
        <v>171.97157280908266</v>
      </c>
      <c r="AN28">
        <v>4.6104880546862487E-2</v>
      </c>
      <c r="AO28">
        <v>169.81808104100847</v>
      </c>
      <c r="AP28">
        <v>4.7407723400142751E-2</v>
      </c>
      <c r="AQ28">
        <v>167.43692010299583</v>
      </c>
      <c r="AR28">
        <v>4.8378645116437011E-2</v>
      </c>
      <c r="AS28">
        <v>170.50547766228473</v>
      </c>
      <c r="AT28">
        <v>4.9372409686011545E-2</v>
      </c>
      <c r="AU28">
        <v>173.35061282788431</v>
      </c>
      <c r="AV28">
        <v>5.0152998262075227E-2</v>
      </c>
      <c r="AW28">
        <v>171.56616542260289</v>
      </c>
      <c r="AX28">
        <v>5.0972998262075228E-2</v>
      </c>
      <c r="AY28">
        <v>168.45939204453418</v>
      </c>
      <c r="AZ28">
        <v>5.2117134824079064E-2</v>
      </c>
      <c r="BA28">
        <v>168.95732940597316</v>
      </c>
      <c r="BB28">
        <v>5.7343370254504547E-2</v>
      </c>
      <c r="BC28">
        <v>172.86339457654756</v>
      </c>
      <c r="BD28">
        <v>5.9388939404468856E-2</v>
      </c>
      <c r="BE28">
        <v>172.26782253058369</v>
      </c>
      <c r="BF28">
        <v>6.090642969141917E-2</v>
      </c>
    </row>
    <row r="29" spans="3:58" x14ac:dyDescent="0.2">
      <c r="Q29">
        <v>182.11674440400517</v>
      </c>
      <c r="R29">
        <v>4.6727064201290081E-2</v>
      </c>
      <c r="S29">
        <v>182.11674440400517</v>
      </c>
      <c r="T29">
        <v>4.6644791071036862E-2</v>
      </c>
      <c r="U29">
        <v>182.11674440400517</v>
      </c>
      <c r="V29">
        <v>4.6809337331543299E-2</v>
      </c>
      <c r="AA29">
        <v>174.48103833017356</v>
      </c>
      <c r="AB29">
        <v>4.3528613406403148E-2</v>
      </c>
      <c r="AC29">
        <v>171.18596386683143</v>
      </c>
      <c r="AD29">
        <v>4.544612337576779E-2</v>
      </c>
      <c r="AE29">
        <v>174.25334152130486</v>
      </c>
      <c r="AF29">
        <v>4.4616650940104127E-2</v>
      </c>
      <c r="AG29">
        <v>172.86059001132048</v>
      </c>
      <c r="AH29">
        <v>4.5922930832261004E-2</v>
      </c>
      <c r="AI29">
        <v>168.74043180377302</v>
      </c>
      <c r="AJ29">
        <v>4.5393319036458296E-2</v>
      </c>
      <c r="AK29">
        <v>173.12233747038408</v>
      </c>
      <c r="AL29">
        <v>4.5854300269607809E-2</v>
      </c>
      <c r="AM29">
        <v>172.26503374953035</v>
      </c>
      <c r="AN29">
        <v>4.6039398392922752E-2</v>
      </c>
      <c r="AO29">
        <v>170.1762105461533</v>
      </c>
      <c r="AP29">
        <v>4.733194531004898E-2</v>
      </c>
      <c r="AQ29">
        <v>167.85519675167856</v>
      </c>
      <c r="AR29">
        <v>4.8308220913143345E-2</v>
      </c>
      <c r="AS29">
        <v>170.79394361411937</v>
      </c>
      <c r="AT29">
        <v>4.9297043433363934E-2</v>
      </c>
      <c r="AU29">
        <v>173.7238463264348</v>
      </c>
      <c r="AV29">
        <v>5.0089987132812465E-2</v>
      </c>
      <c r="AW29">
        <v>171.93172994415085</v>
      </c>
      <c r="AX29">
        <v>5.0909987132812466E-2</v>
      </c>
      <c r="AY29">
        <v>168.9540094317999</v>
      </c>
      <c r="AZ29">
        <v>5.2029001610600437E-2</v>
      </c>
      <c r="BA29">
        <v>169.31182617545966</v>
      </c>
      <c r="BB29">
        <v>5.7260179090379858E-2</v>
      </c>
      <c r="BC29">
        <v>173.15991503696586</v>
      </c>
      <c r="BD29">
        <v>5.9324692762867608E-2</v>
      </c>
      <c r="BE29">
        <v>172.56229802840943</v>
      </c>
      <c r="BF29">
        <v>6.0845477749387221E-2</v>
      </c>
    </row>
    <row r="30" spans="3:58" x14ac:dyDescent="0.2">
      <c r="Q30">
        <v>183.05354175227674</v>
      </c>
      <c r="R30">
        <v>4.672354846996666E-2</v>
      </c>
      <c r="S30">
        <v>183.05354175227674</v>
      </c>
      <c r="T30">
        <v>4.6641288785846349E-2</v>
      </c>
      <c r="U30">
        <v>183.05354175227674</v>
      </c>
      <c r="V30">
        <v>4.6805808154087553E-2</v>
      </c>
      <c r="AA30">
        <v>175.16931132017606</v>
      </c>
      <c r="AB30">
        <v>4.3528613406403148E-2</v>
      </c>
      <c r="AC30">
        <v>171.32606795595501</v>
      </c>
      <c r="AD30">
        <v>4.5741316206378675E-2</v>
      </c>
      <c r="AE30">
        <v>174.78679809475096</v>
      </c>
      <c r="AF30">
        <v>4.4616650940104127E-2</v>
      </c>
      <c r="AG30">
        <v>173.16017123435418</v>
      </c>
      <c r="AH30">
        <v>4.5922930832261004E-2</v>
      </c>
      <c r="AI30">
        <v>169.09740603406482</v>
      </c>
      <c r="AJ30">
        <v>4.5393319036458296E-2</v>
      </c>
      <c r="AK30">
        <v>173.49811313620168</v>
      </c>
      <c r="AL30">
        <v>4.5854300269607809E-2</v>
      </c>
      <c r="AM30">
        <v>172.56255245736622</v>
      </c>
      <c r="AN30">
        <v>4.6039398392922752E-2</v>
      </c>
      <c r="AO30">
        <v>170.53929200921291</v>
      </c>
      <c r="AP30">
        <v>4.733194531004898E-2</v>
      </c>
      <c r="AQ30">
        <v>168.27925702983401</v>
      </c>
      <c r="AR30">
        <v>4.8308220913143338E-2</v>
      </c>
      <c r="AS30">
        <v>171.08639826622249</v>
      </c>
      <c r="AT30">
        <v>4.9297043433363927E-2</v>
      </c>
      <c r="AU30">
        <v>174.10224063008692</v>
      </c>
      <c r="AV30">
        <v>5.0089987132812465E-2</v>
      </c>
      <c r="AW30">
        <v>172.30234922968734</v>
      </c>
      <c r="AX30">
        <v>5.0909987132812466E-2</v>
      </c>
      <c r="AY30">
        <v>169.45546603351306</v>
      </c>
      <c r="AZ30">
        <v>5.2029001610600437E-2</v>
      </c>
      <c r="BA30">
        <v>169.67122467199798</v>
      </c>
      <c r="BB30">
        <v>5.7260179090379858E-2</v>
      </c>
      <c r="BC30">
        <v>173.46053556961994</v>
      </c>
      <c r="BD30">
        <v>5.9324692762867608E-2</v>
      </c>
      <c r="BE30">
        <v>172.86084532219508</v>
      </c>
      <c r="BF30">
        <v>6.0845477749387221E-2</v>
      </c>
    </row>
    <row r="31" spans="3:58" x14ac:dyDescent="0.2">
      <c r="Q31">
        <v>184.00000000000296</v>
      </c>
      <c r="R31">
        <v>4.6720033122689235E-2</v>
      </c>
      <c r="S31">
        <v>184.00000000000296</v>
      </c>
      <c r="T31">
        <v>4.6637786882509066E-2</v>
      </c>
      <c r="U31">
        <v>184.00000000000296</v>
      </c>
      <c r="V31">
        <v>4.6802279362869403E-2</v>
      </c>
      <c r="AA31">
        <v>175.84819716369179</v>
      </c>
      <c r="AB31">
        <v>4.3597390259912168E-2</v>
      </c>
      <c r="AC31">
        <v>171.37345973504867</v>
      </c>
      <c r="AD31">
        <v>4.6050000000000001E-2</v>
      </c>
      <c r="AE31">
        <v>175.31297901584398</v>
      </c>
      <c r="AF31">
        <v>4.4693664542536385E-2</v>
      </c>
      <c r="AG31">
        <v>173.45566655998067</v>
      </c>
      <c r="AH31">
        <v>4.5973586838138902E-2</v>
      </c>
      <c r="AI31">
        <v>169.44951160113663</v>
      </c>
      <c r="AJ31">
        <v>4.5463331402305802E-2</v>
      </c>
      <c r="AK31">
        <v>173.86876371172454</v>
      </c>
      <c r="AL31">
        <v>4.5920194260993696E-2</v>
      </c>
      <c r="AM31">
        <v>172.85601339781391</v>
      </c>
      <c r="AN31">
        <v>4.610488054686248E-2</v>
      </c>
      <c r="AO31">
        <v>170.89742151435775</v>
      </c>
      <c r="AP31">
        <v>4.7407723400142751E-2</v>
      </c>
      <c r="AQ31">
        <v>168.69753367851675</v>
      </c>
      <c r="AR31">
        <v>4.8378645116437011E-2</v>
      </c>
      <c r="AS31">
        <v>171.3748642180571</v>
      </c>
      <c r="AT31">
        <v>4.9372409686011538E-2</v>
      </c>
      <c r="AU31">
        <v>174.47547412863742</v>
      </c>
      <c r="AV31">
        <v>5.015299826207522E-2</v>
      </c>
      <c r="AW31">
        <v>172.66791375123532</v>
      </c>
      <c r="AX31">
        <v>5.0972998262075221E-2</v>
      </c>
      <c r="AY31">
        <v>169.95008342077878</v>
      </c>
      <c r="AZ31">
        <v>5.2117134824079064E-2</v>
      </c>
      <c r="BA31">
        <v>170.02572144148448</v>
      </c>
      <c r="BB31">
        <v>5.734337025450454E-2</v>
      </c>
      <c r="BC31">
        <v>173.75705603003823</v>
      </c>
      <c r="BD31">
        <v>5.9388939404468849E-2</v>
      </c>
      <c r="BE31">
        <v>173.15532082002082</v>
      </c>
      <c r="BF31">
        <v>6.0906429691419163E-2</v>
      </c>
    </row>
    <row r="32" spans="3:58" x14ac:dyDescent="0.2">
      <c r="Q32">
        <v>184</v>
      </c>
      <c r="R32">
        <v>4.6720033122689242E-2</v>
      </c>
      <c r="S32">
        <v>184</v>
      </c>
      <c r="T32">
        <v>4.663778688250908E-2</v>
      </c>
      <c r="U32">
        <v>184</v>
      </c>
      <c r="V32">
        <v>4.6802279362869417E-2</v>
      </c>
      <c r="AA32">
        <v>176.49917762463301</v>
      </c>
      <c r="AB32">
        <v>4.3733067913654361E-2</v>
      </c>
      <c r="AE32">
        <v>175.81753144070785</v>
      </c>
      <c r="AF32">
        <v>4.4845591017086024E-2</v>
      </c>
      <c r="AG32">
        <v>173.7390156460157</v>
      </c>
      <c r="AH32">
        <v>4.6073517086104708E-2</v>
      </c>
      <c r="AI32">
        <v>169.78714398298942</v>
      </c>
      <c r="AJ32">
        <v>4.560144637916911E-2</v>
      </c>
      <c r="AK32">
        <v>174.22417881546636</v>
      </c>
      <c r="AL32">
        <v>4.605018482745328E-2</v>
      </c>
      <c r="AM32">
        <v>173.13741172141357</v>
      </c>
      <c r="AN32">
        <v>4.623405867228169E-2</v>
      </c>
      <c r="AO32">
        <v>171.24083022226142</v>
      </c>
      <c r="AP32">
        <v>4.7557212551571269E-2</v>
      </c>
      <c r="AQ32">
        <v>169.09861720111653</v>
      </c>
      <c r="AR32">
        <v>4.8517572534340692E-2</v>
      </c>
      <c r="AS32">
        <v>171.65147287043177</v>
      </c>
      <c r="AT32">
        <v>4.952108639639969E-2</v>
      </c>
      <c r="AU32">
        <v>174.8333659851929</v>
      </c>
      <c r="AV32">
        <v>5.0277301741252202E-2</v>
      </c>
      <c r="AW32">
        <v>173.0184518616025</v>
      </c>
      <c r="AX32">
        <v>5.1097301741252203E-2</v>
      </c>
      <c r="AY32">
        <v>170.42436972064371</v>
      </c>
      <c r="AZ32">
        <v>5.2290997206718759E-2</v>
      </c>
      <c r="BA32">
        <v>170.36564673615172</v>
      </c>
      <c r="BB32">
        <v>5.7507483344659764E-2</v>
      </c>
      <c r="BC32">
        <v>174.04138811303167</v>
      </c>
      <c r="BD32">
        <v>5.9515680206766945E-2</v>
      </c>
      <c r="BE32">
        <v>173.43769199794633</v>
      </c>
      <c r="BF32">
        <v>6.1026670965394277E-2</v>
      </c>
    </row>
    <row r="33" spans="17:58" x14ac:dyDescent="0.2">
      <c r="Q33" t="s">
        <v>44</v>
      </c>
      <c r="R33" t="s">
        <v>44</v>
      </c>
      <c r="S33" t="s">
        <v>64</v>
      </c>
      <c r="T33" t="s">
        <v>64</v>
      </c>
      <c r="U33" t="s">
        <v>64</v>
      </c>
      <c r="V33" t="s">
        <v>64</v>
      </c>
      <c r="AA33">
        <v>177.10449565300459</v>
      </c>
      <c r="AB33">
        <v>4.3931945434920884E-2</v>
      </c>
      <c r="AE33">
        <v>176.28669249446222</v>
      </c>
      <c r="AF33">
        <v>4.5068286205570095E-2</v>
      </c>
      <c r="AG33">
        <v>174.00248946802819</v>
      </c>
      <c r="AH33">
        <v>4.6219995739492627E-2</v>
      </c>
      <c r="AI33">
        <v>170.10109344838821</v>
      </c>
      <c r="AJ33">
        <v>4.5803896550518267E-2</v>
      </c>
      <c r="AK33">
        <v>174.55466364989508</v>
      </c>
      <c r="AL33">
        <v>4.624072616519366E-2</v>
      </c>
      <c r="AM33">
        <v>173.39907161544809</v>
      </c>
      <c r="AN33">
        <v>4.6423409126661194E-2</v>
      </c>
      <c r="AO33">
        <v>171.56015083857201</v>
      </c>
      <c r="AP33">
        <v>4.7776335089972706E-2</v>
      </c>
      <c r="AQ33">
        <v>169.47156708468358</v>
      </c>
      <c r="AR33">
        <v>4.8721213589050717E-2</v>
      </c>
      <c r="AS33">
        <v>171.90867906037471</v>
      </c>
      <c r="AT33">
        <v>4.9739018051440251E-2</v>
      </c>
      <c r="AU33">
        <v>175.16615384286101</v>
      </c>
      <c r="AV33">
        <v>5.0459506895466438E-2</v>
      </c>
      <c r="AW33">
        <v>173.34440179492276</v>
      </c>
      <c r="AX33">
        <v>5.127950689546644E-2</v>
      </c>
      <c r="AY33">
        <v>170.86538763921965</v>
      </c>
      <c r="AZ33">
        <v>5.2545846245946513E-2</v>
      </c>
      <c r="BA33">
        <v>170.68172828008022</v>
      </c>
      <c r="BB33">
        <v>5.7748041783556997E-2</v>
      </c>
      <c r="BC33">
        <v>174.30577598057465</v>
      </c>
      <c r="BD33">
        <v>5.9701458011063815E-2</v>
      </c>
      <c r="BE33">
        <v>173.70025650632451</v>
      </c>
      <c r="BF33">
        <v>6.1202921702804135E-2</v>
      </c>
    </row>
    <row r="34" spans="17:58" x14ac:dyDescent="0.2">
      <c r="AA34">
        <v>177.64763975093894</v>
      </c>
      <c r="AB34">
        <v>4.4188597963366591E-2</v>
      </c>
      <c r="AE34">
        <v>176.70766468657234</v>
      </c>
      <c r="AF34">
        <v>4.5355675563769779E-2</v>
      </c>
      <c r="AG34">
        <v>174.23890114697858</v>
      </c>
      <c r="AH34">
        <v>4.640902724247959E-2</v>
      </c>
      <c r="AI34">
        <v>170.38279627432206</v>
      </c>
      <c r="AJ34">
        <v>4.6065159603427074E-2</v>
      </c>
      <c r="AK34">
        <v>174.85120345023716</v>
      </c>
      <c r="AL34">
        <v>4.6486620803225479E-2</v>
      </c>
      <c r="AM34">
        <v>173.63385568010466</v>
      </c>
      <c r="AN34">
        <v>4.666776692320531E-2</v>
      </c>
      <c r="AO34">
        <v>171.84667312928326</v>
      </c>
      <c r="AP34">
        <v>4.8059113923709297E-2</v>
      </c>
      <c r="AQ34">
        <v>169.80621022860194</v>
      </c>
      <c r="AR34">
        <v>4.8984013483447227E-2</v>
      </c>
      <c r="AS34">
        <v>172.13946687351071</v>
      </c>
      <c r="AT34">
        <v>5.002026004368914E-2</v>
      </c>
      <c r="AU34">
        <v>175.46476011639774</v>
      </c>
      <c r="AV34">
        <v>5.0694643643084361E-2</v>
      </c>
      <c r="AW34">
        <v>173.63687248670317</v>
      </c>
      <c r="AX34">
        <v>5.1514643643084362E-2</v>
      </c>
      <c r="AY34">
        <v>171.26110735733579</v>
      </c>
      <c r="AZ34">
        <v>5.287473032431407E-2</v>
      </c>
      <c r="BA34">
        <v>170.96534419271478</v>
      </c>
      <c r="BB34">
        <v>5.8058483764072168E-2</v>
      </c>
      <c r="BC34">
        <v>174.54300782084829</v>
      </c>
      <c r="BD34">
        <v>5.9941205283144838E-2</v>
      </c>
      <c r="BE34">
        <v>173.93585226982142</v>
      </c>
      <c r="BF34">
        <v>6.143037424298356E-2</v>
      </c>
    </row>
    <row r="35" spans="17:58" x14ac:dyDescent="0.2">
      <c r="AA35">
        <v>178.11379436331538</v>
      </c>
      <c r="AB35">
        <v>4.4496024687058697E-2</v>
      </c>
      <c r="AE35">
        <v>177.06896499302999</v>
      </c>
      <c r="AF35">
        <v>4.5699919859161532E-2</v>
      </c>
      <c r="AG35">
        <v>174.44180198854443</v>
      </c>
      <c r="AH35">
        <v>4.6635455308432452E-2</v>
      </c>
      <c r="AI35">
        <v>170.624568342044</v>
      </c>
      <c r="AJ35">
        <v>4.6378108962874122E-2</v>
      </c>
      <c r="AK35">
        <v>175.1057093837608</v>
      </c>
      <c r="AL35">
        <v>4.67811613768227E-2</v>
      </c>
      <c r="AM35">
        <v>173.83535961813581</v>
      </c>
      <c r="AN35">
        <v>4.6960466618217553E-2</v>
      </c>
      <c r="AO35">
        <v>172.09258151321242</v>
      </c>
      <c r="AP35">
        <v>4.8397835583346108E-2</v>
      </c>
      <c r="AQ35">
        <v>170.09341844025514</v>
      </c>
      <c r="AR35">
        <v>4.929880372147926E-2</v>
      </c>
      <c r="AS35">
        <v>172.33754101991636</v>
      </c>
      <c r="AT35">
        <v>5.0357140824740965E-2</v>
      </c>
      <c r="AU35">
        <v>175.72103960506951</v>
      </c>
      <c r="AV35">
        <v>5.0976298066586712E-2</v>
      </c>
      <c r="AW35">
        <v>173.88788609888613</v>
      </c>
      <c r="AX35">
        <v>5.1796298066586713E-2</v>
      </c>
      <c r="AY35">
        <v>171.60073467264618</v>
      </c>
      <c r="AZ35">
        <v>5.3268678341500356E-2</v>
      </c>
      <c r="BA35">
        <v>171.20875817129016</v>
      </c>
      <c r="BB35">
        <v>5.8430341238238662E-2</v>
      </c>
      <c r="BC35">
        <v>174.74661256766723</v>
      </c>
      <c r="BD35">
        <v>6.0228382342402131E-2</v>
      </c>
      <c r="BE35">
        <v>174.13805285016119</v>
      </c>
      <c r="BF35">
        <v>6.1702824273560997E-2</v>
      </c>
    </row>
    <row r="36" spans="17:58" x14ac:dyDescent="0.2">
      <c r="AA36">
        <v>178.49024400748266</v>
      </c>
      <c r="AB36">
        <v>4.4845839806376527E-2</v>
      </c>
      <c r="AE36">
        <v>177.36073808331463</v>
      </c>
      <c r="AF36">
        <v>4.6091629004744977E-2</v>
      </c>
      <c r="AG36">
        <v>174.60565738669075</v>
      </c>
      <c r="AH36">
        <v>4.6893103569965948E-2</v>
      </c>
      <c r="AI36">
        <v>170.81981473979926</v>
      </c>
      <c r="AJ36">
        <v>4.6734208186131797E-2</v>
      </c>
      <c r="AK36">
        <v>175.31123919204697</v>
      </c>
      <c r="AL36">
        <v>4.7116313586947574E-2</v>
      </c>
      <c r="AM36">
        <v>173.99808692739359</v>
      </c>
      <c r="AN36">
        <v>4.7293524127029148E-2</v>
      </c>
      <c r="AO36">
        <v>172.2911682506813</v>
      </c>
      <c r="AP36">
        <v>4.8783260624989708E-2</v>
      </c>
      <c r="AQ36">
        <v>170.32535742832513</v>
      </c>
      <c r="AR36">
        <v>4.9656997646050215E-2</v>
      </c>
      <c r="AS36">
        <v>172.49749855321849</v>
      </c>
      <c r="AT36">
        <v>5.0740471165071285E-2</v>
      </c>
      <c r="AU36">
        <v>175.92800167249604</v>
      </c>
      <c r="AV36">
        <v>5.1296787367518616E-2</v>
      </c>
      <c r="AW36">
        <v>174.09059563447497</v>
      </c>
      <c r="AX36">
        <v>5.2116787367518617E-2</v>
      </c>
      <c r="AY36">
        <v>171.87500543733154</v>
      </c>
      <c r="AZ36">
        <v>5.3716944422542372E-2</v>
      </c>
      <c r="BA36">
        <v>171.40533051700376</v>
      </c>
      <c r="BB36">
        <v>5.8853470903521311E-2</v>
      </c>
      <c r="BC36">
        <v>174.91103641429615</v>
      </c>
      <c r="BD36">
        <v>6.0555155747273881E-2</v>
      </c>
      <c r="BE36">
        <v>174.30134274260965</v>
      </c>
      <c r="BF36">
        <v>6.2012840067926504E-2</v>
      </c>
    </row>
    <row r="37" spans="17:58" x14ac:dyDescent="0.2">
      <c r="AA37">
        <v>178.76672011847887</v>
      </c>
      <c r="AB37">
        <v>4.5228501276765067E-2</v>
      </c>
      <c r="AE37">
        <v>177.57502514811895</v>
      </c>
      <c r="AF37">
        <v>4.6520118196138126E-2</v>
      </c>
      <c r="AG37">
        <v>174.72599779329533</v>
      </c>
      <c r="AH37">
        <v>4.7174944054144331E-2</v>
      </c>
      <c r="AI37">
        <v>170.9632096548265</v>
      </c>
      <c r="AJ37">
        <v>4.7123743814671021E-2</v>
      </c>
      <c r="AK37">
        <v>175.46218655770181</v>
      </c>
      <c r="AL37">
        <v>4.748293535498449E-2</v>
      </c>
      <c r="AM37">
        <v>174.11759883107993</v>
      </c>
      <c r="AN37">
        <v>4.7657854509015836E-2</v>
      </c>
      <c r="AO37">
        <v>172.43701641316864</v>
      </c>
      <c r="AP37">
        <v>4.9204875658232165E-2</v>
      </c>
      <c r="AQ37">
        <v>170.49570050183723</v>
      </c>
      <c r="AR37">
        <v>5.0048824660639674E-2</v>
      </c>
      <c r="AS37">
        <v>172.61497624888679</v>
      </c>
      <c r="AT37">
        <v>5.1159794812263515E-2</v>
      </c>
      <c r="AU37">
        <v>176.08000093298784</v>
      </c>
      <c r="AV37">
        <v>5.1647369433203923E-2</v>
      </c>
      <c r="AW37">
        <v>174.23947170576312</v>
      </c>
      <c r="AX37">
        <v>5.2467369433203924E-2</v>
      </c>
      <c r="AY37">
        <v>172.07643825990175</v>
      </c>
      <c r="AZ37">
        <v>5.4207301037291752E-2</v>
      </c>
      <c r="BA37">
        <v>171.54969924869036</v>
      </c>
      <c r="BB37">
        <v>5.9316330885667921E-2</v>
      </c>
      <c r="BC37">
        <v>175.03179430682005</v>
      </c>
      <c r="BD37">
        <v>6.0912611971109878E-2</v>
      </c>
      <c r="BE37">
        <v>174.42126782456589</v>
      </c>
      <c r="BF37">
        <v>6.235196520336065E-2</v>
      </c>
    </row>
    <row r="38" spans="17:58" x14ac:dyDescent="0.2">
      <c r="AA38">
        <v>178.9356811487155</v>
      </c>
      <c r="AB38">
        <v>4.56335710908361E-2</v>
      </c>
      <c r="AE38">
        <v>177.70598099491986</v>
      </c>
      <c r="AF38">
        <v>4.6973699365187735E-2</v>
      </c>
      <c r="AG38">
        <v>174.79954063577</v>
      </c>
      <c r="AH38">
        <v>4.7473288887262523E-2</v>
      </c>
      <c r="AI38">
        <v>171.05084164764639</v>
      </c>
      <c r="AJ38">
        <v>4.7536090331988849E-2</v>
      </c>
      <c r="AK38">
        <v>175.5544340300807</v>
      </c>
      <c r="AL38">
        <v>4.7871026194813031E-2</v>
      </c>
      <c r="AM38">
        <v>174.19063535600654</v>
      </c>
      <c r="AN38">
        <v>4.8043519781095445E-2</v>
      </c>
      <c r="AO38">
        <v>172.52614764299963</v>
      </c>
      <c r="AP38">
        <v>4.9651180124034994E-2</v>
      </c>
      <c r="AQ38">
        <v>170.5998011457973</v>
      </c>
      <c r="AR38">
        <v>5.0463596745706427E-2</v>
      </c>
      <c r="AS38">
        <v>172.68676962162493</v>
      </c>
      <c r="AT38">
        <v>5.1603673710317405E-2</v>
      </c>
      <c r="AU38">
        <v>176.17289124295121</v>
      </c>
      <c r="AV38">
        <v>5.2018481298789963E-2</v>
      </c>
      <c r="AW38">
        <v>174.33045336161683</v>
      </c>
      <c r="AX38">
        <v>5.2838481298789965E-2</v>
      </c>
      <c r="AY38">
        <v>172.19953857805328</v>
      </c>
      <c r="AZ38">
        <v>5.4726372535562423E-2</v>
      </c>
      <c r="BA38">
        <v>171.63792636369075</v>
      </c>
      <c r="BB38">
        <v>5.9806295570951455E-2</v>
      </c>
      <c r="BC38">
        <v>175.10559228472314</v>
      </c>
      <c r="BD38">
        <v>6.1291000539942707E-2</v>
      </c>
      <c r="BE38">
        <v>174.4945568524154</v>
      </c>
      <c r="BF38">
        <v>6.2710949230202054E-2</v>
      </c>
    </row>
    <row r="39" spans="17:58" x14ac:dyDescent="0.2">
      <c r="AA39">
        <v>178.99251828173621</v>
      </c>
      <c r="AB39">
        <v>4.6050000000000001E-2</v>
      </c>
      <c r="AE39">
        <v>177.75003348959294</v>
      </c>
      <c r="AF39">
        <v>4.7440000000000003E-2</v>
      </c>
      <c r="AG39">
        <v>174.82427985708392</v>
      </c>
      <c r="AH39">
        <v>4.7780000000000003E-2</v>
      </c>
      <c r="AI39">
        <v>171.08032034593438</v>
      </c>
      <c r="AJ39">
        <v>4.7960000000000003E-2</v>
      </c>
      <c r="AK39">
        <v>175.58546533860837</v>
      </c>
      <c r="AL39">
        <v>4.827E-2</v>
      </c>
      <c r="AM39">
        <v>174.21520425616538</v>
      </c>
      <c r="AN39">
        <v>4.8439999999999997E-2</v>
      </c>
      <c r="AO39">
        <v>172.55613067257221</v>
      </c>
      <c r="AP39">
        <v>5.0110000000000002E-2</v>
      </c>
      <c r="AQ39">
        <v>170.63481976600821</v>
      </c>
      <c r="AR39">
        <v>5.0889999999999998E-2</v>
      </c>
      <c r="AS39">
        <v>172.71092033537593</v>
      </c>
      <c r="AT39">
        <v>5.2060000000000002E-2</v>
      </c>
      <c r="AU39">
        <v>176.20413879687726</v>
      </c>
      <c r="AV39">
        <v>5.2400000000000002E-2</v>
      </c>
      <c r="AW39">
        <v>174.36105885963588</v>
      </c>
      <c r="AX39">
        <v>5.3220000000000003E-2</v>
      </c>
      <c r="AY39">
        <v>172.24094853600553</v>
      </c>
      <c r="AZ39">
        <v>5.5259999999999997E-2</v>
      </c>
      <c r="BA39">
        <v>171.66760525629863</v>
      </c>
      <c r="BB39">
        <v>6.0310000000000002E-2</v>
      </c>
      <c r="BC39">
        <v>175.13041733154526</v>
      </c>
      <c r="BD39">
        <v>6.1679999999999999E-2</v>
      </c>
      <c r="BE39">
        <v>174.51921069252876</v>
      </c>
      <c r="BF39">
        <v>6.3079999999999997E-2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6"/>
  <sheetViews>
    <sheetView workbookViewId="0"/>
  </sheetViews>
  <sheetFormatPr baseColWidth="10" defaultRowHeight="16" x14ac:dyDescent="0.2"/>
  <cols>
    <col min="1" max="1" width="13.140625" style="70" bestFit="1" customWidth="1"/>
    <col min="2" max="2" width="12.140625" style="1" bestFit="1" customWidth="1"/>
    <col min="3" max="256" width="8.7109375" customWidth="1"/>
  </cols>
  <sheetData>
    <row r="1" spans="1:8" x14ac:dyDescent="0.2">
      <c r="A1" s="70" t="s">
        <v>45</v>
      </c>
      <c r="B1" s="1" t="s">
        <v>46</v>
      </c>
      <c r="C1">
        <v>0.3</v>
      </c>
      <c r="D1">
        <v>39.278133943903832</v>
      </c>
      <c r="E1">
        <v>1</v>
      </c>
      <c r="F1">
        <v>38.700000000000003</v>
      </c>
      <c r="G1">
        <v>0.5</v>
      </c>
    </row>
    <row r="2" spans="1:8" x14ac:dyDescent="0.2">
      <c r="A2" s="70" t="s">
        <v>47</v>
      </c>
      <c r="B2" s="1" t="s">
        <v>70</v>
      </c>
      <c r="C2">
        <v>11.7</v>
      </c>
      <c r="D2">
        <v>39.278133943903832</v>
      </c>
      <c r="E2">
        <v>2</v>
      </c>
      <c r="F2">
        <v>38.700000000000003</v>
      </c>
      <c r="G2">
        <v>0.3</v>
      </c>
    </row>
    <row r="3" spans="1:8" x14ac:dyDescent="0.2">
      <c r="A3" s="70" t="s">
        <v>48</v>
      </c>
      <c r="B3" s="71">
        <v>15</v>
      </c>
      <c r="E3">
        <v>3</v>
      </c>
      <c r="F3">
        <v>38.799999999999997</v>
      </c>
      <c r="G3">
        <v>0.3</v>
      </c>
    </row>
    <row r="4" spans="1:8" x14ac:dyDescent="0.2">
      <c r="A4" s="70" t="s">
        <v>49</v>
      </c>
      <c r="B4" s="71">
        <v>8</v>
      </c>
      <c r="E4">
        <v>4</v>
      </c>
      <c r="F4">
        <v>38.799999999999997</v>
      </c>
      <c r="G4">
        <v>0.4</v>
      </c>
    </row>
    <row r="5" spans="1:8" x14ac:dyDescent="0.2">
      <c r="A5" s="70" t="s">
        <v>50</v>
      </c>
      <c r="B5" s="71">
        <v>1</v>
      </c>
      <c r="E5">
        <v>5</v>
      </c>
      <c r="F5">
        <v>39.200000000000003</v>
      </c>
      <c r="G5">
        <v>0.3</v>
      </c>
    </row>
    <row r="6" spans="1:8" x14ac:dyDescent="0.2">
      <c r="A6" s="70" t="s">
        <v>51</v>
      </c>
      <c r="B6" s="71" t="b">
        <v>1</v>
      </c>
      <c r="E6">
        <v>6</v>
      </c>
      <c r="F6">
        <v>39.299999999999997</v>
      </c>
      <c r="G6">
        <v>0.3</v>
      </c>
    </row>
    <row r="7" spans="1:8" x14ac:dyDescent="0.2">
      <c r="A7" s="70" t="s">
        <v>52</v>
      </c>
      <c r="B7" s="71">
        <v>1</v>
      </c>
      <c r="E7">
        <v>7</v>
      </c>
      <c r="F7">
        <v>39.4</v>
      </c>
      <c r="G7">
        <v>0.6</v>
      </c>
    </row>
    <row r="8" spans="1:8" x14ac:dyDescent="0.2">
      <c r="A8" s="70" t="s">
        <v>53</v>
      </c>
      <c r="B8" s="71" t="b">
        <v>0</v>
      </c>
      <c r="E8">
        <v>8</v>
      </c>
      <c r="F8">
        <v>39.6</v>
      </c>
      <c r="G8">
        <v>0.3</v>
      </c>
    </row>
    <row r="9" spans="1:8" x14ac:dyDescent="0.2">
      <c r="A9" s="70" t="s">
        <v>54</v>
      </c>
      <c r="B9" s="71" t="b">
        <v>1</v>
      </c>
      <c r="E9">
        <v>9</v>
      </c>
      <c r="F9">
        <v>39.700000000000003</v>
      </c>
      <c r="G9">
        <v>0.3</v>
      </c>
    </row>
    <row r="10" spans="1:8" x14ac:dyDescent="0.2">
      <c r="A10" s="70" t="s">
        <v>55</v>
      </c>
      <c r="B10" s="71" t="b">
        <v>0</v>
      </c>
      <c r="E10">
        <v>10</v>
      </c>
      <c r="F10">
        <v>39.799999999999997</v>
      </c>
      <c r="G10">
        <v>0.4</v>
      </c>
    </row>
    <row r="11" spans="1:8" x14ac:dyDescent="0.2">
      <c r="A11" s="70" t="s">
        <v>56</v>
      </c>
      <c r="B11" s="71" t="b">
        <v>0</v>
      </c>
      <c r="E11">
        <v>11</v>
      </c>
      <c r="F11">
        <v>39.799999999999997</v>
      </c>
      <c r="G11">
        <v>0.3</v>
      </c>
    </row>
    <row r="12" spans="1:8" x14ac:dyDescent="0.2">
      <c r="A12" s="70" t="s">
        <v>57</v>
      </c>
      <c r="B12" s="71" t="s">
        <v>71</v>
      </c>
      <c r="E12" t="s">
        <v>44</v>
      </c>
      <c r="F12" t="s">
        <v>44</v>
      </c>
      <c r="G12" t="s">
        <v>44</v>
      </c>
      <c r="H12" t="s">
        <v>44</v>
      </c>
    </row>
    <row r="13" spans="1:8" x14ac:dyDescent="0.2">
      <c r="A13" s="70" t="s">
        <v>58</v>
      </c>
      <c r="B13" s="71" t="b">
        <v>0</v>
      </c>
    </row>
    <row r="14" spans="1:8" x14ac:dyDescent="0.2">
      <c r="A14" s="70" t="s">
        <v>59</v>
      </c>
      <c r="B14" s="71" t="b">
        <v>0</v>
      </c>
    </row>
    <row r="15" spans="1:8" x14ac:dyDescent="0.2">
      <c r="A15" s="70" t="s">
        <v>60</v>
      </c>
      <c r="B15" s="71" t="b">
        <v>0</v>
      </c>
    </row>
    <row r="16" spans="1:8" x14ac:dyDescent="0.2">
      <c r="A16" s="70" t="s">
        <v>61</v>
      </c>
      <c r="B16" s="71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V46"/>
  <sheetViews>
    <sheetView workbookViewId="0"/>
  </sheetViews>
  <sheetFormatPr baseColWidth="10" defaultRowHeight="16" x14ac:dyDescent="0.2"/>
  <cols>
    <col min="1" max="1" width="13.140625" style="70" bestFit="1" customWidth="1"/>
    <col min="2" max="2" width="12.140625" style="1" bestFit="1" customWidth="1"/>
    <col min="3" max="256" width="8.7109375" customWidth="1"/>
  </cols>
  <sheetData>
    <row r="1" spans="1:48" x14ac:dyDescent="0.2">
      <c r="A1" s="70" t="s">
        <v>45</v>
      </c>
      <c r="B1" s="1" t="s">
        <v>46</v>
      </c>
      <c r="C1">
        <v>166.11295681063123</v>
      </c>
      <c r="D1">
        <v>4.9480000000000003E-2</v>
      </c>
      <c r="E1">
        <v>173.95604655922338</v>
      </c>
      <c r="F1">
        <v>4.6821661555531267E-2</v>
      </c>
      <c r="G1">
        <v>169.36512344610711</v>
      </c>
      <c r="H1">
        <v>4.6841233349348081E-2</v>
      </c>
      <c r="I1">
        <v>165.00963294954389</v>
      </c>
      <c r="J1">
        <v>4.6860817017972949E-2</v>
      </c>
      <c r="K1">
        <v>160.87191762331733</v>
      </c>
      <c r="L1">
        <v>4.688041256945135E-2</v>
      </c>
      <c r="M1">
        <v>156.93604269889119</v>
      </c>
      <c r="N1">
        <v>4.6900020011835554E-2</v>
      </c>
      <c r="O1">
        <v>154</v>
      </c>
      <c r="P1">
        <v>4.6852678762398764E-2</v>
      </c>
      <c r="Q1">
        <v>154</v>
      </c>
      <c r="R1">
        <v>4.6769924737225098E-2</v>
      </c>
      <c r="S1">
        <v>154</v>
      </c>
      <c r="T1">
        <v>4.693543278757243E-2</v>
      </c>
      <c r="U1">
        <v>178.56752598895957</v>
      </c>
      <c r="V1">
        <v>4.6740721494129979E-2</v>
      </c>
      <c r="W1">
        <v>162.65303999798689</v>
      </c>
      <c r="X1">
        <v>0.04</v>
      </c>
      <c r="Y1">
        <v>169.45726157423226</v>
      </c>
      <c r="Z1">
        <v>4.9480000055534656E-2</v>
      </c>
      <c r="AA1">
        <v>168.20314728788188</v>
      </c>
      <c r="AB1">
        <v>5.543E-2</v>
      </c>
      <c r="AC1">
        <v>167.92074285762328</v>
      </c>
      <c r="AD1">
        <v>4.9279999999999997E-2</v>
      </c>
      <c r="AE1">
        <v>167.63928498124406</v>
      </c>
      <c r="AF1">
        <v>5.1479999999999998E-2</v>
      </c>
      <c r="AG1">
        <v>165.56300648152117</v>
      </c>
      <c r="AH1">
        <v>4.7260000000000003E-2</v>
      </c>
      <c r="AI1">
        <v>165.69518829564248</v>
      </c>
      <c r="AJ1">
        <v>4.9590000000000002E-2</v>
      </c>
      <c r="AK1">
        <v>166.76066440151149</v>
      </c>
      <c r="AL1">
        <v>4.6059999999999997E-2</v>
      </c>
      <c r="AM1">
        <v>163.93467150809064</v>
      </c>
      <c r="AN1">
        <v>4.7280000000000003E-2</v>
      </c>
      <c r="AO1">
        <v>163.79565931891565</v>
      </c>
      <c r="AP1">
        <v>4.9360000000000001E-2</v>
      </c>
      <c r="AQ1">
        <v>164.31863040759515</v>
      </c>
      <c r="AR1">
        <v>4.8849999999999998E-2</v>
      </c>
      <c r="AS1">
        <v>163.13245531714875</v>
      </c>
      <c r="AT1">
        <v>5.1479999999999998E-2</v>
      </c>
      <c r="AU1">
        <v>168.75518798828125</v>
      </c>
      <c r="AV1">
        <v>4.6412907540798187E-2</v>
      </c>
    </row>
    <row r="2" spans="1:48" x14ac:dyDescent="0.2">
      <c r="A2" s="70" t="s">
        <v>47</v>
      </c>
      <c r="B2" s="1" t="s">
        <v>72</v>
      </c>
      <c r="C2">
        <v>166.11295681063123</v>
      </c>
      <c r="D2">
        <v>5.543E-2</v>
      </c>
      <c r="E2">
        <v>173.94680455391978</v>
      </c>
      <c r="F2">
        <v>4.6841503443126375E-2</v>
      </c>
      <c r="G2">
        <v>169.35612465249326</v>
      </c>
      <c r="H2">
        <v>4.6861094271168781E-2</v>
      </c>
      <c r="I2">
        <v>165.00086489525202</v>
      </c>
      <c r="J2">
        <v>4.6880696991564073E-2</v>
      </c>
      <c r="K2">
        <v>160.8633687714067</v>
      </c>
      <c r="L2">
        <v>4.6900311612373555E-2</v>
      </c>
      <c r="M2">
        <v>156.92770235658628</v>
      </c>
      <c r="N2">
        <v>4.6919938141665146E-2</v>
      </c>
      <c r="O2">
        <v>153.99999999999864</v>
      </c>
      <c r="P2">
        <v>4.6852678762398771E-2</v>
      </c>
      <c r="Q2">
        <v>153.99999999999864</v>
      </c>
      <c r="R2">
        <v>4.6769924737225105E-2</v>
      </c>
      <c r="S2">
        <v>153.99999999999864</v>
      </c>
      <c r="T2">
        <v>4.6935432787572437E-2</v>
      </c>
      <c r="U2">
        <v>173.72788862915183</v>
      </c>
      <c r="V2">
        <v>4.6760251016019994E-2</v>
      </c>
      <c r="W2">
        <v>165.49262622255279</v>
      </c>
      <c r="X2">
        <v>6.2E-2</v>
      </c>
      <c r="Y2">
        <v>169.42471503016566</v>
      </c>
      <c r="Z2">
        <v>4.9998679703698416E-2</v>
      </c>
      <c r="AA2">
        <v>168.18280569784025</v>
      </c>
      <c r="AB2">
        <v>5.5765244198731898E-2</v>
      </c>
      <c r="AC2">
        <v>167.89232985762382</v>
      </c>
      <c r="AD2">
        <v>4.9609153389279237E-2</v>
      </c>
      <c r="AE2">
        <v>167.6190778806853</v>
      </c>
      <c r="AF2">
        <v>5.1891148545614586E-2</v>
      </c>
      <c r="AG2">
        <v>165.54079476957963</v>
      </c>
      <c r="AH2">
        <v>4.7504371455677014E-2</v>
      </c>
      <c r="AI2">
        <v>165.67544155330157</v>
      </c>
      <c r="AJ2">
        <v>4.9965304826253318E-2</v>
      </c>
      <c r="AK2">
        <v>166.72535182257229</v>
      </c>
      <c r="AL2">
        <v>4.6519642989456308E-2</v>
      </c>
      <c r="AM2">
        <v>163.9128903845521</v>
      </c>
      <c r="AN2">
        <v>4.7521877869394595E-2</v>
      </c>
      <c r="AO2">
        <v>163.76860885202487</v>
      </c>
      <c r="AP2">
        <v>4.9691646975561658E-2</v>
      </c>
      <c r="AQ2">
        <v>164.2916949339002</v>
      </c>
      <c r="AR2">
        <v>4.9318076805776614E-2</v>
      </c>
      <c r="AS2">
        <v>163.11088480758897</v>
      </c>
      <c r="AT2">
        <v>5.1719384283112173E-2</v>
      </c>
      <c r="AU2">
        <v>160.27284240722656</v>
      </c>
      <c r="AV2">
        <v>4.6452023088932037E-2</v>
      </c>
    </row>
    <row r="3" spans="1:48" x14ac:dyDescent="0.2">
      <c r="A3" s="70" t="s">
        <v>48</v>
      </c>
      <c r="B3" s="71">
        <v>1</v>
      </c>
      <c r="C3">
        <v>165.8374792703151</v>
      </c>
      <c r="D3">
        <v>4.9279999999999997E-2</v>
      </c>
      <c r="E3">
        <v>173.91982728233458</v>
      </c>
      <c r="F3">
        <v>4.6854762742304115E-2</v>
      </c>
      <c r="G3">
        <v>169.32985731275497</v>
      </c>
      <c r="H3">
        <v>4.6874368597684825E-2</v>
      </c>
      <c r="I3">
        <v>164.97527108069519</v>
      </c>
      <c r="J3">
        <v>4.689398635993753E-2</v>
      </c>
      <c r="K3">
        <v>160.83841480586429</v>
      </c>
      <c r="L3">
        <v>4.6913616037136605E-2</v>
      </c>
      <c r="M3">
        <v>156.90335702799794</v>
      </c>
      <c r="N3">
        <v>4.6933257637362537E-2</v>
      </c>
      <c r="O3">
        <v>154.61303373605747</v>
      </c>
      <c r="P3">
        <v>4.6849448212838679E-2</v>
      </c>
      <c r="Q3">
        <v>154.61303373605747</v>
      </c>
      <c r="R3">
        <v>4.6766706566846533E-2</v>
      </c>
      <c r="S3">
        <v>154.61303373605747</v>
      </c>
      <c r="T3">
        <v>4.6932189858830825E-2</v>
      </c>
      <c r="U3">
        <v>169.14296970549566</v>
      </c>
      <c r="V3">
        <v>4.6779792384898856E-2</v>
      </c>
      <c r="Y3">
        <v>169.32770887942496</v>
      </c>
      <c r="Z3">
        <v>5.0507263896953751E-2</v>
      </c>
      <c r="AA3">
        <v>168.12217685362731</v>
      </c>
      <c r="AB3">
        <v>5.6093963250470107E-2</v>
      </c>
      <c r="AC3">
        <v>167.80786589019829</v>
      </c>
      <c r="AD3">
        <v>4.9929328332137785E-2</v>
      </c>
      <c r="AE3">
        <v>167.55884988723616</v>
      </c>
      <c r="AF3">
        <v>5.2294294552463337E-2</v>
      </c>
      <c r="AG3">
        <v>165.47476551135523</v>
      </c>
      <c r="AH3">
        <v>4.7742077095071993E-2</v>
      </c>
      <c r="AI3">
        <v>165.61658567415697</v>
      </c>
      <c r="AJ3">
        <v>5.0333304770966536E-2</v>
      </c>
      <c r="AK3">
        <v>166.62010140493629</v>
      </c>
      <c r="AL3">
        <v>4.6970339550959007E-2</v>
      </c>
      <c r="AM3">
        <v>163.84814114620744</v>
      </c>
      <c r="AN3">
        <v>4.775715794104065E-2</v>
      </c>
      <c r="AO3">
        <v>163.68819531757393</v>
      </c>
      <c r="AP3">
        <v>5.0014247486169131E-2</v>
      </c>
      <c r="AQ3">
        <v>164.21141278117221</v>
      </c>
      <c r="AR3">
        <v>4.9777043028958259E-2</v>
      </c>
      <c r="AS3">
        <v>163.04676166618026</v>
      </c>
      <c r="AT3">
        <v>5.1952238787009296E-2</v>
      </c>
    </row>
    <row r="4" spans="1:48" x14ac:dyDescent="0.2">
      <c r="A4" s="70" t="s">
        <v>49</v>
      </c>
      <c r="B4" s="71">
        <v>47</v>
      </c>
      <c r="C4">
        <v>165.56291390728475</v>
      </c>
      <c r="D4">
        <v>5.1479999999999998E-2</v>
      </c>
      <c r="E4">
        <v>173.87730028257167</v>
      </c>
      <c r="F4">
        <v>4.6860365263501194E-2</v>
      </c>
      <c r="G4">
        <v>169.28844945053993</v>
      </c>
      <c r="H4">
        <v>4.6879980921907351E-2</v>
      </c>
      <c r="I4">
        <v>164.93492496451648</v>
      </c>
      <c r="J4">
        <v>4.6899608497502625E-2</v>
      </c>
      <c r="K4">
        <v>160.79907734857144</v>
      </c>
      <c r="L4">
        <v>4.6919247998370661E-2</v>
      </c>
      <c r="M4">
        <v>156.86497902686114</v>
      </c>
      <c r="N4">
        <v>4.6938899432600399E-2</v>
      </c>
      <c r="O4">
        <v>155.23095176227267</v>
      </c>
      <c r="P4">
        <v>4.6846217986430523E-2</v>
      </c>
      <c r="Q4">
        <v>155.23095176227267</v>
      </c>
      <c r="R4">
        <v>4.6763488717772361E-2</v>
      </c>
      <c r="S4">
        <v>155.23095176227267</v>
      </c>
      <c r="T4">
        <v>4.6928947255088185E-2</v>
      </c>
      <c r="U4">
        <v>164.79317549212413</v>
      </c>
      <c r="V4">
        <v>4.6799345608782454E-2</v>
      </c>
      <c r="Y4">
        <v>169.16813123639147</v>
      </c>
      <c r="Z4">
        <v>5.0995853566950251E-2</v>
      </c>
      <c r="AA4">
        <v>168.02244082673138</v>
      </c>
      <c r="AB4">
        <v>5.6409759012784916E-2</v>
      </c>
      <c r="AC4">
        <v>167.6696549121969</v>
      </c>
      <c r="AD4">
        <v>5.0231791290768241E-2</v>
      </c>
      <c r="AE4">
        <v>167.45977327028078</v>
      </c>
      <c r="AF4">
        <v>5.2681591242094705E-2</v>
      </c>
      <c r="AG4">
        <v>165.36671981288686</v>
      </c>
      <c r="AH4">
        <v>4.7966632927994607E-2</v>
      </c>
      <c r="AI4">
        <v>165.51976622094861</v>
      </c>
      <c r="AJ4">
        <v>5.0686837133809531E-2</v>
      </c>
      <c r="AK4">
        <v>166.44696172826221</v>
      </c>
      <c r="AL4">
        <v>4.7403317388598182E-2</v>
      </c>
      <c r="AM4">
        <v>163.74218998349008</v>
      </c>
      <c r="AN4">
        <v>4.7979422387913029E-2</v>
      </c>
      <c r="AO4">
        <v>163.55661218716028</v>
      </c>
      <c r="AP4">
        <v>5.0319001830849822E-2</v>
      </c>
      <c r="AQ4">
        <v>164.07934655019446</v>
      </c>
      <c r="AR4">
        <v>5.0217965414077047E-2</v>
      </c>
      <c r="AS4">
        <v>162.94183500506369</v>
      </c>
      <c r="AT4">
        <v>5.2172211847831447E-2</v>
      </c>
    </row>
    <row r="5" spans="1:48" x14ac:dyDescent="0.2">
      <c r="A5" s="70" t="s">
        <v>50</v>
      </c>
      <c r="B5" s="71">
        <v>1</v>
      </c>
      <c r="C5">
        <v>163.93442622950818</v>
      </c>
      <c r="D5">
        <v>4.7260000000000003E-2</v>
      </c>
      <c r="E5">
        <v>173.82266883923398</v>
      </c>
      <c r="F5">
        <v>4.6857857123769699E-2</v>
      </c>
      <c r="G5">
        <v>169.23525568458274</v>
      </c>
      <c r="H5">
        <v>4.6877476566705614E-2</v>
      </c>
      <c r="I5">
        <v>164.88309514910111</v>
      </c>
      <c r="J5">
        <v>4.6897107932109966E-2</v>
      </c>
      <c r="K5">
        <v>160.74854328636917</v>
      </c>
      <c r="L5">
        <v>4.6916751228071103E-2</v>
      </c>
      <c r="M5">
        <v>156.81567751058518</v>
      </c>
      <c r="N5">
        <v>4.6936406462681622E-2</v>
      </c>
      <c r="O5">
        <v>155.85381268462251</v>
      </c>
      <c r="P5">
        <v>4.6842988083141343E-2</v>
      </c>
      <c r="Q5">
        <v>155.85381268462251</v>
      </c>
      <c r="R5">
        <v>4.6760271189970642E-2</v>
      </c>
      <c r="S5">
        <v>155.85381268462251</v>
      </c>
      <c r="T5">
        <v>4.6925704976312044E-2</v>
      </c>
      <c r="U5">
        <v>160.66087163577865</v>
      </c>
      <c r="V5">
        <v>4.6818910695698129E-2</v>
      </c>
      <c r="Y5">
        <v>168.94908809836994</v>
      </c>
      <c r="Z5">
        <v>5.1454938871523935E-2</v>
      </c>
      <c r="AA5">
        <v>167.88553886546794</v>
      </c>
      <c r="AB5">
        <v>5.6706484880375226E-2</v>
      </c>
      <c r="AC5">
        <v>167.48146695881044</v>
      </c>
      <c r="AD5">
        <v>5.0508291864121264E-2</v>
      </c>
      <c r="AE5">
        <v>167.32377644347022</v>
      </c>
      <c r="AF5">
        <v>5.3045500324988476E-2</v>
      </c>
      <c r="AG5">
        <v>165.21960487917463</v>
      </c>
      <c r="AH5">
        <v>4.8171913656696097E-2</v>
      </c>
      <c r="AI5">
        <v>165.38686767420273</v>
      </c>
      <c r="AJ5">
        <v>5.1019020809476665E-2</v>
      </c>
      <c r="AK5">
        <v>166.20930275941302</v>
      </c>
      <c r="AL5">
        <v>4.7810149081269168E-2</v>
      </c>
      <c r="AM5">
        <v>163.59792696792485</v>
      </c>
      <c r="AN5">
        <v>4.8182608415301233E-2</v>
      </c>
      <c r="AO5">
        <v>163.37744870556998</v>
      </c>
      <c r="AP5">
        <v>5.0597597105516125E-2</v>
      </c>
      <c r="AQ5">
        <v>163.89806675992978</v>
      </c>
      <c r="AR5">
        <v>5.0632261908448425E-2</v>
      </c>
      <c r="AS5">
        <v>162.79896695003114</v>
      </c>
      <c r="AT5">
        <v>5.2373303173906371E-2</v>
      </c>
    </row>
    <row r="6" spans="1:48" x14ac:dyDescent="0.2">
      <c r="A6" s="70" t="s">
        <v>51</v>
      </c>
      <c r="B6" s="71" t="b">
        <v>0</v>
      </c>
      <c r="C6">
        <v>163.66612111292963</v>
      </c>
      <c r="D6">
        <v>4.9590000000000002E-2</v>
      </c>
      <c r="E6">
        <v>173.76035886695504</v>
      </c>
      <c r="F6">
        <v>4.6847441517674199E-2</v>
      </c>
      <c r="G6">
        <v>169.17458545744577</v>
      </c>
      <c r="H6">
        <v>4.68670584200441E-2</v>
      </c>
      <c r="I6">
        <v>164.82398057785028</v>
      </c>
      <c r="J6">
        <v>4.6886687244696239E-2</v>
      </c>
      <c r="K6">
        <v>160.69090658843942</v>
      </c>
      <c r="L6">
        <v>4.6906327999718743E-2</v>
      </c>
      <c r="M6">
        <v>156.75944659481141</v>
      </c>
      <c r="N6">
        <v>4.6925980693202758E-2</v>
      </c>
      <c r="O6">
        <v>156.48167605043642</v>
      </c>
      <c r="P6">
        <v>4.6839758502932399E-2</v>
      </c>
      <c r="Q6">
        <v>156.48167605043642</v>
      </c>
      <c r="R6">
        <v>4.6757053983401908E-2</v>
      </c>
      <c r="S6">
        <v>156.48167605043642</v>
      </c>
      <c r="T6">
        <v>4.6922463022462377E-2</v>
      </c>
      <c r="U6">
        <v>156.73014420789463</v>
      </c>
      <c r="V6">
        <v>4.6838487653675605E-2</v>
      </c>
      <c r="Y6">
        <v>168.67484289088412</v>
      </c>
      <c r="Z6">
        <v>5.1875584237423077E-2</v>
      </c>
      <c r="AA6">
        <v>167.7141356107893</v>
      </c>
      <c r="AB6">
        <v>5.6978365421749062E-2</v>
      </c>
      <c r="AC6">
        <v>167.24843530683788</v>
      </c>
      <c r="AD6">
        <v>5.0751287837338975E-2</v>
      </c>
      <c r="AE6">
        <v>167.15350643034427</v>
      </c>
      <c r="AF6">
        <v>5.3378938724786579E-2</v>
      </c>
      <c r="AG6">
        <v>165.03743362211017</v>
      </c>
      <c r="AH6">
        <v>4.8352319758024398E-2</v>
      </c>
      <c r="AI6">
        <v>165.22047675296187</v>
      </c>
      <c r="AJ6">
        <v>5.1323390220574423E-2</v>
      </c>
      <c r="AK6">
        <v>165.91175025988429</v>
      </c>
      <c r="AL6">
        <v>4.8182916112838328E-2</v>
      </c>
      <c r="AM6">
        <v>163.41928721851073</v>
      </c>
      <c r="AN6">
        <v>4.8361173638044555E-2</v>
      </c>
      <c r="AO6">
        <v>163.1555919855364</v>
      </c>
      <c r="AP6">
        <v>5.0842433957318821E-2</v>
      </c>
      <c r="AQ6">
        <v>163.67110181529299</v>
      </c>
      <c r="AR6">
        <v>5.1011868702064721E-2</v>
      </c>
      <c r="AS6">
        <v>162.62205456919469</v>
      </c>
      <c r="AT6">
        <v>5.2550027518064708E-2</v>
      </c>
    </row>
    <row r="7" spans="1:48" x14ac:dyDescent="0.2">
      <c r="A7" s="70" t="s">
        <v>52</v>
      </c>
      <c r="B7" s="71">
        <v>1</v>
      </c>
      <c r="C7">
        <v>163.1321370309951</v>
      </c>
      <c r="D7">
        <v>4.6059999999999997E-2</v>
      </c>
      <c r="E7">
        <v>173.69541834911726</v>
      </c>
      <c r="F7">
        <v>4.6829962255676559E-2</v>
      </c>
      <c r="G7">
        <v>169.11135391011192</v>
      </c>
      <c r="H7">
        <v>4.6849570498206206E-2</v>
      </c>
      <c r="I7">
        <v>164.7623703617588</v>
      </c>
      <c r="J7">
        <v>4.6869190657381488E-2</v>
      </c>
      <c r="K7">
        <v>160.63083663726982</v>
      </c>
      <c r="L7">
        <v>4.6888822741285356E-2</v>
      </c>
      <c r="M7">
        <v>156.7008417739176</v>
      </c>
      <c r="N7">
        <v>4.6908466758002546E-2</v>
      </c>
      <c r="O7">
        <v>157.11460236740425</v>
      </c>
      <c r="P7">
        <v>4.6836529245767609E-2</v>
      </c>
      <c r="Q7">
        <v>157.11460236740425</v>
      </c>
      <c r="R7">
        <v>4.6753837098031124E-2</v>
      </c>
      <c r="S7">
        <v>157.11460236740425</v>
      </c>
      <c r="T7">
        <v>4.6919221393503581E-2</v>
      </c>
      <c r="U7" t="s">
        <v>44</v>
      </c>
      <c r="V7" t="s">
        <v>44</v>
      </c>
      <c r="Y7">
        <v>168.35073348494839</v>
      </c>
      <c r="Z7">
        <v>5.2249602281077459E-2</v>
      </c>
      <c r="AA7">
        <v>167.51156723207947</v>
      </c>
      <c r="AB7">
        <v>5.7220108791428116E-2</v>
      </c>
      <c r="AC7">
        <v>166.97691645227684</v>
      </c>
      <c r="AD7">
        <v>5.0954150913715225E-2</v>
      </c>
      <c r="AE7">
        <v>166.95227734302915</v>
      </c>
      <c r="AF7">
        <v>5.3675416442317499E-2</v>
      </c>
      <c r="AG7">
        <v>164.82517519870123</v>
      </c>
      <c r="AH7">
        <v>4.8502930223818887E-2</v>
      </c>
      <c r="AI7">
        <v>165.02383206724113</v>
      </c>
      <c r="AJ7">
        <v>5.1594021162730846E-2</v>
      </c>
      <c r="AK7">
        <v>165.56009575061844</v>
      </c>
      <c r="AL7">
        <v>4.8514362997052377E-2</v>
      </c>
      <c r="AM7">
        <v>163.21114356193272</v>
      </c>
      <c r="AN7">
        <v>4.8510247262351341E-2</v>
      </c>
      <c r="AO7">
        <v>162.89709370004485</v>
      </c>
      <c r="AP7">
        <v>5.1046833875182766E-2</v>
      </c>
      <c r="AQ7">
        <v>163.40286933076263</v>
      </c>
      <c r="AR7">
        <v>5.1349397180484535E-2</v>
      </c>
      <c r="AS7">
        <v>162.41592357112739</v>
      </c>
      <c r="AT7">
        <v>5.2697564300883799E-2</v>
      </c>
    </row>
    <row r="8" spans="1:48" x14ac:dyDescent="0.2">
      <c r="A8" s="70" t="s">
        <v>53</v>
      </c>
      <c r="B8" s="71" t="b">
        <v>1</v>
      </c>
      <c r="C8">
        <v>162.33766233766235</v>
      </c>
      <c r="D8">
        <v>4.7280000000000003E-2</v>
      </c>
      <c r="E8">
        <v>173.63310838025967</v>
      </c>
      <c r="F8">
        <v>4.6806835403630648E-2</v>
      </c>
      <c r="G8">
        <v>169.0506836864937</v>
      </c>
      <c r="H8">
        <v>4.6826429568614568E-2</v>
      </c>
      <c r="I8">
        <v>164.70325579412435</v>
      </c>
      <c r="J8">
        <v>4.6846035639613738E-2</v>
      </c>
      <c r="K8">
        <v>160.57319994305442</v>
      </c>
      <c r="L8">
        <v>4.6865653624701437E-2</v>
      </c>
      <c r="M8">
        <v>156.64461086195638</v>
      </c>
      <c r="N8">
        <v>4.6885283531951524E-2</v>
      </c>
      <c r="O8">
        <v>157.75265312300971</v>
      </c>
      <c r="P8">
        <v>4.683330031161273E-2</v>
      </c>
      <c r="Q8">
        <v>157.75265312300971</v>
      </c>
      <c r="R8">
        <v>4.6750620533824318E-2</v>
      </c>
      <c r="S8">
        <v>157.75265312300971</v>
      </c>
      <c r="T8">
        <v>4.6915980089401142E-2</v>
      </c>
      <c r="Y8">
        <v>167.98306830148033</v>
      </c>
      <c r="Z8">
        <v>5.2569713166706576E-2</v>
      </c>
      <c r="AA8">
        <v>167.28177649241192</v>
      </c>
      <c r="AB8">
        <v>5.7427009729700593E-2</v>
      </c>
      <c r="AC8">
        <v>166.67431672168294</v>
      </c>
      <c r="AD8">
        <v>5.1111347517351038E-2</v>
      </c>
      <c r="AE8">
        <v>166.72400587681474</v>
      </c>
      <c r="AF8">
        <v>5.392916287604789E-2</v>
      </c>
      <c r="AG8">
        <v>164.58861946542197</v>
      </c>
      <c r="AH8">
        <v>4.8619636793184866E-2</v>
      </c>
      <c r="AI8">
        <v>164.80076108216804</v>
      </c>
      <c r="AJ8">
        <v>5.1825646112495002E-2</v>
      </c>
      <c r="AK8">
        <v>165.16118378663722</v>
      </c>
      <c r="AL8">
        <v>4.8798038497325336E-2</v>
      </c>
      <c r="AM8">
        <v>162.97917361455222</v>
      </c>
      <c r="AN8">
        <v>4.8625762948356452E-2</v>
      </c>
      <c r="AO8">
        <v>162.60900500846873</v>
      </c>
      <c r="AP8">
        <v>5.1205221362179462E-2</v>
      </c>
      <c r="AQ8">
        <v>163.09859014654015</v>
      </c>
      <c r="AR8">
        <v>5.1638277735808369E-2</v>
      </c>
      <c r="AS8">
        <v>162.18619667211308</v>
      </c>
      <c r="AT8">
        <v>5.2811889103528027E-2</v>
      </c>
    </row>
    <row r="9" spans="1:48" x14ac:dyDescent="0.2">
      <c r="A9" s="70" t="s">
        <v>54</v>
      </c>
      <c r="B9" s="71" t="b">
        <v>1</v>
      </c>
      <c r="C9">
        <v>161.81229773462783</v>
      </c>
      <c r="D9">
        <v>4.9360000000000001E-2</v>
      </c>
      <c r="E9">
        <v>173.57847694348746</v>
      </c>
      <c r="F9">
        <v>4.6779934561548539E-2</v>
      </c>
      <c r="G9">
        <v>168.99748992728891</v>
      </c>
      <c r="H9">
        <v>4.6799510371760299E-2</v>
      </c>
      <c r="I9">
        <v>164.65142598564881</v>
      </c>
      <c r="J9">
        <v>4.6819098073224347E-2</v>
      </c>
      <c r="K9">
        <v>160.52266588797988</v>
      </c>
      <c r="L9">
        <v>4.6838697674000569E-2</v>
      </c>
      <c r="M9">
        <v>156.59530935299665</v>
      </c>
      <c r="N9">
        <v>4.6858309182148387E-2</v>
      </c>
      <c r="O9">
        <v>158.39589080442636</v>
      </c>
      <c r="P9">
        <v>4.6830071700430714E-2</v>
      </c>
      <c r="Q9">
        <v>158.39589080442636</v>
      </c>
      <c r="R9">
        <v>4.6747404290743949E-2</v>
      </c>
      <c r="S9">
        <v>158.39589080442636</v>
      </c>
      <c r="T9">
        <v>4.691273911011698E-2</v>
      </c>
      <c r="Y9">
        <v>167.5790035250632</v>
      </c>
      <c r="Z9">
        <v>5.2829686300042381E-2</v>
      </c>
      <c r="AA9">
        <v>167.02923600715121</v>
      </c>
      <c r="AB9">
        <v>5.7595041145149344E-2</v>
      </c>
      <c r="AC9">
        <v>166.34889024688815</v>
      </c>
      <c r="AD9">
        <v>5.12185897346802E-2</v>
      </c>
      <c r="AE9">
        <v>166.47313507613597</v>
      </c>
      <c r="AF9">
        <v>5.4135239140277493E-2</v>
      </c>
      <c r="AG9">
        <v>164.33421904602147</v>
      </c>
      <c r="AH9">
        <v>4.8699256015141364E-2</v>
      </c>
      <c r="AI9">
        <v>164.55560562072753</v>
      </c>
      <c r="AJ9">
        <v>5.2013756753689203E-2</v>
      </c>
      <c r="AK9">
        <v>164.72277873556394</v>
      </c>
      <c r="AL9">
        <v>4.9028421192720481E-2</v>
      </c>
      <c r="AM9">
        <v>162.72970491183327</v>
      </c>
      <c r="AN9">
        <v>4.8704569729272576E-2</v>
      </c>
      <c r="AO9">
        <v>162.29918421932308</v>
      </c>
      <c r="AP9">
        <v>5.1313276020548991E-2</v>
      </c>
      <c r="AQ9">
        <v>162.76418671083403</v>
      </c>
      <c r="AR9">
        <v>5.1872887636623607E-2</v>
      </c>
      <c r="AS9">
        <v>161.93914022310361</v>
      </c>
      <c r="AT9">
        <v>5.2889883443403778E-2</v>
      </c>
    </row>
    <row r="10" spans="1:48" x14ac:dyDescent="0.2">
      <c r="A10" s="70" t="s">
        <v>55</v>
      </c>
      <c r="B10" s="71" t="b">
        <v>0</v>
      </c>
      <c r="C10">
        <v>161.55088852988692</v>
      </c>
      <c r="D10">
        <v>4.8849999999999998E-2</v>
      </c>
      <c r="E10">
        <v>173.53594995290229</v>
      </c>
      <c r="F10">
        <v>4.6751439075670261E-2</v>
      </c>
      <c r="G10">
        <v>168.95608207451286</v>
      </c>
      <c r="H10">
        <v>4.6770993740877898E-2</v>
      </c>
      <c r="I10">
        <v>164.61107987917114</v>
      </c>
      <c r="J10">
        <v>4.6790560279638301E-2</v>
      </c>
      <c r="K10">
        <v>160.48332844065078</v>
      </c>
      <c r="L10">
        <v>4.6810138699995334E-2</v>
      </c>
      <c r="M10">
        <v>156.556931362087</v>
      </c>
      <c r="N10">
        <v>4.6829729009991557E-2</v>
      </c>
      <c r="O10">
        <v>159.04437891893417</v>
      </c>
      <c r="P10">
        <v>4.6826843412185314E-2</v>
      </c>
      <c r="Q10">
        <v>159.04437891893417</v>
      </c>
      <c r="R10">
        <v>4.6744188368755053E-2</v>
      </c>
      <c r="S10">
        <v>159.04437891893417</v>
      </c>
      <c r="T10">
        <v>4.6909498455615574E-2</v>
      </c>
      <c r="Y10">
        <v>167.14640381695304</v>
      </c>
      <c r="Z10">
        <v>5.3024461599759556E-2</v>
      </c>
      <c r="AA10">
        <v>166.75886118958238</v>
      </c>
      <c r="AB10">
        <v>5.7720932497405564E-2</v>
      </c>
      <c r="AC10">
        <v>166.00951381380136</v>
      </c>
      <c r="AD10">
        <v>5.1272952277573558E-2</v>
      </c>
      <c r="AE10">
        <v>166.20454785576675</v>
      </c>
      <c r="AF10">
        <v>5.4289634194931352E-2</v>
      </c>
      <c r="AG10">
        <v>164.06891332076859</v>
      </c>
      <c r="AH10">
        <v>4.8739616084865219E-2</v>
      </c>
      <c r="AI10">
        <v>164.29313735511639</v>
      </c>
      <c r="AJ10">
        <v>5.2154691726655288E-2</v>
      </c>
      <c r="AK10">
        <v>164.2534136530393</v>
      </c>
      <c r="AL10">
        <v>4.9201026946128379E-2</v>
      </c>
      <c r="AM10">
        <v>162.46954230966963</v>
      </c>
      <c r="AN10">
        <v>4.8744517961550271E-2</v>
      </c>
      <c r="AO10">
        <v>161.97608243609329</v>
      </c>
      <c r="AP10">
        <v>5.1368050400888515E-2</v>
      </c>
      <c r="AQ10">
        <v>162.40616780614198</v>
      </c>
      <c r="AR10">
        <v>5.2048660468075693E-2</v>
      </c>
      <c r="AS10">
        <v>161.68149327999978</v>
      </c>
      <c r="AT10">
        <v>5.2929419838235313E-2</v>
      </c>
    </row>
    <row r="11" spans="1:48" x14ac:dyDescent="0.2">
      <c r="A11" s="70" t="s">
        <v>56</v>
      </c>
      <c r="B11" s="71" t="b">
        <v>0</v>
      </c>
      <c r="C11">
        <v>161.55088852988692</v>
      </c>
      <c r="D11">
        <v>5.1479999999999998E-2</v>
      </c>
      <c r="E11">
        <v>173.50897269236359</v>
      </c>
      <c r="F11">
        <v>4.6723657480792491E-2</v>
      </c>
      <c r="G11">
        <v>168.92981474613555</v>
      </c>
      <c r="H11">
        <v>4.6743189923806522E-2</v>
      </c>
      <c r="I11">
        <v>164.58548607629061</v>
      </c>
      <c r="J11">
        <v>4.6762734221171151E-2</v>
      </c>
      <c r="K11">
        <v>160.45837448710088</v>
      </c>
      <c r="L11">
        <v>4.6782290380912868E-2</v>
      </c>
      <c r="M11">
        <v>156.53258604580822</v>
      </c>
      <c r="N11">
        <v>4.680185841105635E-2</v>
      </c>
      <c r="O11">
        <v>159.69818201481561</v>
      </c>
      <c r="P11">
        <v>4.6823615446840987E-2</v>
      </c>
      <c r="Q11">
        <v>159.69818201481561</v>
      </c>
      <c r="R11">
        <v>4.6740972767821354E-2</v>
      </c>
      <c r="S11">
        <v>159.69818201481561</v>
      </c>
      <c r="T11">
        <v>4.6906258125860106E-2</v>
      </c>
      <c r="Y11">
        <v>166.69368923839338</v>
      </c>
      <c r="Z11">
        <v>5.3150247986202721E-2</v>
      </c>
      <c r="AA11">
        <v>166.47591457798256</v>
      </c>
      <c r="AB11">
        <v>5.7802233454496879E-2</v>
      </c>
      <c r="AC11">
        <v>165.66544472682884</v>
      </c>
      <c r="AD11">
        <v>5.1272952277573558E-2</v>
      </c>
      <c r="AE11">
        <v>165.92347196043812</v>
      </c>
      <c r="AF11">
        <v>5.4389342915892397E-2</v>
      </c>
      <c r="AG11">
        <v>163.79993913824777</v>
      </c>
      <c r="AH11">
        <v>4.8739616084865219E-2</v>
      </c>
      <c r="AI11">
        <v>164.01846493157149</v>
      </c>
      <c r="AJ11">
        <v>5.2245707892455626E-2</v>
      </c>
      <c r="AK11">
        <v>163.76222419649986</v>
      </c>
      <c r="AL11">
        <v>4.9312496182895092E-2</v>
      </c>
      <c r="AM11">
        <v>162.20578236565507</v>
      </c>
      <c r="AN11">
        <v>4.8744517961550271E-2</v>
      </c>
      <c r="AO11">
        <v>161.64851303316237</v>
      </c>
      <c r="AP11">
        <v>5.1368050400888515E-2</v>
      </c>
      <c r="AQ11">
        <v>162.0315018632034</v>
      </c>
      <c r="AR11">
        <v>5.2162175011939038E-2</v>
      </c>
      <c r="AS11">
        <v>161.42028377977405</v>
      </c>
      <c r="AT11">
        <v>5.2929419838235313E-2</v>
      </c>
    </row>
    <row r="12" spans="1:48" x14ac:dyDescent="0.2">
      <c r="A12" s="70" t="s">
        <v>57</v>
      </c>
      <c r="B12" s="71" t="s">
        <v>73</v>
      </c>
      <c r="C12" t="s">
        <v>44</v>
      </c>
      <c r="D12" t="s">
        <v>44</v>
      </c>
      <c r="E12">
        <v>173.49973069908029</v>
      </c>
      <c r="F12">
        <v>4.669884047650872E-2</v>
      </c>
      <c r="G12">
        <v>168.92081596488421</v>
      </c>
      <c r="H12">
        <v>4.6718351420449632E-2</v>
      </c>
      <c r="I12">
        <v>164.57671803470438</v>
      </c>
      <c r="J12">
        <v>4.673787419959196E-2</v>
      </c>
      <c r="K12">
        <v>160.44982564823997</v>
      </c>
      <c r="L12">
        <v>4.6757408821944908E-2</v>
      </c>
      <c r="M12">
        <v>156.52424571689806</v>
      </c>
      <c r="N12">
        <v>4.6776955295515656E-2</v>
      </c>
      <c r="O12">
        <v>160.35736570277356</v>
      </c>
      <c r="P12">
        <v>4.6820387804361631E-2</v>
      </c>
      <c r="Q12">
        <v>160.35736570277356</v>
      </c>
      <c r="R12">
        <v>4.6737757487908052E-2</v>
      </c>
      <c r="S12">
        <v>160.35736570277356</v>
      </c>
      <c r="T12">
        <v>4.690301812081521E-2</v>
      </c>
      <c r="Y12">
        <v>166.22967136370067</v>
      </c>
      <c r="Z12">
        <v>5.3204597170439662E-2</v>
      </c>
      <c r="AA12">
        <v>166.18590340629964</v>
      </c>
      <c r="AB12">
        <v>5.7837361585771976E-2</v>
      </c>
      <c r="AC12">
        <v>165.32606829374205</v>
      </c>
      <c r="AD12">
        <v>5.12185897346802E-2</v>
      </c>
      <c r="AE12">
        <v>165.63537821273357</v>
      </c>
      <c r="AF12">
        <v>5.4432424586324114E-2</v>
      </c>
      <c r="AG12">
        <v>163.53463341299488</v>
      </c>
      <c r="AH12">
        <v>4.8699256015141364E-2</v>
      </c>
      <c r="AI12">
        <v>163.73693453638188</v>
      </c>
      <c r="AJ12">
        <v>5.2285033724952273E-2</v>
      </c>
      <c r="AK12">
        <v>163.25877080999737</v>
      </c>
      <c r="AL12">
        <v>4.9360659281121322E-2</v>
      </c>
      <c r="AM12">
        <v>161.94561976349144</v>
      </c>
      <c r="AN12">
        <v>4.8704569729272576E-2</v>
      </c>
      <c r="AO12">
        <v>161.32541124993259</v>
      </c>
      <c r="AP12">
        <v>5.1313276020548991E-2</v>
      </c>
      <c r="AQ12">
        <v>161.64748132842138</v>
      </c>
      <c r="AR12">
        <v>5.2211221836738222E-2</v>
      </c>
      <c r="AS12">
        <v>161.16263683667023</v>
      </c>
      <c r="AT12">
        <v>5.2889883443403778E-2</v>
      </c>
    </row>
    <row r="13" spans="1:48" x14ac:dyDescent="0.2">
      <c r="A13" s="70" t="s">
        <v>58</v>
      </c>
      <c r="B13" s="71" t="b">
        <v>0</v>
      </c>
      <c r="E13">
        <v>173.50897270438389</v>
      </c>
      <c r="F13">
        <v>4.6678998588913612E-2</v>
      </c>
      <c r="G13">
        <v>168.92981475849805</v>
      </c>
      <c r="H13">
        <v>4.6698490498628932E-2</v>
      </c>
      <c r="I13">
        <v>164.58548608899625</v>
      </c>
      <c r="J13">
        <v>4.6717994226000835E-2</v>
      </c>
      <c r="K13">
        <v>160.4583745001506</v>
      </c>
      <c r="L13">
        <v>4.6737509779022704E-2</v>
      </c>
      <c r="M13">
        <v>156.53258605920297</v>
      </c>
      <c r="N13">
        <v>4.6757037165686063E-2</v>
      </c>
      <c r="O13">
        <v>161.02199667787991</v>
      </c>
      <c r="P13">
        <v>4.6817160484711851E-2</v>
      </c>
      <c r="Q13">
        <v>161.02199667787991</v>
      </c>
      <c r="R13">
        <v>4.6734542528979239E-2</v>
      </c>
      <c r="S13">
        <v>161.02199667787991</v>
      </c>
      <c r="T13">
        <v>4.6899778440444462E-2</v>
      </c>
      <c r="Y13">
        <v>165.76338177299331</v>
      </c>
      <c r="Z13">
        <v>5.3186451307420481E-2</v>
      </c>
      <c r="AA13">
        <v>165.89447241210755</v>
      </c>
      <c r="AB13">
        <v>5.7825633162113234E-2</v>
      </c>
      <c r="AC13">
        <v>165.00064181894726</v>
      </c>
      <c r="AD13">
        <v>5.1111347517351038E-2</v>
      </c>
      <c r="AE13">
        <v>165.34587402975038</v>
      </c>
      <c r="AF13">
        <v>5.4418040670516227E-2</v>
      </c>
      <c r="AG13">
        <v>163.28023299359438</v>
      </c>
      <c r="AH13">
        <v>4.8619636793184866E-2</v>
      </c>
      <c r="AI13">
        <v>163.45402583845382</v>
      </c>
      <c r="AJ13">
        <v>5.2271903791548148E-2</v>
      </c>
      <c r="AK13">
        <v>162.75285264103039</v>
      </c>
      <c r="AL13">
        <v>4.934457880088481E-2</v>
      </c>
      <c r="AM13">
        <v>161.69615106077248</v>
      </c>
      <c r="AN13">
        <v>4.8625762948356452E-2</v>
      </c>
      <c r="AO13">
        <v>161.01559046078694</v>
      </c>
      <c r="AP13">
        <v>5.1205221362179462E-2</v>
      </c>
      <c r="AQ13">
        <v>161.26158072468854</v>
      </c>
      <c r="AR13">
        <v>5.2194846301818476E-2</v>
      </c>
      <c r="AS13">
        <v>160.91558038766075</v>
      </c>
      <c r="AT13">
        <v>5.2811889103528027E-2</v>
      </c>
    </row>
    <row r="14" spans="1:48" x14ac:dyDescent="0.2">
      <c r="A14" s="70" t="s">
        <v>59</v>
      </c>
      <c r="B14" s="71" t="b">
        <v>0</v>
      </c>
      <c r="E14">
        <v>173.53594997596909</v>
      </c>
      <c r="F14">
        <v>4.6665739289735872E-2</v>
      </c>
      <c r="G14">
        <v>168.95608209823635</v>
      </c>
      <c r="H14">
        <v>4.6685216172112888E-2</v>
      </c>
      <c r="I14">
        <v>164.61107990355308</v>
      </c>
      <c r="J14">
        <v>4.6704704857627379E-2</v>
      </c>
      <c r="K14">
        <v>160.48332846569301</v>
      </c>
      <c r="L14">
        <v>4.6724205354259654E-2</v>
      </c>
      <c r="M14">
        <v>156.55693138779131</v>
      </c>
      <c r="N14">
        <v>4.6743717669988673E-2</v>
      </c>
      <c r="O14">
        <v>161.6921427420649</v>
      </c>
      <c r="P14">
        <v>4.6813933487854009E-2</v>
      </c>
      <c r="Q14">
        <v>161.6921427420649</v>
      </c>
      <c r="R14">
        <v>4.6731327890997834E-2</v>
      </c>
      <c r="S14">
        <v>161.6921427420649</v>
      </c>
      <c r="T14">
        <v>4.6896539084710184E-2</v>
      </c>
      <c r="Y14">
        <v>165.30389626275786</v>
      </c>
      <c r="Z14">
        <v>5.3096163585728232E-2</v>
      </c>
      <c r="AA14">
        <v>165.60729396821037</v>
      </c>
      <c r="AB14">
        <v>5.776727646394629E-2</v>
      </c>
      <c r="AC14">
        <v>164.69804208835336</v>
      </c>
      <c r="AD14">
        <v>5.0954150913715225E-2</v>
      </c>
      <c r="AE14">
        <v>165.06059428110419</v>
      </c>
      <c r="AF14">
        <v>5.4346471135028468E-2</v>
      </c>
      <c r="AG14">
        <v>163.04367726031512</v>
      </c>
      <c r="AH14">
        <v>4.8502930223818887E-2</v>
      </c>
      <c r="AI14">
        <v>163.17524533378867</v>
      </c>
      <c r="AJ14">
        <v>5.2206573651461891E-2</v>
      </c>
      <c r="AK14">
        <v>162.2543168112845</v>
      </c>
      <c r="AL14">
        <v>4.9264567730442084E-2</v>
      </c>
      <c r="AM14">
        <v>161.46418111339199</v>
      </c>
      <c r="AN14">
        <v>4.8510247262351341E-2</v>
      </c>
      <c r="AO14">
        <v>160.72750176921082</v>
      </c>
      <c r="AP14">
        <v>5.1046833875182766E-2</v>
      </c>
      <c r="AQ14">
        <v>160.88131116830115</v>
      </c>
      <c r="AR14">
        <v>5.2113367138340104E-2</v>
      </c>
      <c r="AS14">
        <v>160.68585348864644</v>
      </c>
      <c r="AT14">
        <v>5.2697564300883799E-2</v>
      </c>
    </row>
    <row r="15" spans="1:48" x14ac:dyDescent="0.2">
      <c r="A15" s="70" t="s">
        <v>60</v>
      </c>
      <c r="B15" s="71" t="b">
        <v>0</v>
      </c>
      <c r="E15">
        <v>173.578476975732</v>
      </c>
      <c r="F15">
        <v>4.6660136768538793E-2</v>
      </c>
      <c r="G15">
        <v>168.99748996045139</v>
      </c>
      <c r="H15">
        <v>4.6679603847890362E-2</v>
      </c>
      <c r="I15">
        <v>164.65142601973179</v>
      </c>
      <c r="J15">
        <v>4.6699082720062284E-2</v>
      </c>
      <c r="K15">
        <v>160.52266592298585</v>
      </c>
      <c r="L15">
        <v>4.6718573393025598E-2</v>
      </c>
      <c r="M15">
        <v>156.59530938892811</v>
      </c>
      <c r="N15">
        <v>4.673807587475081E-2</v>
      </c>
      <c r="O15">
        <v>162.36787282719177</v>
      </c>
      <c r="P15">
        <v>4.6810706813754023E-2</v>
      </c>
      <c r="Q15">
        <v>162.36787282719177</v>
      </c>
      <c r="R15">
        <v>4.6728113573929746E-2</v>
      </c>
      <c r="S15">
        <v>162.36787282719177</v>
      </c>
      <c r="T15">
        <v>4.6893300053577773E-2</v>
      </c>
      <c r="Y15">
        <v>164.86015819579404</v>
      </c>
      <c r="Z15">
        <v>5.2935491353164894E-2</v>
      </c>
      <c r="AA15">
        <v>165.32995767635799</v>
      </c>
      <c r="AB15">
        <v>5.7663427338021211E-2</v>
      </c>
      <c r="AC15">
        <v>164.42652323379232</v>
      </c>
      <c r="AD15">
        <v>5.0751287837338975E-2</v>
      </c>
      <c r="AE15">
        <v>164.78509161260152</v>
      </c>
      <c r="AF15">
        <v>5.4219108999459968E-2</v>
      </c>
      <c r="AG15">
        <v>162.83141883690618</v>
      </c>
      <c r="AH15">
        <v>4.8352319758024398E-2</v>
      </c>
      <c r="AI15">
        <v>162.90601916780156</v>
      </c>
      <c r="AJ15">
        <v>5.2090314881558339E-2</v>
      </c>
      <c r="AK15">
        <v>161.77286675360955</v>
      </c>
      <c r="AL15">
        <v>4.9122183394268069E-2</v>
      </c>
      <c r="AM15">
        <v>161.25603745681397</v>
      </c>
      <c r="AN15">
        <v>4.8361173638044555E-2</v>
      </c>
      <c r="AO15">
        <v>160.46900348371926</v>
      </c>
      <c r="AP15">
        <v>5.0842433957318821E-2</v>
      </c>
      <c r="AQ15">
        <v>160.5140741736241</v>
      </c>
      <c r="AR15">
        <v>5.196837024553904E-2</v>
      </c>
      <c r="AS15">
        <v>160.47972249057915</v>
      </c>
      <c r="AT15">
        <v>5.2550027518064708E-2</v>
      </c>
    </row>
    <row r="16" spans="1:48" x14ac:dyDescent="0.2">
      <c r="A16" s="70" t="s">
        <v>61</v>
      </c>
      <c r="B16" s="71">
        <v>1</v>
      </c>
      <c r="E16">
        <v>173.63310841906969</v>
      </c>
      <c r="F16">
        <v>4.6662644908270288E-2</v>
      </c>
      <c r="G16">
        <v>169.05068372640858</v>
      </c>
      <c r="H16">
        <v>4.6682108203092099E-2</v>
      </c>
      <c r="I16">
        <v>164.70325583514716</v>
      </c>
      <c r="J16">
        <v>4.6701583285454942E-2</v>
      </c>
      <c r="K16">
        <v>160.57319998518813</v>
      </c>
      <c r="L16">
        <v>4.6721070163325155E-2</v>
      </c>
      <c r="M16">
        <v>156.64461090520408</v>
      </c>
      <c r="N16">
        <v>4.6740568844669587E-2</v>
      </c>
      <c r="O16">
        <v>163.04925701866398</v>
      </c>
      <c r="P16">
        <v>4.680748046237268E-2</v>
      </c>
      <c r="Q16">
        <v>163.04925701866398</v>
      </c>
      <c r="R16">
        <v>4.6724899577736838E-2</v>
      </c>
      <c r="S16">
        <v>163.04925701866398</v>
      </c>
      <c r="T16">
        <v>4.6890061347008523E-2</v>
      </c>
      <c r="Y16">
        <v>164.44080442883072</v>
      </c>
      <c r="Z16">
        <v>5.2707561911975356E-2</v>
      </c>
      <c r="AA16">
        <v>165.06786157200591</v>
      </c>
      <c r="AB16">
        <v>5.7516107089447488E-2</v>
      </c>
      <c r="AC16">
        <v>164.19349158181976</v>
      </c>
      <c r="AD16">
        <v>5.0508291864121264E-2</v>
      </c>
      <c r="AE16">
        <v>164.5247283703051</v>
      </c>
      <c r="AF16">
        <v>5.4038433222907294E-2</v>
      </c>
      <c r="AG16">
        <v>162.64924757984173</v>
      </c>
      <c r="AH16">
        <v>4.8171913656696097E-2</v>
      </c>
      <c r="AI16">
        <v>162.65158752157322</v>
      </c>
      <c r="AJ16">
        <v>5.1925390326551274E-2</v>
      </c>
      <c r="AK16">
        <v>161.3178733457369</v>
      </c>
      <c r="AL16">
        <v>4.8920197141506611E-2</v>
      </c>
      <c r="AM16">
        <v>161.07739770739985</v>
      </c>
      <c r="AN16">
        <v>4.8182608415301233E-2</v>
      </c>
      <c r="AO16">
        <v>160.24714676368569</v>
      </c>
      <c r="AP16">
        <v>5.0597597105516125E-2</v>
      </c>
      <c r="AQ16">
        <v>160.16701759103282</v>
      </c>
      <c r="AR16">
        <v>5.1762677823002146E-2</v>
      </c>
      <c r="AS16">
        <v>160.30281010974269</v>
      </c>
      <c r="AT16">
        <v>5.2373303173906371E-2</v>
      </c>
    </row>
    <row r="17" spans="5:46" x14ac:dyDescent="0.2">
      <c r="E17">
        <v>173.69541839134862</v>
      </c>
      <c r="F17">
        <v>4.6673060514365788E-2</v>
      </c>
      <c r="G17">
        <v>169.11135395354555</v>
      </c>
      <c r="H17">
        <v>4.6692526349753613E-2</v>
      </c>
      <c r="I17">
        <v>164.76237040639799</v>
      </c>
      <c r="J17">
        <v>4.671200397286867E-2</v>
      </c>
      <c r="K17">
        <v>160.63083668311788</v>
      </c>
      <c r="L17">
        <v>4.6731493391677516E-2</v>
      </c>
      <c r="M17">
        <v>156.70084182097784</v>
      </c>
      <c r="N17">
        <v>4.6750994614148451E-2</v>
      </c>
      <c r="O17">
        <v>163.73636657969823</v>
      </c>
      <c r="P17">
        <v>4.6804254433677743E-2</v>
      </c>
      <c r="Q17">
        <v>163.73636657969823</v>
      </c>
      <c r="R17">
        <v>4.6721685902386088E-2</v>
      </c>
      <c r="S17">
        <v>163.73636657969823</v>
      </c>
      <c r="T17">
        <v>4.688682296496887E-2</v>
      </c>
      <c r="Y17">
        <v>164.053997205934</v>
      </c>
      <c r="Z17">
        <v>5.2416811649466481E-2</v>
      </c>
      <c r="AA17">
        <v>164.82610705769545</v>
      </c>
      <c r="AB17">
        <v>5.7328183139289307E-2</v>
      </c>
      <c r="AC17">
        <v>164.0053036284333</v>
      </c>
      <c r="AD17">
        <v>5.0231791290768241E-2</v>
      </c>
      <c r="AE17">
        <v>164.28457222856744</v>
      </c>
      <c r="AF17">
        <v>5.380796045384538E-2</v>
      </c>
      <c r="AG17">
        <v>162.5021326461295</v>
      </c>
      <c r="AH17">
        <v>4.7966632927994607E-2</v>
      </c>
      <c r="AI17">
        <v>162.41690261768576</v>
      </c>
      <c r="AJ17">
        <v>5.1715010055305016E-2</v>
      </c>
      <c r="AK17">
        <v>160.89819251680345</v>
      </c>
      <c r="AL17">
        <v>4.8662540404811758E-2</v>
      </c>
      <c r="AM17">
        <v>160.93313469183462</v>
      </c>
      <c r="AN17">
        <v>4.7979422387913029E-2</v>
      </c>
      <c r="AO17">
        <v>160.06798328209538</v>
      </c>
      <c r="AP17">
        <v>5.0319001830849822E-2</v>
      </c>
      <c r="AQ17">
        <v>159.84689648213646</v>
      </c>
      <c r="AR17">
        <v>5.150029343976243E-2</v>
      </c>
      <c r="AS17">
        <v>160.15994205471014</v>
      </c>
      <c r="AT17">
        <v>5.2172211847831447E-2</v>
      </c>
    </row>
    <row r="18" spans="5:46" x14ac:dyDescent="0.2">
      <c r="E18">
        <v>173.76035890918641</v>
      </c>
      <c r="F18">
        <v>4.6690539776363428E-2</v>
      </c>
      <c r="G18">
        <v>169.1745855008794</v>
      </c>
      <c r="H18">
        <v>4.6710014271591507E-2</v>
      </c>
      <c r="I18">
        <v>164.82398062248947</v>
      </c>
      <c r="J18">
        <v>4.6729500560183421E-2</v>
      </c>
      <c r="K18">
        <v>160.69090663428747</v>
      </c>
      <c r="L18">
        <v>4.6748998650110903E-2</v>
      </c>
      <c r="M18">
        <v>156.75944664187165</v>
      </c>
      <c r="N18">
        <v>4.6768508549348664E-2</v>
      </c>
      <c r="O18">
        <v>164.42927397612868</v>
      </c>
      <c r="P18">
        <v>4.6801028727631568E-2</v>
      </c>
      <c r="Q18">
        <v>164.42927397612868</v>
      </c>
      <c r="R18">
        <v>4.6718472547841179E-2</v>
      </c>
      <c r="S18">
        <v>164.42927397612868</v>
      </c>
      <c r="T18">
        <v>4.6883584907421956E-2</v>
      </c>
      <c r="Y18">
        <v>163.70726528971088</v>
      </c>
      <c r="Z18">
        <v>5.2068899688774484E-2</v>
      </c>
      <c r="AA18">
        <v>164.60939961005602</v>
      </c>
      <c r="AB18">
        <v>5.7103313213476184E-2</v>
      </c>
      <c r="AC18">
        <v>163.86709265043191</v>
      </c>
      <c r="AD18">
        <v>4.9929328332137785E-2</v>
      </c>
      <c r="AE18">
        <v>164.06929755351391</v>
      </c>
      <c r="AF18">
        <v>5.3532176582565136E-2</v>
      </c>
      <c r="AG18">
        <v>162.39408694766112</v>
      </c>
      <c r="AH18">
        <v>4.7742077095071993E-2</v>
      </c>
      <c r="AI18">
        <v>162.20653233084326</v>
      </c>
      <c r="AJ18">
        <v>5.1463268880495357E-2</v>
      </c>
      <c r="AK18">
        <v>160.5219928767645</v>
      </c>
      <c r="AL18">
        <v>4.8354228179483073E-2</v>
      </c>
      <c r="AM18">
        <v>160.82718352911726</v>
      </c>
      <c r="AN18">
        <v>4.775715794104065E-2</v>
      </c>
      <c r="AO18">
        <v>159.93640015168174</v>
      </c>
      <c r="AP18">
        <v>5.0014247486169131E-2</v>
      </c>
      <c r="AQ18">
        <v>159.55994164018736</v>
      </c>
      <c r="AR18">
        <v>5.1186324109381842E-2</v>
      </c>
      <c r="AS18">
        <v>160.05501539359358</v>
      </c>
      <c r="AT18">
        <v>5.1952238787009296E-2</v>
      </c>
    </row>
    <row r="19" spans="5:46" x14ac:dyDescent="0.2">
      <c r="E19">
        <v>173.822668878044</v>
      </c>
      <c r="F19">
        <v>4.6713666628409339E-2</v>
      </c>
      <c r="G19">
        <v>169.23525572449765</v>
      </c>
      <c r="H19">
        <v>4.6733155201183145E-2</v>
      </c>
      <c r="I19">
        <v>164.88309519012392</v>
      </c>
      <c r="J19">
        <v>4.675265557795117E-2</v>
      </c>
      <c r="K19">
        <v>160.74854332850288</v>
      </c>
      <c r="L19">
        <v>4.6772167766694822E-2</v>
      </c>
      <c r="M19">
        <v>156.81567755383287</v>
      </c>
      <c r="N19">
        <v>4.6791691775399685E-2</v>
      </c>
      <c r="O19">
        <v>165.12805290190755</v>
      </c>
      <c r="P19">
        <v>4.6797803344198689E-2</v>
      </c>
      <c r="Q19">
        <v>165.12805290190755</v>
      </c>
      <c r="R19">
        <v>4.6715259514065868E-2</v>
      </c>
      <c r="S19">
        <v>165.12805290190755</v>
      </c>
      <c r="T19">
        <v>4.6880347174330983E-2</v>
      </c>
      <c r="Y19">
        <v>163.40735742250891</v>
      </c>
      <c r="Z19">
        <v>5.1670597740470232E-2</v>
      </c>
      <c r="AA19">
        <v>164.42195719305477</v>
      </c>
      <c r="AB19">
        <v>5.6845874149328318E-2</v>
      </c>
      <c r="AC19">
        <v>163.78262868300638</v>
      </c>
      <c r="AD19">
        <v>4.9609153389279237E-2</v>
      </c>
      <c r="AE19">
        <v>163.8830944218231</v>
      </c>
      <c r="AF19">
        <v>5.3216449428421519E-2</v>
      </c>
      <c r="AG19">
        <v>162.32805768943672</v>
      </c>
      <c r="AH19">
        <v>4.7504371455677014E-2</v>
      </c>
      <c r="AI19">
        <v>162.02457127938644</v>
      </c>
      <c r="AJ19">
        <v>5.1175066657738626E-2</v>
      </c>
      <c r="AK19">
        <v>160.19659672369269</v>
      </c>
      <c r="AL19">
        <v>4.8001261412286625E-2</v>
      </c>
      <c r="AM19">
        <v>160.7624342907726</v>
      </c>
      <c r="AN19">
        <v>4.7521877869394595E-2</v>
      </c>
      <c r="AO19">
        <v>159.8559866172308</v>
      </c>
      <c r="AP19">
        <v>4.9691646975561658E-2</v>
      </c>
      <c r="AQ19">
        <v>159.31173831477776</v>
      </c>
      <c r="AR19">
        <v>5.0826880887741427E-2</v>
      </c>
      <c r="AS19">
        <v>159.99089225218486</v>
      </c>
      <c r="AT19">
        <v>5.1719384283112173E-2</v>
      </c>
    </row>
    <row r="20" spans="5:46" x14ac:dyDescent="0.2">
      <c r="E20">
        <v>173.87730031481621</v>
      </c>
      <c r="F20">
        <v>4.6740567470491448E-2</v>
      </c>
      <c r="G20">
        <v>169.28844948370241</v>
      </c>
      <c r="H20">
        <v>4.6760074398037414E-2</v>
      </c>
      <c r="I20">
        <v>164.93492499859946</v>
      </c>
      <c r="J20">
        <v>4.6779593144340562E-2</v>
      </c>
      <c r="K20">
        <v>160.79907738357741</v>
      </c>
      <c r="L20">
        <v>4.6799123717395689E-2</v>
      </c>
      <c r="M20">
        <v>156.8649790627926</v>
      </c>
      <c r="N20">
        <v>4.6818666125202822E-2</v>
      </c>
      <c r="O20">
        <v>165.83277830522061</v>
      </c>
      <c r="P20">
        <v>4.6794578283341319E-2</v>
      </c>
      <c r="Q20">
        <v>165.83277830522061</v>
      </c>
      <c r="R20">
        <v>4.6712046801023699E-2</v>
      </c>
      <c r="S20">
        <v>165.83277830522061</v>
      </c>
      <c r="T20">
        <v>4.6877109765658939E-2</v>
      </c>
      <c r="Y20">
        <v>163.16011096982305</v>
      </c>
      <c r="Z20">
        <v>5.122965829891573E-2</v>
      </c>
      <c r="AA20">
        <v>164.26742816012612</v>
      </c>
      <c r="AB20">
        <v>5.6560876705396751E-2</v>
      </c>
      <c r="AC20">
        <v>163.75421568300692</v>
      </c>
      <c r="AD20">
        <v>4.9279999999999997E-2</v>
      </c>
      <c r="AE20">
        <v>163.72958706565046</v>
      </c>
      <c r="AF20">
        <v>5.2866924261335636E-2</v>
      </c>
      <c r="AG20">
        <v>162.30584597749518</v>
      </c>
      <c r="AH20">
        <v>4.7260000000000003E-2</v>
      </c>
      <c r="AI20">
        <v>161.87456112820428</v>
      </c>
      <c r="AJ20">
        <v>5.0856012915475611E-2</v>
      </c>
      <c r="AK20">
        <v>159.92833752357492</v>
      </c>
      <c r="AL20">
        <v>4.7610510199852143E-2</v>
      </c>
      <c r="AM20">
        <v>160.74065316723406</v>
      </c>
      <c r="AN20">
        <v>4.7280000000000003E-2</v>
      </c>
      <c r="AO20">
        <v>159.82893615034001</v>
      </c>
      <c r="AP20">
        <v>4.9360000000000001E-2</v>
      </c>
      <c r="AQ20">
        <v>159.1071175013096</v>
      </c>
      <c r="AR20">
        <v>5.0428959928289802E-2</v>
      </c>
      <c r="AS20">
        <v>159.96932174262508</v>
      </c>
      <c r="AT20">
        <v>5.1479999999999998E-2</v>
      </c>
    </row>
    <row r="21" spans="5:46" x14ac:dyDescent="0.2">
      <c r="E21">
        <v>173.91982730540138</v>
      </c>
      <c r="F21">
        <v>4.6769062956369727E-2</v>
      </c>
      <c r="G21">
        <v>169.32985733647845</v>
      </c>
      <c r="H21">
        <v>4.6788591028919815E-2</v>
      </c>
      <c r="I21">
        <v>164.97527110507713</v>
      </c>
      <c r="J21">
        <v>4.6808130937926608E-2</v>
      </c>
      <c r="K21">
        <v>160.83841483090652</v>
      </c>
      <c r="L21">
        <v>4.6827682691400925E-2</v>
      </c>
      <c r="M21">
        <v>156.90335705370225</v>
      </c>
      <c r="N21">
        <v>4.6847246297359653E-2</v>
      </c>
      <c r="O21">
        <v>166.54352641530258</v>
      </c>
      <c r="P21">
        <v>4.6791353545025852E-2</v>
      </c>
      <c r="Q21">
        <v>166.54352641530258</v>
      </c>
      <c r="R21">
        <v>4.6708834408680545E-2</v>
      </c>
      <c r="S21">
        <v>166.54352641530258</v>
      </c>
      <c r="T21">
        <v>4.6873872681371158E-2</v>
      </c>
      <c r="Y21">
        <v>162.97033830261617</v>
      </c>
      <c r="Z21">
        <v>5.0754663748779655E-2</v>
      </c>
      <c r="AA21">
        <v>164.14882024312183</v>
      </c>
      <c r="AB21">
        <v>5.6253868032747824E-2</v>
      </c>
      <c r="AC21">
        <v>163.78262868300638</v>
      </c>
      <c r="AD21">
        <v>4.8950846610720765E-2</v>
      </c>
      <c r="AE21">
        <v>163.61176333107187</v>
      </c>
      <c r="AF21">
        <v>5.2490404191105816E-2</v>
      </c>
      <c r="AG21">
        <v>162.32805768943672</v>
      </c>
      <c r="AH21">
        <v>4.7015628544323E-2</v>
      </c>
      <c r="AI21">
        <v>161.7594216542555</v>
      </c>
      <c r="AJ21">
        <v>5.0512317671881211E-2</v>
      </c>
      <c r="AK21">
        <v>159.72243663660115</v>
      </c>
      <c r="AL21">
        <v>4.7189580070056761E-2</v>
      </c>
      <c r="AM21">
        <v>160.7624342907726</v>
      </c>
      <c r="AN21">
        <v>4.703812213060541E-2</v>
      </c>
      <c r="AO21">
        <v>159.8559866172308</v>
      </c>
      <c r="AP21">
        <v>4.9028353024438351E-2</v>
      </c>
      <c r="AQ21">
        <v>158.95006191116437</v>
      </c>
      <c r="AR21">
        <v>5.0000306309874315E-2</v>
      </c>
      <c r="AS21">
        <v>159.99089225218486</v>
      </c>
      <c r="AT21">
        <v>5.124061571688783E-2</v>
      </c>
    </row>
    <row r="22" spans="5:46" x14ac:dyDescent="0.2">
      <c r="E22">
        <v>173.94680456594008</v>
      </c>
      <c r="F22">
        <v>4.6796844551247496E-2</v>
      </c>
      <c r="G22">
        <v>169.35612466485577</v>
      </c>
      <c r="H22">
        <v>4.6816394845991191E-2</v>
      </c>
      <c r="I22">
        <v>165.00086490795766</v>
      </c>
      <c r="J22">
        <v>4.6835956996393757E-2</v>
      </c>
      <c r="K22">
        <v>160.86336878445641</v>
      </c>
      <c r="L22">
        <v>4.6855531010483391E-2</v>
      </c>
      <c r="M22">
        <v>156.92770236998103</v>
      </c>
      <c r="N22">
        <v>4.6875116896294859E-2</v>
      </c>
      <c r="O22">
        <v>167.26037476990021</v>
      </c>
      <c r="P22">
        <v>4.6788129129214644E-2</v>
      </c>
      <c r="Q22">
        <v>167.26037476990021</v>
      </c>
      <c r="R22">
        <v>4.6705622336999299E-2</v>
      </c>
      <c r="S22">
        <v>167.26037476990021</v>
      </c>
      <c r="T22">
        <v>4.6870635921429989E-2</v>
      </c>
      <c r="Y22">
        <v>162.84173312999224</v>
      </c>
      <c r="Z22">
        <v>5.0254859318682094E-2</v>
      </c>
      <c r="AA22">
        <v>164.06844201023188</v>
      </c>
      <c r="AB22">
        <v>5.5930823705977455E-2</v>
      </c>
      <c r="AC22">
        <v>163.86709265043191</v>
      </c>
      <c r="AD22">
        <v>4.8630671667862217E-2</v>
      </c>
      <c r="AE22">
        <v>163.53191652305838</v>
      </c>
      <c r="AF22">
        <v>5.2094217752613851E-2</v>
      </c>
      <c r="AG22">
        <v>162.39408694766112</v>
      </c>
      <c r="AH22">
        <v>4.6777922904928014E-2</v>
      </c>
      <c r="AI22">
        <v>161.68139391643135</v>
      </c>
      <c r="AJ22">
        <v>5.0150670563924443E-2</v>
      </c>
      <c r="AK22">
        <v>159.58290168932754</v>
      </c>
      <c r="AL22">
        <v>4.6746663949075999E-2</v>
      </c>
      <c r="AM22">
        <v>160.82718352911726</v>
      </c>
      <c r="AN22">
        <v>4.6802842058959362E-2</v>
      </c>
      <c r="AO22">
        <v>159.93640015168171</v>
      </c>
      <c r="AP22">
        <v>4.8705752513830872E-2</v>
      </c>
      <c r="AQ22">
        <v>158.84362845275615</v>
      </c>
      <c r="AR22">
        <v>4.9549263287591155E-2</v>
      </c>
      <c r="AS22">
        <v>160.05501539359358</v>
      </c>
      <c r="AT22">
        <v>5.10077612129907E-2</v>
      </c>
    </row>
    <row r="23" spans="5:46" x14ac:dyDescent="0.2">
      <c r="E23">
        <v>173.95604655922338</v>
      </c>
      <c r="F23">
        <v>4.6821661555531267E-2</v>
      </c>
      <c r="G23">
        <v>169.36512344610711</v>
      </c>
      <c r="H23">
        <v>4.6841233349348081E-2</v>
      </c>
      <c r="I23">
        <v>165.00963294954389</v>
      </c>
      <c r="J23">
        <v>4.6860817017972949E-2</v>
      </c>
      <c r="K23">
        <v>160.87191762331733</v>
      </c>
      <c r="L23">
        <v>4.688041256945135E-2</v>
      </c>
      <c r="M23">
        <v>156.93604269889119</v>
      </c>
      <c r="N23">
        <v>4.6900020011835554E-2</v>
      </c>
      <c r="O23">
        <v>167.98340224348857</v>
      </c>
      <c r="P23">
        <v>4.6784905035872237E-2</v>
      </c>
      <c r="Q23">
        <v>167.98340224348857</v>
      </c>
      <c r="R23">
        <v>4.6702410585944515E-2</v>
      </c>
      <c r="S23">
        <v>167.98340224348857</v>
      </c>
      <c r="T23">
        <v>4.6867399485799419E-2</v>
      </c>
      <c r="Y23">
        <v>162.77679860535017</v>
      </c>
      <c r="Z23">
        <v>4.9739973133335814E-2</v>
      </c>
      <c r="AA23">
        <v>164.02785793233056</v>
      </c>
      <c r="AB23">
        <v>5.5598031415448758E-2</v>
      </c>
      <c r="AC23">
        <v>164.00530362843327</v>
      </c>
      <c r="AD23">
        <v>4.8328208709231754E-2</v>
      </c>
      <c r="AE23">
        <v>163.49160076890357</v>
      </c>
      <c r="AF23">
        <v>5.1686076264229601E-2</v>
      </c>
      <c r="AG23">
        <v>162.5021326461295</v>
      </c>
      <c r="AH23">
        <v>4.65533670720054E-2</v>
      </c>
      <c r="AI23">
        <v>161.64199663589332</v>
      </c>
      <c r="AJ23">
        <v>4.9778110641194202E-2</v>
      </c>
      <c r="AK23">
        <v>159.51244857078413</v>
      </c>
      <c r="AL23">
        <v>4.6290382695395142E-2</v>
      </c>
      <c r="AM23">
        <v>160.93313469183462</v>
      </c>
      <c r="AN23">
        <v>4.6580577612086976E-2</v>
      </c>
      <c r="AO23">
        <v>160.06798328209538</v>
      </c>
      <c r="AP23">
        <v>4.8400998169150181E-2</v>
      </c>
      <c r="AQ23">
        <v>158.78988873228658</v>
      </c>
      <c r="AR23">
        <v>4.9084609900815243E-2</v>
      </c>
      <c r="AS23">
        <v>160.15994205471014</v>
      </c>
      <c r="AT23">
        <v>5.0787788152168549E-2</v>
      </c>
    </row>
    <row r="24" spans="5:46" x14ac:dyDescent="0.2">
      <c r="E24" t="s">
        <v>65</v>
      </c>
      <c r="F24" t="s">
        <v>65</v>
      </c>
      <c r="G24" t="s">
        <v>65</v>
      </c>
      <c r="H24" t="s">
        <v>65</v>
      </c>
      <c r="I24" t="s">
        <v>65</v>
      </c>
      <c r="J24" t="s">
        <v>65</v>
      </c>
      <c r="K24" t="s">
        <v>65</v>
      </c>
      <c r="L24" t="s">
        <v>65</v>
      </c>
      <c r="M24" t="s">
        <v>65</v>
      </c>
      <c r="N24" t="s">
        <v>65</v>
      </c>
      <c r="O24">
        <v>168.71268907619546</v>
      </c>
      <c r="P24">
        <v>4.6781681264962335E-2</v>
      </c>
      <c r="Q24">
        <v>168.71268907619546</v>
      </c>
      <c r="R24">
        <v>4.6699199155480979E-2</v>
      </c>
      <c r="S24">
        <v>168.71268907619546</v>
      </c>
      <c r="T24">
        <v>4.6864163374443692E-2</v>
      </c>
      <c r="Y24">
        <v>162.77679860535017</v>
      </c>
      <c r="Z24">
        <v>4.9220026866664192E-2</v>
      </c>
      <c r="AA24">
        <v>164.02785793233056</v>
      </c>
      <c r="AB24">
        <v>5.5261968584551242E-2</v>
      </c>
      <c r="AC24">
        <v>164.19349158181976</v>
      </c>
      <c r="AD24">
        <v>4.8051708135878737E-2</v>
      </c>
      <c r="AE24">
        <v>163.49160076890357</v>
      </c>
      <c r="AF24">
        <v>5.1273923735770395E-2</v>
      </c>
      <c r="AG24">
        <v>162.64924757984173</v>
      </c>
      <c r="AH24">
        <v>4.6348086343303917E-2</v>
      </c>
      <c r="AI24">
        <v>161.64199663589332</v>
      </c>
      <c r="AJ24">
        <v>4.9401889358805802E-2</v>
      </c>
      <c r="AK24">
        <v>159.51244857078413</v>
      </c>
      <c r="AL24">
        <v>4.5829617304604851E-2</v>
      </c>
      <c r="AM24">
        <v>161.07739770739985</v>
      </c>
      <c r="AN24">
        <v>4.6377391584698772E-2</v>
      </c>
      <c r="AO24">
        <v>160.24714676368569</v>
      </c>
      <c r="AP24">
        <v>4.8122402894483884E-2</v>
      </c>
      <c r="AQ24">
        <v>158.78988873228658</v>
      </c>
      <c r="AR24">
        <v>4.8615390099184752E-2</v>
      </c>
      <c r="AS24">
        <v>160.30281010974269</v>
      </c>
      <c r="AT24">
        <v>5.0586696826093625E-2</v>
      </c>
    </row>
    <row r="25" spans="5:46" x14ac:dyDescent="0.2">
      <c r="O25">
        <v>169.44831690348653</v>
      </c>
      <c r="P25">
        <v>4.6778457816449903E-2</v>
      </c>
      <c r="Q25">
        <v>169.44831690348653</v>
      </c>
      <c r="R25">
        <v>4.6695988045573115E-2</v>
      </c>
      <c r="S25">
        <v>169.44831690348653</v>
      </c>
      <c r="T25">
        <v>4.6860927587326691E-2</v>
      </c>
      <c r="Y25">
        <v>162.84173312999224</v>
      </c>
      <c r="Z25">
        <v>4.8705140681317906E-2</v>
      </c>
      <c r="AA25">
        <v>164.06844201023188</v>
      </c>
      <c r="AB25">
        <v>5.4929176294022546E-2</v>
      </c>
      <c r="AC25">
        <v>164.42652323379232</v>
      </c>
      <c r="AD25">
        <v>4.7808712162661027E-2</v>
      </c>
      <c r="AE25">
        <v>163.53191652305838</v>
      </c>
      <c r="AF25">
        <v>5.0865782247386145E-2</v>
      </c>
      <c r="AG25">
        <v>162.83141883690618</v>
      </c>
      <c r="AH25">
        <v>4.6167680241975616E-2</v>
      </c>
      <c r="AI25">
        <v>161.68139391643135</v>
      </c>
      <c r="AJ25">
        <v>4.9029329436075561E-2</v>
      </c>
      <c r="AK25">
        <v>159.58290168932754</v>
      </c>
      <c r="AL25">
        <v>4.5373336050923994E-2</v>
      </c>
      <c r="AM25">
        <v>161.25603745681397</v>
      </c>
      <c r="AN25">
        <v>4.6198826361955457E-2</v>
      </c>
      <c r="AO25">
        <v>160.46900348371926</v>
      </c>
      <c r="AP25">
        <v>4.7877566042681188E-2</v>
      </c>
      <c r="AQ25">
        <v>158.84362845275615</v>
      </c>
      <c r="AR25">
        <v>4.815073671240884E-2</v>
      </c>
      <c r="AS25">
        <v>160.47972249057915</v>
      </c>
      <c r="AT25">
        <v>5.0409972481935288E-2</v>
      </c>
    </row>
    <row r="26" spans="5:46" x14ac:dyDescent="0.2">
      <c r="O26">
        <v>170.19036878662786</v>
      </c>
      <c r="P26">
        <v>4.6775234690298796E-2</v>
      </c>
      <c r="Q26">
        <v>170.19036878662786</v>
      </c>
      <c r="R26">
        <v>4.6692777256185321E-2</v>
      </c>
      <c r="S26">
        <v>170.19036878662786</v>
      </c>
      <c r="T26">
        <v>4.6857692124412272E-2</v>
      </c>
      <c r="Y26">
        <v>162.97033830261617</v>
      </c>
      <c r="Z26">
        <v>4.8205336251220351E-2</v>
      </c>
      <c r="AA26">
        <v>164.14882024312183</v>
      </c>
      <c r="AB26">
        <v>5.4606131967252176E-2</v>
      </c>
      <c r="AC26">
        <v>164.69804208835336</v>
      </c>
      <c r="AD26">
        <v>4.7605849086284777E-2</v>
      </c>
      <c r="AE26">
        <v>163.61176333107187</v>
      </c>
      <c r="AF26">
        <v>5.046959580889418E-2</v>
      </c>
      <c r="AG26">
        <v>163.04367726031512</v>
      </c>
      <c r="AH26">
        <v>4.6017069776181127E-2</v>
      </c>
      <c r="AI26">
        <v>161.7594216542555</v>
      </c>
      <c r="AJ26">
        <v>4.8667682328118793E-2</v>
      </c>
      <c r="AK26">
        <v>159.72243663660115</v>
      </c>
      <c r="AL26">
        <v>4.493041992994324E-2</v>
      </c>
      <c r="AM26">
        <v>161.46418111339199</v>
      </c>
      <c r="AN26">
        <v>4.6049752737648664E-2</v>
      </c>
      <c r="AO26">
        <v>160.72750176921082</v>
      </c>
      <c r="AP26">
        <v>4.7673166124817236E-2</v>
      </c>
      <c r="AQ26">
        <v>158.95006191116437</v>
      </c>
      <c r="AR26">
        <v>4.769969369012568E-2</v>
      </c>
      <c r="AS26">
        <v>160.68585348864644</v>
      </c>
      <c r="AT26">
        <v>5.0262435699116197E-2</v>
      </c>
    </row>
    <row r="27" spans="5:46" x14ac:dyDescent="0.2">
      <c r="O27">
        <v>170.93892924394402</v>
      </c>
      <c r="P27">
        <v>4.6772011886472106E-2</v>
      </c>
      <c r="Q27">
        <v>170.93892924394402</v>
      </c>
      <c r="R27">
        <v>4.6689566787280694E-2</v>
      </c>
      <c r="S27">
        <v>170.93892924394402</v>
      </c>
      <c r="T27">
        <v>4.6854456985662964E-2</v>
      </c>
      <c r="Y27">
        <v>163.16011096982305</v>
      </c>
      <c r="Z27">
        <v>4.7730341701084276E-2</v>
      </c>
      <c r="AA27">
        <v>164.26742816012612</v>
      </c>
      <c r="AB27">
        <v>5.4299123294603249E-2</v>
      </c>
      <c r="AC27">
        <v>165.00064181894726</v>
      </c>
      <c r="AD27">
        <v>4.7448652482648956E-2</v>
      </c>
      <c r="AE27">
        <v>163.72958706565046</v>
      </c>
      <c r="AF27">
        <v>5.009307573866436E-2</v>
      </c>
      <c r="AG27">
        <v>163.28023299359438</v>
      </c>
      <c r="AH27">
        <v>4.5900363206815141E-2</v>
      </c>
      <c r="AI27">
        <v>161.87456112820428</v>
      </c>
      <c r="AJ27">
        <v>4.8323987084524393E-2</v>
      </c>
      <c r="AK27">
        <v>159.92833752357492</v>
      </c>
      <c r="AL27">
        <v>4.450948980014785E-2</v>
      </c>
      <c r="AM27">
        <v>161.69615106077248</v>
      </c>
      <c r="AN27">
        <v>4.5934237051643553E-2</v>
      </c>
      <c r="AO27">
        <v>161.01559046078694</v>
      </c>
      <c r="AP27">
        <v>4.7514778637820547E-2</v>
      </c>
      <c r="AQ27">
        <v>159.1071175013096</v>
      </c>
      <c r="AR27">
        <v>4.7271040071710194E-2</v>
      </c>
      <c r="AS27">
        <v>160.91558038766073</v>
      </c>
      <c r="AT27">
        <v>5.0148110896471969E-2</v>
      </c>
    </row>
    <row r="28" spans="5:46" x14ac:dyDescent="0.2">
      <c r="O28">
        <v>171.69408428292792</v>
      </c>
      <c r="P28">
        <v>4.6768789404935319E-2</v>
      </c>
      <c r="Q28">
        <v>171.69408428292792</v>
      </c>
      <c r="R28">
        <v>4.6686356638825817E-2</v>
      </c>
      <c r="S28">
        <v>171.69408428292792</v>
      </c>
      <c r="T28">
        <v>4.6851222171044822E-2</v>
      </c>
      <c r="Y28">
        <v>163.40735742250891</v>
      </c>
      <c r="Z28">
        <v>4.7289402259529774E-2</v>
      </c>
      <c r="AA28">
        <v>164.42195719305477</v>
      </c>
      <c r="AB28">
        <v>5.4014125850671682E-2</v>
      </c>
      <c r="AC28">
        <v>165.32606829374205</v>
      </c>
      <c r="AD28">
        <v>4.7341410265319801E-2</v>
      </c>
      <c r="AE28">
        <v>163.8830944218231</v>
      </c>
      <c r="AF28">
        <v>4.9743550571578476E-2</v>
      </c>
      <c r="AG28">
        <v>163.53463341299488</v>
      </c>
      <c r="AH28">
        <v>4.5820743984858643E-2</v>
      </c>
      <c r="AI28">
        <v>162.02457127938644</v>
      </c>
      <c r="AJ28">
        <v>4.8004933342261379E-2</v>
      </c>
      <c r="AK28">
        <v>160.19659672369269</v>
      </c>
      <c r="AL28">
        <v>4.4118738587713369E-2</v>
      </c>
      <c r="AM28">
        <v>161.94561976349144</v>
      </c>
      <c r="AN28">
        <v>4.5855430270727429E-2</v>
      </c>
      <c r="AO28">
        <v>161.32541124993259</v>
      </c>
      <c r="AP28">
        <v>4.7406723979451011E-2</v>
      </c>
      <c r="AQ28">
        <v>159.31173831477776</v>
      </c>
      <c r="AR28">
        <v>4.6873119112258568E-2</v>
      </c>
      <c r="AS28">
        <v>161.16263683667023</v>
      </c>
      <c r="AT28">
        <v>5.0070116556596218E-2</v>
      </c>
    </row>
    <row r="29" spans="5:46" x14ac:dyDescent="0.2">
      <c r="O29">
        <v>172.45592143315091</v>
      </c>
      <c r="P29">
        <v>4.6765567245649627E-2</v>
      </c>
      <c r="Q29">
        <v>172.45592143315091</v>
      </c>
      <c r="R29">
        <v>4.6683146810781333E-2</v>
      </c>
      <c r="S29">
        <v>172.45592143315091</v>
      </c>
      <c r="T29">
        <v>4.684798768051792E-2</v>
      </c>
      <c r="Y29">
        <v>163.70726528971088</v>
      </c>
      <c r="Z29">
        <v>4.6891100311225523E-2</v>
      </c>
      <c r="AA29">
        <v>164.60939961005602</v>
      </c>
      <c r="AB29">
        <v>5.3756686786523816E-2</v>
      </c>
      <c r="AC29">
        <v>165.66544472682884</v>
      </c>
      <c r="AD29">
        <v>4.7287047722426437E-2</v>
      </c>
      <c r="AE29">
        <v>164.06929755351391</v>
      </c>
      <c r="AF29">
        <v>4.942782341743486E-2</v>
      </c>
      <c r="AG29">
        <v>163.79993913824777</v>
      </c>
      <c r="AH29">
        <v>4.5780383915134788E-2</v>
      </c>
      <c r="AI29">
        <v>162.20653233084326</v>
      </c>
      <c r="AJ29">
        <v>4.7716731119504648E-2</v>
      </c>
      <c r="AK29">
        <v>160.5219928767645</v>
      </c>
      <c r="AL29">
        <v>4.376577182051692E-2</v>
      </c>
      <c r="AM29">
        <v>162.20578236565507</v>
      </c>
      <c r="AN29">
        <v>4.5815482038449734E-2</v>
      </c>
      <c r="AO29">
        <v>161.64851303316237</v>
      </c>
      <c r="AP29">
        <v>4.7351949599111487E-2</v>
      </c>
      <c r="AQ29">
        <v>159.55994164018736</v>
      </c>
      <c r="AR29">
        <v>4.6513675890618153E-2</v>
      </c>
      <c r="AS29">
        <v>161.42028377977405</v>
      </c>
      <c r="AT29">
        <v>5.0030580161764683E-2</v>
      </c>
    </row>
    <row r="30" spans="5:46" x14ac:dyDescent="0.2">
      <c r="O30">
        <v>173.22452978012927</v>
      </c>
      <c r="P30">
        <v>4.6762345408582734E-2</v>
      </c>
      <c r="Q30">
        <v>173.22452978012927</v>
      </c>
      <c r="R30">
        <v>4.6679937303115489E-2</v>
      </c>
      <c r="S30">
        <v>173.22452978012927</v>
      </c>
      <c r="T30">
        <v>4.6844753514049979E-2</v>
      </c>
      <c r="Y30">
        <v>164.053997205934</v>
      </c>
      <c r="Z30">
        <v>4.6543188350533525E-2</v>
      </c>
      <c r="AA30">
        <v>164.82610705769545</v>
      </c>
      <c r="AB30">
        <v>5.3531816860710693E-2</v>
      </c>
      <c r="AC30">
        <v>166.00951381380133</v>
      </c>
      <c r="AD30">
        <v>4.7287047722426437E-2</v>
      </c>
      <c r="AE30">
        <v>164.28457222856744</v>
      </c>
      <c r="AF30">
        <v>4.9152039546154616E-2</v>
      </c>
      <c r="AG30">
        <v>164.06891332076856</v>
      </c>
      <c r="AH30">
        <v>4.5780383915134781E-2</v>
      </c>
      <c r="AI30">
        <v>162.41690261768576</v>
      </c>
      <c r="AJ30">
        <v>4.7464989944694988E-2</v>
      </c>
      <c r="AK30">
        <v>160.89819251680345</v>
      </c>
      <c r="AL30">
        <v>4.3457459595188236E-2</v>
      </c>
      <c r="AM30">
        <v>162.46954230966963</v>
      </c>
      <c r="AN30">
        <v>4.5815482038449734E-2</v>
      </c>
      <c r="AO30">
        <v>161.97608243609329</v>
      </c>
      <c r="AP30">
        <v>4.7351949599111487E-2</v>
      </c>
      <c r="AQ30">
        <v>159.84689648213646</v>
      </c>
      <c r="AR30">
        <v>4.6199706560237565E-2</v>
      </c>
      <c r="AS30">
        <v>161.68149327999978</v>
      </c>
      <c r="AT30">
        <v>5.0030580161764683E-2</v>
      </c>
    </row>
    <row r="31" spans="5:46" x14ac:dyDescent="0.2">
      <c r="O31">
        <v>173.99999999999852</v>
      </c>
      <c r="P31">
        <v>4.6759123893695971E-2</v>
      </c>
      <c r="Q31">
        <v>173.99999999999852</v>
      </c>
      <c r="R31">
        <v>4.6676728115789622E-2</v>
      </c>
      <c r="S31">
        <v>173.99999999999852</v>
      </c>
      <c r="T31">
        <v>4.6841519671601765E-2</v>
      </c>
      <c r="Y31">
        <v>164.44080442883072</v>
      </c>
      <c r="Z31">
        <v>4.625243808802465E-2</v>
      </c>
      <c r="AA31">
        <v>165.06786157200591</v>
      </c>
      <c r="AB31">
        <v>5.3343892910552519E-2</v>
      </c>
      <c r="AC31">
        <v>166.34889024688812</v>
      </c>
      <c r="AD31">
        <v>4.7341410265319794E-2</v>
      </c>
      <c r="AE31">
        <v>164.5247283703051</v>
      </c>
      <c r="AF31">
        <v>4.8921566777092709E-2</v>
      </c>
      <c r="AG31">
        <v>164.33421904602147</v>
      </c>
      <c r="AH31">
        <v>4.5820743984858643E-2</v>
      </c>
      <c r="AI31">
        <v>162.65158752157322</v>
      </c>
      <c r="AJ31">
        <v>4.725460967344873E-2</v>
      </c>
      <c r="AK31">
        <v>161.3178733457369</v>
      </c>
      <c r="AL31">
        <v>4.3199802858493383E-2</v>
      </c>
      <c r="AM31">
        <v>162.72970491183327</v>
      </c>
      <c r="AN31">
        <v>4.5855430270727429E-2</v>
      </c>
      <c r="AO31">
        <v>162.29918421932308</v>
      </c>
      <c r="AP31">
        <v>4.7406723979451011E-2</v>
      </c>
      <c r="AQ31">
        <v>160.16701759103282</v>
      </c>
      <c r="AR31">
        <v>4.593732217699785E-2</v>
      </c>
      <c r="AS31">
        <v>161.93914022310361</v>
      </c>
      <c r="AT31">
        <v>5.0070116556596211E-2</v>
      </c>
    </row>
    <row r="32" spans="5:46" x14ac:dyDescent="0.2">
      <c r="O32">
        <v>174</v>
      </c>
      <c r="P32">
        <v>4.6759123893695964E-2</v>
      </c>
      <c r="Q32">
        <v>174</v>
      </c>
      <c r="R32">
        <v>4.6676728115789615E-2</v>
      </c>
      <c r="S32">
        <v>174</v>
      </c>
      <c r="T32">
        <v>4.6841519671601758E-2</v>
      </c>
      <c r="Y32">
        <v>164.86015819579404</v>
      </c>
      <c r="Z32">
        <v>4.6024508646835119E-2</v>
      </c>
      <c r="AA32">
        <v>165.32995767635799</v>
      </c>
      <c r="AB32">
        <v>5.3196572661978789E-2</v>
      </c>
      <c r="AC32">
        <v>166.67431672168291</v>
      </c>
      <c r="AD32">
        <v>4.7448652482648949E-2</v>
      </c>
      <c r="AE32">
        <v>164.78509161260152</v>
      </c>
      <c r="AF32">
        <v>4.8740891000540028E-2</v>
      </c>
      <c r="AG32">
        <v>164.58861946542197</v>
      </c>
      <c r="AH32">
        <v>4.5900363206815134E-2</v>
      </c>
      <c r="AI32">
        <v>162.90601916780156</v>
      </c>
      <c r="AJ32">
        <v>4.7089685118441672E-2</v>
      </c>
      <c r="AK32">
        <v>161.77286675360955</v>
      </c>
      <c r="AL32">
        <v>4.2997816605731924E-2</v>
      </c>
      <c r="AM32">
        <v>162.97917361455222</v>
      </c>
      <c r="AN32">
        <v>4.5934237051643553E-2</v>
      </c>
      <c r="AO32">
        <v>162.6090050084687</v>
      </c>
      <c r="AP32">
        <v>4.751477863782054E-2</v>
      </c>
      <c r="AQ32">
        <v>160.5140741736241</v>
      </c>
      <c r="AR32">
        <v>4.5731629754460955E-2</v>
      </c>
      <c r="AS32">
        <v>162.18619667211308</v>
      </c>
      <c r="AT32">
        <v>5.0148110896471962E-2</v>
      </c>
    </row>
    <row r="33" spans="15:46" x14ac:dyDescent="0.2">
      <c r="O33" t="s">
        <v>44</v>
      </c>
      <c r="P33" t="s">
        <v>44</v>
      </c>
      <c r="Q33" t="s">
        <v>64</v>
      </c>
      <c r="R33" t="s">
        <v>64</v>
      </c>
      <c r="S33" t="s">
        <v>64</v>
      </c>
      <c r="T33" t="s">
        <v>64</v>
      </c>
      <c r="Y33">
        <v>165.30389626275786</v>
      </c>
      <c r="Z33">
        <v>4.5863836414271775E-2</v>
      </c>
      <c r="AA33">
        <v>165.60729396821037</v>
      </c>
      <c r="AB33">
        <v>5.309272353605371E-2</v>
      </c>
      <c r="AC33">
        <v>166.97691645227681</v>
      </c>
      <c r="AD33">
        <v>4.7605849086284763E-2</v>
      </c>
      <c r="AE33">
        <v>165.06059428110419</v>
      </c>
      <c r="AF33">
        <v>4.8613528864971528E-2</v>
      </c>
      <c r="AG33">
        <v>164.82517519870123</v>
      </c>
      <c r="AH33">
        <v>4.601706977618112E-2</v>
      </c>
      <c r="AI33">
        <v>163.17524533378867</v>
      </c>
      <c r="AJ33">
        <v>4.6973426348538114E-2</v>
      </c>
      <c r="AK33">
        <v>162.2543168112845</v>
      </c>
      <c r="AL33">
        <v>4.285543226955791E-2</v>
      </c>
      <c r="AM33">
        <v>163.21114356193272</v>
      </c>
      <c r="AN33">
        <v>4.6049752737648657E-2</v>
      </c>
      <c r="AO33">
        <v>162.89709370004482</v>
      </c>
      <c r="AP33">
        <v>4.7673166124817229E-2</v>
      </c>
      <c r="AQ33">
        <v>160.88131116830115</v>
      </c>
      <c r="AR33">
        <v>4.5586632861659891E-2</v>
      </c>
      <c r="AS33">
        <v>162.41592357112739</v>
      </c>
      <c r="AT33">
        <v>5.026243569911619E-2</v>
      </c>
    </row>
    <row r="34" spans="15:46" x14ac:dyDescent="0.2">
      <c r="Y34">
        <v>165.76338177299331</v>
      </c>
      <c r="Z34">
        <v>4.5773548692579526E-2</v>
      </c>
      <c r="AA34">
        <v>165.89447241210755</v>
      </c>
      <c r="AB34">
        <v>5.3034366837886766E-2</v>
      </c>
      <c r="AC34">
        <v>167.24843530683785</v>
      </c>
      <c r="AD34">
        <v>4.7808712162661013E-2</v>
      </c>
      <c r="AE34">
        <v>165.34587402975038</v>
      </c>
      <c r="AF34">
        <v>4.8541959329483769E-2</v>
      </c>
      <c r="AG34">
        <v>165.03743362211017</v>
      </c>
      <c r="AH34">
        <v>4.6167680241975609E-2</v>
      </c>
      <c r="AI34">
        <v>163.45402583845382</v>
      </c>
      <c r="AJ34">
        <v>4.6908096208451856E-2</v>
      </c>
      <c r="AK34">
        <v>162.75285264103039</v>
      </c>
      <c r="AL34">
        <v>4.2775421199115184E-2</v>
      </c>
      <c r="AM34">
        <v>163.41928721851073</v>
      </c>
      <c r="AN34">
        <v>4.619882636195545E-2</v>
      </c>
      <c r="AO34">
        <v>163.1555919855364</v>
      </c>
      <c r="AP34">
        <v>4.7877566042681174E-2</v>
      </c>
      <c r="AQ34">
        <v>161.26158072468854</v>
      </c>
      <c r="AR34">
        <v>4.5505153698181519E-2</v>
      </c>
      <c r="AS34">
        <v>162.62205456919469</v>
      </c>
      <c r="AT34">
        <v>5.0409972481935281E-2</v>
      </c>
    </row>
    <row r="35" spans="15:46" x14ac:dyDescent="0.2">
      <c r="Y35">
        <v>166.22967136370067</v>
      </c>
      <c r="Z35">
        <v>4.5755402829560345E-2</v>
      </c>
      <c r="AA35">
        <v>166.18590340629964</v>
      </c>
      <c r="AB35">
        <v>5.3022638414228024E-2</v>
      </c>
      <c r="AC35">
        <v>167.48146695881044</v>
      </c>
      <c r="AD35">
        <v>4.8051708135878723E-2</v>
      </c>
      <c r="AE35">
        <v>165.63537821273357</v>
      </c>
      <c r="AF35">
        <v>4.8527575413675882E-2</v>
      </c>
      <c r="AG35">
        <v>165.2196048791746</v>
      </c>
      <c r="AH35">
        <v>4.634808634330391E-2</v>
      </c>
      <c r="AI35">
        <v>163.73693453638188</v>
      </c>
      <c r="AJ35">
        <v>4.6894966275047731E-2</v>
      </c>
      <c r="AK35">
        <v>163.25877080999737</v>
      </c>
      <c r="AL35">
        <v>4.2759340718878672E-2</v>
      </c>
      <c r="AM35">
        <v>163.59792696792482</v>
      </c>
      <c r="AN35">
        <v>4.6377391584698766E-2</v>
      </c>
      <c r="AO35">
        <v>163.37744870556995</v>
      </c>
      <c r="AP35">
        <v>4.8122402894483871E-2</v>
      </c>
      <c r="AQ35">
        <v>161.64748132842138</v>
      </c>
      <c r="AR35">
        <v>4.5488778163261773E-2</v>
      </c>
      <c r="AS35">
        <v>162.79896695003114</v>
      </c>
      <c r="AT35">
        <v>5.0586696826093618E-2</v>
      </c>
    </row>
    <row r="36" spans="15:46" x14ac:dyDescent="0.2">
      <c r="Y36">
        <v>166.69368923839338</v>
      </c>
      <c r="Z36">
        <v>4.5809752013797285E-2</v>
      </c>
      <c r="AA36">
        <v>166.47591457798256</v>
      </c>
      <c r="AB36">
        <v>5.3057766545503121E-2</v>
      </c>
      <c r="AC36">
        <v>167.6696549121969</v>
      </c>
      <c r="AD36">
        <v>4.8328208709231747E-2</v>
      </c>
      <c r="AE36">
        <v>165.92347196043812</v>
      </c>
      <c r="AF36">
        <v>4.8570657084107599E-2</v>
      </c>
      <c r="AG36">
        <v>165.36671981288686</v>
      </c>
      <c r="AH36">
        <v>4.6553367072005393E-2</v>
      </c>
      <c r="AI36">
        <v>164.01846493157149</v>
      </c>
      <c r="AJ36">
        <v>4.6934292107544379E-2</v>
      </c>
      <c r="AK36">
        <v>163.76222419649986</v>
      </c>
      <c r="AL36">
        <v>4.2807503817104901E-2</v>
      </c>
      <c r="AM36">
        <v>163.74218998349008</v>
      </c>
      <c r="AN36">
        <v>4.6580577612086969E-2</v>
      </c>
      <c r="AO36">
        <v>163.55661218716028</v>
      </c>
      <c r="AP36">
        <v>4.8400998169150174E-2</v>
      </c>
      <c r="AQ36">
        <v>162.0315018632034</v>
      </c>
      <c r="AR36">
        <v>4.5537824988060957E-2</v>
      </c>
      <c r="AS36">
        <v>162.94183500506367</v>
      </c>
      <c r="AT36">
        <v>5.0787788152168542E-2</v>
      </c>
    </row>
    <row r="37" spans="15:46" x14ac:dyDescent="0.2">
      <c r="Y37">
        <v>167.14640381695304</v>
      </c>
      <c r="Z37">
        <v>4.593553840024045E-2</v>
      </c>
      <c r="AA37">
        <v>166.75886118958238</v>
      </c>
      <c r="AB37">
        <v>5.3139067502594436E-2</v>
      </c>
      <c r="AC37">
        <v>167.80786589019829</v>
      </c>
      <c r="AD37">
        <v>4.8630671667862203E-2</v>
      </c>
      <c r="AE37">
        <v>166.20454785576675</v>
      </c>
      <c r="AF37">
        <v>4.8670365805068644E-2</v>
      </c>
      <c r="AG37">
        <v>165.47476551135523</v>
      </c>
      <c r="AH37">
        <v>4.6777922904928007E-2</v>
      </c>
      <c r="AI37">
        <v>164.29313735511639</v>
      </c>
      <c r="AJ37">
        <v>4.7025308273344717E-2</v>
      </c>
      <c r="AK37">
        <v>164.2534136530393</v>
      </c>
      <c r="AL37">
        <v>4.2918973053871615E-2</v>
      </c>
      <c r="AM37">
        <v>163.84814114620744</v>
      </c>
      <c r="AN37">
        <v>4.6802842058959349E-2</v>
      </c>
      <c r="AO37">
        <v>163.68819531757393</v>
      </c>
      <c r="AP37">
        <v>4.8705752513830858E-2</v>
      </c>
      <c r="AQ37">
        <v>162.40616780614198</v>
      </c>
      <c r="AR37">
        <v>4.5651339531924302E-2</v>
      </c>
      <c r="AS37">
        <v>163.04676166618023</v>
      </c>
      <c r="AT37">
        <v>5.1007761212990693E-2</v>
      </c>
    </row>
    <row r="38" spans="15:46" x14ac:dyDescent="0.2">
      <c r="Y38">
        <v>167.5790035250632</v>
      </c>
      <c r="Z38">
        <v>4.6130313699957626E-2</v>
      </c>
      <c r="AA38">
        <v>167.02923600715121</v>
      </c>
      <c r="AB38">
        <v>5.3264958854850657E-2</v>
      </c>
      <c r="AC38">
        <v>167.89232985762382</v>
      </c>
      <c r="AD38">
        <v>4.8950846610720751E-2</v>
      </c>
      <c r="AE38">
        <v>166.47313507613597</v>
      </c>
      <c r="AF38">
        <v>4.8824760859722503E-2</v>
      </c>
      <c r="AG38">
        <v>165.54079476957963</v>
      </c>
      <c r="AH38">
        <v>4.7015628544322986E-2</v>
      </c>
      <c r="AI38">
        <v>164.55560562072753</v>
      </c>
      <c r="AJ38">
        <v>4.7166243246310802E-2</v>
      </c>
      <c r="AK38">
        <v>164.72277873556394</v>
      </c>
      <c r="AL38">
        <v>4.3091578807279513E-2</v>
      </c>
      <c r="AM38">
        <v>163.9128903845521</v>
      </c>
      <c r="AN38">
        <v>4.7038122130605403E-2</v>
      </c>
      <c r="AO38">
        <v>163.76860885202487</v>
      </c>
      <c r="AP38">
        <v>4.902835302443833E-2</v>
      </c>
      <c r="AQ38">
        <v>162.76418671083403</v>
      </c>
      <c r="AR38">
        <v>4.5827112363376388E-2</v>
      </c>
      <c r="AS38">
        <v>163.11088480758897</v>
      </c>
      <c r="AT38">
        <v>5.1240615716887816E-2</v>
      </c>
    </row>
    <row r="39" spans="15:46" x14ac:dyDescent="0.2">
      <c r="Y39">
        <v>167.98306830148033</v>
      </c>
      <c r="Z39">
        <v>4.639028683329343E-2</v>
      </c>
      <c r="AA39">
        <v>167.28177649241192</v>
      </c>
      <c r="AB39">
        <v>5.3432990270299408E-2</v>
      </c>
      <c r="AC39">
        <v>167.92074285762328</v>
      </c>
      <c r="AD39">
        <v>4.9279999999999997E-2</v>
      </c>
      <c r="AE39">
        <v>166.72400587681474</v>
      </c>
      <c r="AF39">
        <v>4.9030837123952106E-2</v>
      </c>
      <c r="AG39">
        <v>165.56300648152117</v>
      </c>
      <c r="AH39">
        <v>4.7260000000000003E-2</v>
      </c>
      <c r="AI39">
        <v>164.80076108216804</v>
      </c>
      <c r="AJ39">
        <v>4.7354353887505002E-2</v>
      </c>
      <c r="AK39">
        <v>165.16118378663722</v>
      </c>
      <c r="AL39">
        <v>4.3321961502674658E-2</v>
      </c>
      <c r="AM39">
        <v>163.93467150809064</v>
      </c>
      <c r="AN39">
        <v>4.7280000000000003E-2</v>
      </c>
      <c r="AO39">
        <v>163.79565931891565</v>
      </c>
      <c r="AP39">
        <v>4.9360000000000001E-2</v>
      </c>
      <c r="AQ39">
        <v>163.09859014654015</v>
      </c>
      <c r="AR39">
        <v>4.6061722264191626E-2</v>
      </c>
      <c r="AS39">
        <v>163.13245531714875</v>
      </c>
      <c r="AT39">
        <v>5.1479999999999998E-2</v>
      </c>
    </row>
    <row r="40" spans="15:46" x14ac:dyDescent="0.2">
      <c r="Y40">
        <v>168.35073348494839</v>
      </c>
      <c r="Z40">
        <v>4.671039771892254E-2</v>
      </c>
      <c r="AA40">
        <v>167.51156723207947</v>
      </c>
      <c r="AB40">
        <v>5.3639891208571884E-2</v>
      </c>
      <c r="AE40">
        <v>166.95227734302915</v>
      </c>
      <c r="AF40">
        <v>4.9284583557682497E-2</v>
      </c>
      <c r="AI40">
        <v>165.02383206724113</v>
      </c>
      <c r="AJ40">
        <v>4.7585978837269158E-2</v>
      </c>
      <c r="AK40">
        <v>165.56009575061844</v>
      </c>
      <c r="AL40">
        <v>4.360563700294761E-2</v>
      </c>
      <c r="AQ40">
        <v>163.40286933076263</v>
      </c>
      <c r="AR40">
        <v>4.635060281951546E-2</v>
      </c>
    </row>
    <row r="41" spans="15:46" x14ac:dyDescent="0.2">
      <c r="Y41">
        <v>168.67484289088412</v>
      </c>
      <c r="Z41">
        <v>4.708441576257693E-2</v>
      </c>
      <c r="AA41">
        <v>167.7141356107893</v>
      </c>
      <c r="AB41">
        <v>5.3881634578250938E-2</v>
      </c>
      <c r="AE41">
        <v>167.15350643034427</v>
      </c>
      <c r="AF41">
        <v>4.9581061275213417E-2</v>
      </c>
      <c r="AI41">
        <v>165.22047675296187</v>
      </c>
      <c r="AJ41">
        <v>4.7856609779425581E-2</v>
      </c>
      <c r="AK41">
        <v>165.91175025988429</v>
      </c>
      <c r="AL41">
        <v>4.3937083887161665E-2</v>
      </c>
      <c r="AQ41">
        <v>163.67110181529299</v>
      </c>
      <c r="AR41">
        <v>4.6688131297935268E-2</v>
      </c>
    </row>
    <row r="42" spans="15:46" x14ac:dyDescent="0.2">
      <c r="Y42">
        <v>168.94908809836994</v>
      </c>
      <c r="Z42">
        <v>4.7505061128476071E-2</v>
      </c>
      <c r="AA42">
        <v>167.88553886546794</v>
      </c>
      <c r="AB42">
        <v>5.4153515119624775E-2</v>
      </c>
      <c r="AE42">
        <v>167.32377644347022</v>
      </c>
      <c r="AF42">
        <v>4.991449967501152E-2</v>
      </c>
      <c r="AI42">
        <v>165.38686767420273</v>
      </c>
      <c r="AJ42">
        <v>4.816097919052334E-2</v>
      </c>
      <c r="AK42">
        <v>166.20930275941302</v>
      </c>
      <c r="AL42">
        <v>4.4309850918730825E-2</v>
      </c>
      <c r="AQ42">
        <v>163.89806675992978</v>
      </c>
      <c r="AR42">
        <v>4.706773809155157E-2</v>
      </c>
    </row>
    <row r="43" spans="15:46" x14ac:dyDescent="0.2">
      <c r="Y43">
        <v>169.16813123639147</v>
      </c>
      <c r="Z43">
        <v>4.7964146433049755E-2</v>
      </c>
      <c r="AA43">
        <v>168.02244082673138</v>
      </c>
      <c r="AB43">
        <v>5.4450240987215084E-2</v>
      </c>
      <c r="AE43">
        <v>167.45977327028078</v>
      </c>
      <c r="AF43">
        <v>5.0278408757905291E-2</v>
      </c>
      <c r="AI43">
        <v>165.51976622094861</v>
      </c>
      <c r="AJ43">
        <v>4.8493162866190473E-2</v>
      </c>
      <c r="AK43">
        <v>166.44696172826221</v>
      </c>
      <c r="AL43">
        <v>4.4716682611401812E-2</v>
      </c>
      <c r="AQ43">
        <v>164.07934655019446</v>
      </c>
      <c r="AR43">
        <v>4.7482034585922948E-2</v>
      </c>
    </row>
    <row r="44" spans="15:46" x14ac:dyDescent="0.2">
      <c r="Y44">
        <v>169.32770887942496</v>
      </c>
      <c r="Z44">
        <v>4.8452736103046255E-2</v>
      </c>
      <c r="AA44">
        <v>168.12217685362731</v>
      </c>
      <c r="AB44">
        <v>5.4766036749529894E-2</v>
      </c>
      <c r="AE44">
        <v>167.55884988723616</v>
      </c>
      <c r="AF44">
        <v>5.0665705447536666E-2</v>
      </c>
      <c r="AI44">
        <v>165.61658567415697</v>
      </c>
      <c r="AJ44">
        <v>4.8846695229033468E-2</v>
      </c>
      <c r="AK44">
        <v>166.62010140493629</v>
      </c>
      <c r="AL44">
        <v>4.5149660449040986E-2</v>
      </c>
      <c r="AQ44">
        <v>164.21141278117221</v>
      </c>
      <c r="AR44">
        <v>4.7922956971041736E-2</v>
      </c>
    </row>
    <row r="45" spans="15:46" x14ac:dyDescent="0.2">
      <c r="Y45">
        <v>169.42471503016566</v>
      </c>
      <c r="Z45">
        <v>4.896132029630159E-2</v>
      </c>
      <c r="AA45">
        <v>168.18280569784025</v>
      </c>
      <c r="AB45">
        <v>5.5094755801268096E-2</v>
      </c>
      <c r="AE45">
        <v>167.6190778806853</v>
      </c>
      <c r="AF45">
        <v>5.1068851454385403E-2</v>
      </c>
      <c r="AI45">
        <v>165.67544155330157</v>
      </c>
      <c r="AJ45">
        <v>4.9214695173746686E-2</v>
      </c>
      <c r="AK45">
        <v>166.72535182257229</v>
      </c>
      <c r="AL45">
        <v>4.5600357010543685E-2</v>
      </c>
      <c r="AQ45">
        <v>164.2916949339002</v>
      </c>
      <c r="AR45">
        <v>4.8381923194223381E-2</v>
      </c>
    </row>
    <row r="46" spans="15:46" x14ac:dyDescent="0.2">
      <c r="Y46">
        <v>169.45726157423226</v>
      </c>
      <c r="Z46">
        <v>4.947999994446535E-2</v>
      </c>
      <c r="AA46">
        <v>168.20314728788188</v>
      </c>
      <c r="AB46">
        <v>5.543E-2</v>
      </c>
      <c r="AE46">
        <v>167.63928498124406</v>
      </c>
      <c r="AF46">
        <v>5.1479999999999998E-2</v>
      </c>
      <c r="AI46">
        <v>165.69518829564248</v>
      </c>
      <c r="AJ46">
        <v>4.9590000000000002E-2</v>
      </c>
      <c r="AK46">
        <v>166.76066440151149</v>
      </c>
      <c r="AL46">
        <v>4.6059999999999997E-2</v>
      </c>
      <c r="AQ46">
        <v>164.31863040759515</v>
      </c>
      <c r="AR46">
        <v>4.8849999999999998E-2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4"/>
  <sheetViews>
    <sheetView workbookViewId="0"/>
  </sheetViews>
  <sheetFormatPr baseColWidth="10" defaultRowHeight="16" x14ac:dyDescent="0.2"/>
  <cols>
    <col min="1" max="1" width="13.140625" style="70" bestFit="1" customWidth="1"/>
    <col min="2" max="2" width="12.140625" style="1" bestFit="1" customWidth="1"/>
    <col min="3" max="256" width="8.7109375" customWidth="1"/>
  </cols>
  <sheetData>
    <row r="1" spans="1:11" x14ac:dyDescent="0.2">
      <c r="A1" s="70" t="s">
        <v>45</v>
      </c>
      <c r="B1" s="1" t="s">
        <v>46</v>
      </c>
      <c r="C1">
        <v>0.3</v>
      </c>
      <c r="D1">
        <v>38.299922832890353</v>
      </c>
      <c r="E1">
        <v>1</v>
      </c>
      <c r="F1">
        <v>36.799999999999997</v>
      </c>
      <c r="G1">
        <v>0.5</v>
      </c>
      <c r="H1">
        <v>34</v>
      </c>
      <c r="I1">
        <v>42.6</v>
      </c>
      <c r="J1">
        <v>0.5</v>
      </c>
    </row>
    <row r="2" spans="1:11" x14ac:dyDescent="0.2">
      <c r="A2" s="70" t="s">
        <v>47</v>
      </c>
      <c r="B2" s="1" t="s">
        <v>74</v>
      </c>
      <c r="C2">
        <v>35.700000000000003</v>
      </c>
      <c r="D2">
        <v>38.299922832890353</v>
      </c>
      <c r="E2">
        <v>2</v>
      </c>
      <c r="F2">
        <v>38</v>
      </c>
      <c r="G2">
        <v>0.3</v>
      </c>
      <c r="H2">
        <v>35</v>
      </c>
      <c r="I2">
        <v>46</v>
      </c>
      <c r="J2">
        <v>1</v>
      </c>
    </row>
    <row r="3" spans="1:11" x14ac:dyDescent="0.2">
      <c r="A3" s="70" t="s">
        <v>48</v>
      </c>
      <c r="B3" s="71">
        <v>15</v>
      </c>
      <c r="E3">
        <v>3</v>
      </c>
      <c r="F3">
        <v>36.799999999999997</v>
      </c>
      <c r="G3">
        <v>0.4</v>
      </c>
      <c r="H3" t="s">
        <v>44</v>
      </c>
      <c r="I3" t="s">
        <v>44</v>
      </c>
      <c r="J3" t="s">
        <v>44</v>
      </c>
      <c r="K3" t="s">
        <v>44</v>
      </c>
    </row>
    <row r="4" spans="1:11" x14ac:dyDescent="0.2">
      <c r="A4" s="70" t="s">
        <v>49</v>
      </c>
      <c r="B4" s="71">
        <v>11</v>
      </c>
      <c r="E4">
        <v>4</v>
      </c>
      <c r="F4">
        <v>37.200000000000003</v>
      </c>
      <c r="G4">
        <v>0.3</v>
      </c>
    </row>
    <row r="5" spans="1:11" x14ac:dyDescent="0.2">
      <c r="A5" s="70" t="s">
        <v>50</v>
      </c>
      <c r="B5" s="71">
        <v>2</v>
      </c>
      <c r="E5">
        <v>5</v>
      </c>
      <c r="F5">
        <v>38.1</v>
      </c>
      <c r="G5">
        <v>0.3</v>
      </c>
    </row>
    <row r="6" spans="1:11" x14ac:dyDescent="0.2">
      <c r="A6" s="70" t="s">
        <v>51</v>
      </c>
      <c r="B6" s="71" t="b">
        <v>1</v>
      </c>
      <c r="E6">
        <v>6</v>
      </c>
      <c r="F6">
        <v>37.1</v>
      </c>
      <c r="G6">
        <v>0.3</v>
      </c>
    </row>
    <row r="7" spans="1:11" x14ac:dyDescent="0.2">
      <c r="A7" s="70" t="s">
        <v>52</v>
      </c>
      <c r="B7" s="71">
        <v>1</v>
      </c>
      <c r="E7">
        <v>7</v>
      </c>
      <c r="F7">
        <v>37.299999999999997</v>
      </c>
      <c r="G7">
        <v>0.3</v>
      </c>
    </row>
    <row r="8" spans="1:11" x14ac:dyDescent="0.2">
      <c r="A8" s="70" t="s">
        <v>53</v>
      </c>
      <c r="B8" s="71" t="b">
        <v>0</v>
      </c>
      <c r="E8">
        <v>8</v>
      </c>
      <c r="F8">
        <v>37.700000000000003</v>
      </c>
      <c r="G8">
        <v>0.3</v>
      </c>
    </row>
    <row r="9" spans="1:11" x14ac:dyDescent="0.2">
      <c r="A9" s="70" t="s">
        <v>54</v>
      </c>
      <c r="B9" s="71" t="b">
        <v>1</v>
      </c>
      <c r="E9">
        <v>9</v>
      </c>
      <c r="F9">
        <v>38.200000000000003</v>
      </c>
      <c r="G9">
        <v>0.4</v>
      </c>
    </row>
    <row r="10" spans="1:11" x14ac:dyDescent="0.2">
      <c r="A10" s="70" t="s">
        <v>55</v>
      </c>
      <c r="B10" s="71" t="b">
        <v>0</v>
      </c>
      <c r="E10">
        <v>10</v>
      </c>
      <c r="F10">
        <v>37.6</v>
      </c>
      <c r="G10">
        <v>0.3</v>
      </c>
    </row>
    <row r="11" spans="1:11" x14ac:dyDescent="0.2">
      <c r="A11" s="70" t="s">
        <v>56</v>
      </c>
      <c r="B11" s="71" t="b">
        <v>0</v>
      </c>
      <c r="E11">
        <v>11</v>
      </c>
      <c r="F11">
        <v>37</v>
      </c>
      <c r="G11">
        <v>0.3</v>
      </c>
    </row>
    <row r="12" spans="1:11" x14ac:dyDescent="0.2">
      <c r="A12" s="70" t="s">
        <v>57</v>
      </c>
      <c r="B12" s="71" t="s">
        <v>75</v>
      </c>
      <c r="E12">
        <v>12</v>
      </c>
      <c r="F12">
        <v>37.299999999999997</v>
      </c>
      <c r="G12">
        <v>0.3</v>
      </c>
    </row>
    <row r="13" spans="1:11" x14ac:dyDescent="0.2">
      <c r="A13" s="70" t="s">
        <v>58</v>
      </c>
      <c r="B13" s="71" t="b">
        <v>0</v>
      </c>
      <c r="E13">
        <v>13</v>
      </c>
      <c r="F13">
        <v>38</v>
      </c>
      <c r="G13">
        <v>0.4</v>
      </c>
    </row>
    <row r="14" spans="1:11" x14ac:dyDescent="0.2">
      <c r="A14" s="70" t="s">
        <v>59</v>
      </c>
      <c r="B14" s="71" t="b">
        <v>0</v>
      </c>
      <c r="E14">
        <v>14</v>
      </c>
      <c r="F14">
        <v>37.9</v>
      </c>
      <c r="G14">
        <v>0.3</v>
      </c>
    </row>
    <row r="15" spans="1:11" x14ac:dyDescent="0.2">
      <c r="A15" s="70" t="s">
        <v>60</v>
      </c>
      <c r="B15" s="71" t="b">
        <v>0</v>
      </c>
      <c r="E15">
        <v>15</v>
      </c>
      <c r="F15">
        <v>37.1</v>
      </c>
      <c r="G15">
        <v>0.3</v>
      </c>
    </row>
    <row r="16" spans="1:11" x14ac:dyDescent="0.2">
      <c r="A16" s="70" t="s">
        <v>61</v>
      </c>
      <c r="B16" s="71">
        <v>1</v>
      </c>
      <c r="E16">
        <v>16</v>
      </c>
      <c r="F16">
        <v>37.200000000000003</v>
      </c>
      <c r="G16">
        <v>0.3</v>
      </c>
    </row>
    <row r="17" spans="5:7" x14ac:dyDescent="0.2">
      <c r="E17">
        <v>17</v>
      </c>
      <c r="F17">
        <v>36.799999999999997</v>
      </c>
      <c r="G17">
        <v>0.3</v>
      </c>
    </row>
    <row r="18" spans="5:7" x14ac:dyDescent="0.2">
      <c r="E18">
        <v>18</v>
      </c>
      <c r="F18">
        <v>37.1</v>
      </c>
      <c r="G18">
        <v>0.2</v>
      </c>
    </row>
    <row r="19" spans="5:7" x14ac:dyDescent="0.2">
      <c r="E19">
        <v>19</v>
      </c>
      <c r="F19">
        <v>38.700000000000003</v>
      </c>
      <c r="G19">
        <v>0.5</v>
      </c>
    </row>
    <row r="20" spans="5:7" x14ac:dyDescent="0.2">
      <c r="E20">
        <v>20</v>
      </c>
      <c r="F20">
        <v>38.700000000000003</v>
      </c>
      <c r="G20">
        <v>0.3</v>
      </c>
    </row>
    <row r="21" spans="5:7" x14ac:dyDescent="0.2">
      <c r="E21">
        <v>21</v>
      </c>
      <c r="F21">
        <v>38.799999999999997</v>
      </c>
      <c r="G21">
        <v>0.3</v>
      </c>
    </row>
    <row r="22" spans="5:7" x14ac:dyDescent="0.2">
      <c r="E22">
        <v>22</v>
      </c>
      <c r="F22">
        <v>38.799999999999997</v>
      </c>
      <c r="G22">
        <v>0.4</v>
      </c>
    </row>
    <row r="23" spans="5:7" x14ac:dyDescent="0.2">
      <c r="E23">
        <v>23</v>
      </c>
      <c r="F23">
        <v>39.200000000000003</v>
      </c>
      <c r="G23">
        <v>0.3</v>
      </c>
    </row>
    <row r="24" spans="5:7" x14ac:dyDescent="0.2">
      <c r="E24">
        <v>24</v>
      </c>
      <c r="F24">
        <v>39.299999999999997</v>
      </c>
      <c r="G24">
        <v>0.3</v>
      </c>
    </row>
    <row r="25" spans="5:7" x14ac:dyDescent="0.2">
      <c r="E25">
        <v>25</v>
      </c>
      <c r="F25">
        <v>39.4</v>
      </c>
      <c r="G25">
        <v>0.6</v>
      </c>
    </row>
    <row r="26" spans="5:7" x14ac:dyDescent="0.2">
      <c r="E26">
        <v>26</v>
      </c>
      <c r="F26">
        <v>39.6</v>
      </c>
      <c r="G26">
        <v>0.3</v>
      </c>
    </row>
    <row r="27" spans="5:7" x14ac:dyDescent="0.2">
      <c r="E27">
        <v>27</v>
      </c>
      <c r="F27">
        <v>39.700000000000003</v>
      </c>
      <c r="G27">
        <v>0.3</v>
      </c>
    </row>
    <row r="28" spans="5:7" x14ac:dyDescent="0.2">
      <c r="E28">
        <v>28</v>
      </c>
      <c r="F28">
        <v>39.799999999999997</v>
      </c>
      <c r="G28">
        <v>0.4</v>
      </c>
    </row>
    <row r="29" spans="5:7" x14ac:dyDescent="0.2">
      <c r="E29">
        <v>29</v>
      </c>
      <c r="F29">
        <v>39.799999999999997</v>
      </c>
      <c r="G29">
        <v>0.3</v>
      </c>
    </row>
    <row r="30" spans="5:7" x14ac:dyDescent="0.2">
      <c r="E30">
        <v>30</v>
      </c>
      <c r="F30">
        <v>40.299999999999997</v>
      </c>
      <c r="G30">
        <v>0.3</v>
      </c>
    </row>
    <row r="31" spans="5:7" x14ac:dyDescent="0.2">
      <c r="E31">
        <v>31</v>
      </c>
      <c r="F31">
        <v>40.4</v>
      </c>
      <c r="G31">
        <v>0.3</v>
      </c>
    </row>
    <row r="32" spans="5:7" x14ac:dyDescent="0.2">
      <c r="E32">
        <v>32</v>
      </c>
      <c r="F32">
        <v>40.799999999999997</v>
      </c>
      <c r="G32">
        <v>0.4</v>
      </c>
    </row>
    <row r="33" spans="5:8" x14ac:dyDescent="0.2">
      <c r="E33">
        <v>33</v>
      </c>
      <c r="F33">
        <v>41.6</v>
      </c>
      <c r="G33">
        <v>0.4</v>
      </c>
    </row>
    <row r="34" spans="5:8" x14ac:dyDescent="0.2">
      <c r="E34" t="s">
        <v>44</v>
      </c>
      <c r="F34" t="s">
        <v>44</v>
      </c>
      <c r="G34" t="s">
        <v>44</v>
      </c>
      <c r="H34" t="s">
        <v>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5">
    <pageSetUpPr autoPageBreaks="0"/>
  </sheetPr>
  <dimension ref="A1:AD68"/>
  <sheetViews>
    <sheetView showZeros="0" tabSelected="1" zoomScale="75" zoomScaleNormal="75" workbookViewId="0">
      <pane xSplit="1" ySplit="4" topLeftCell="B5" activePane="bottomRight" state="frozen"/>
      <selection activeCell="A5" sqref="A5:I5"/>
      <selection pane="topRight" activeCell="A5" sqref="A5:I5"/>
      <selection pane="bottomLeft" activeCell="A5" sqref="A5:I5"/>
      <selection pane="bottomRight" activeCell="B1" sqref="B1"/>
    </sheetView>
  </sheetViews>
  <sheetFormatPr baseColWidth="10" defaultColWidth="7.5703125" defaultRowHeight="18" customHeight="1" x14ac:dyDescent="0.2"/>
  <cols>
    <col min="1" max="1" width="11.5703125" style="13" customWidth="1"/>
    <col min="2" max="2" width="10.7109375" style="3" customWidth="1"/>
    <col min="3" max="3" width="7.5703125" style="3" customWidth="1"/>
    <col min="4" max="4" width="8.7109375" style="3" customWidth="1"/>
    <col min="5" max="5" width="10.85546875" style="3" customWidth="1"/>
    <col min="6" max="6" width="7.5703125" style="3" customWidth="1"/>
    <col min="7" max="7" width="8.5703125" style="3" customWidth="1"/>
    <col min="8" max="8" width="8.42578125" style="3" customWidth="1"/>
    <col min="9" max="9" width="2.140625" style="3" customWidth="1"/>
    <col min="10" max="10" width="10.28515625" style="3" customWidth="1"/>
    <col min="11" max="11" width="7.5703125" style="3" customWidth="1"/>
    <col min="12" max="12" width="11" style="3" customWidth="1"/>
    <col min="13" max="13" width="7.5703125" style="3" customWidth="1"/>
    <col min="14" max="14" width="8.42578125" style="3" customWidth="1"/>
    <col min="15" max="15" width="2.5703125" style="3" customWidth="1"/>
    <col min="16" max="16" width="10.5703125" style="3" customWidth="1"/>
    <col min="17" max="17" width="8.42578125" style="3" customWidth="1"/>
    <col min="18" max="18" width="11.140625" style="3" customWidth="1"/>
    <col min="19" max="19" width="7.5703125" style="3" customWidth="1"/>
    <col min="20" max="20" width="8.85546875" style="3" customWidth="1"/>
    <col min="21" max="21" width="2" style="3" customWidth="1"/>
    <col min="22" max="22" width="10.140625" style="3" customWidth="1"/>
    <col min="23" max="23" width="8.28515625" style="3" customWidth="1"/>
    <col min="24" max="24" width="11.28515625" style="3" customWidth="1"/>
    <col min="25" max="25" width="9" style="3" customWidth="1"/>
    <col min="26" max="26" width="2.85546875" style="4" customWidth="1"/>
    <col min="27" max="27" width="9.7109375" style="4" customWidth="1"/>
    <col min="28" max="28" width="7.5703125" style="4" customWidth="1"/>
    <col min="29" max="29" width="8.85546875" style="4" customWidth="1"/>
    <col min="30" max="30" width="7.5703125" style="4" customWidth="1"/>
    <col min="31" max="16384" width="7.5703125" style="4"/>
  </cols>
  <sheetData>
    <row r="1" spans="1:30" ht="21.75" customHeight="1" x14ac:dyDescent="0.2">
      <c r="A1" s="4"/>
      <c r="B1" s="76" t="s">
        <v>118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7"/>
    </row>
    <row r="2" spans="1:30" ht="18" customHeight="1" x14ac:dyDescent="0.2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7"/>
    </row>
    <row r="3" spans="1:30" ht="18" customHeight="1" thickBot="1" x14ac:dyDescent="0.25">
      <c r="A3" s="4"/>
      <c r="B3" s="77" t="s">
        <v>5</v>
      </c>
      <c r="C3" s="77"/>
      <c r="D3" s="77"/>
      <c r="E3" s="77"/>
      <c r="F3" s="77"/>
      <c r="G3" s="77"/>
      <c r="H3" s="77"/>
      <c r="I3" s="2"/>
      <c r="J3" s="77" t="s">
        <v>20</v>
      </c>
      <c r="K3" s="77"/>
      <c r="L3" s="77"/>
      <c r="M3" s="77"/>
      <c r="N3" s="77"/>
      <c r="O3" s="8"/>
      <c r="P3" s="77" t="s">
        <v>21</v>
      </c>
      <c r="Q3" s="77"/>
      <c r="R3" s="77"/>
      <c r="S3" s="77"/>
      <c r="T3" s="77"/>
      <c r="U3" s="2"/>
      <c r="V3" s="77" t="s">
        <v>22</v>
      </c>
      <c r="W3" s="77"/>
      <c r="X3" s="77"/>
      <c r="Y3" s="77"/>
      <c r="Z3" s="7"/>
      <c r="AA3" s="77" t="s">
        <v>19</v>
      </c>
      <c r="AB3" s="77"/>
      <c r="AC3" s="77"/>
      <c r="AD3" s="77"/>
    </row>
    <row r="4" spans="1:30" s="6" customFormat="1" ht="18" customHeight="1" thickTop="1" x14ac:dyDescent="0.2">
      <c r="A4" s="74" t="s">
        <v>0</v>
      </c>
      <c r="B4" s="5" t="s">
        <v>76</v>
      </c>
      <c r="C4" s="14" t="s">
        <v>2</v>
      </c>
      <c r="D4" s="14" t="s">
        <v>23</v>
      </c>
      <c r="E4" s="5" t="s">
        <v>77</v>
      </c>
      <c r="F4" s="14" t="s">
        <v>2</v>
      </c>
      <c r="G4" s="14" t="s">
        <v>23</v>
      </c>
      <c r="H4" s="14" t="s">
        <v>24</v>
      </c>
      <c r="I4" s="10"/>
      <c r="J4" s="5" t="s">
        <v>76</v>
      </c>
      <c r="K4" s="14" t="s">
        <v>2</v>
      </c>
      <c r="L4" s="5" t="s">
        <v>77</v>
      </c>
      <c r="M4" s="14" t="s">
        <v>2</v>
      </c>
      <c r="N4" s="14" t="s">
        <v>24</v>
      </c>
      <c r="O4" s="15"/>
      <c r="P4" s="16" t="s">
        <v>78</v>
      </c>
      <c r="Q4" s="14" t="s">
        <v>23</v>
      </c>
      <c r="R4" s="5" t="s">
        <v>79</v>
      </c>
      <c r="S4" s="14" t="s">
        <v>2</v>
      </c>
      <c r="T4" s="14" t="s">
        <v>23</v>
      </c>
      <c r="U4" s="10"/>
      <c r="V4" s="16" t="s">
        <v>78</v>
      </c>
      <c r="W4" s="14" t="s">
        <v>23</v>
      </c>
      <c r="X4" s="5" t="s">
        <v>79</v>
      </c>
      <c r="Y4" s="14" t="s">
        <v>23</v>
      </c>
      <c r="Z4" s="9"/>
      <c r="AA4" s="33" t="s">
        <v>79</v>
      </c>
      <c r="AB4" s="12" t="s">
        <v>2</v>
      </c>
      <c r="AC4" s="5" t="s">
        <v>77</v>
      </c>
      <c r="AD4" s="14" t="s">
        <v>2</v>
      </c>
    </row>
    <row r="5" spans="1:30" s="9" customFormat="1" ht="18" customHeight="1" x14ac:dyDescent="0.2">
      <c r="A5" s="75"/>
      <c r="B5" s="11"/>
      <c r="C5" s="72"/>
      <c r="D5" s="72"/>
      <c r="E5" s="11"/>
      <c r="F5" s="72"/>
      <c r="G5" s="72"/>
      <c r="H5" s="72"/>
      <c r="I5" s="10"/>
      <c r="J5" s="11"/>
      <c r="K5" s="72"/>
      <c r="L5" s="11"/>
      <c r="M5" s="72"/>
      <c r="N5" s="72"/>
      <c r="O5" s="15"/>
      <c r="P5" s="73"/>
      <c r="Q5" s="72"/>
      <c r="R5" s="11"/>
      <c r="S5" s="72"/>
      <c r="T5" s="72"/>
      <c r="U5" s="10"/>
      <c r="V5" s="73"/>
      <c r="W5" s="72"/>
      <c r="X5" s="11"/>
      <c r="Y5" s="72"/>
      <c r="AA5" s="11"/>
      <c r="AB5" s="15"/>
      <c r="AC5" s="11"/>
      <c r="AD5" s="72"/>
    </row>
    <row r="6" spans="1:30" s="2" customFormat="1" ht="18" customHeight="1" x14ac:dyDescent="0.2">
      <c r="A6" s="2" t="s">
        <v>80</v>
      </c>
      <c r="B6" s="17">
        <v>3.6679999999999997E-2</v>
      </c>
      <c r="C6" s="17">
        <v>8.1999999999999998E-4</v>
      </c>
      <c r="D6" s="17">
        <v>2.2355507088331517</v>
      </c>
      <c r="E6" s="17">
        <v>5.6299999999999996E-3</v>
      </c>
      <c r="F6" s="17">
        <v>3.0000000000000001E-5</v>
      </c>
      <c r="G6" s="17">
        <v>0.53285968028419184</v>
      </c>
      <c r="H6" s="17">
        <v>0.23835723259541652</v>
      </c>
      <c r="J6" s="17">
        <v>3.6679999999999997E-2</v>
      </c>
      <c r="K6" s="17">
        <v>8.1999999999999998E-4</v>
      </c>
      <c r="L6" s="17">
        <v>5.6299999999999996E-3</v>
      </c>
      <c r="M6" s="17">
        <v>3.0000000000000001E-5</v>
      </c>
      <c r="N6" s="17">
        <v>0.23835723259541652</v>
      </c>
      <c r="P6" s="19">
        <v>177.61989342806396</v>
      </c>
      <c r="Q6" s="19">
        <v>0.53285968028419184</v>
      </c>
      <c r="R6" s="18">
        <v>4.7239999999999997E-2</v>
      </c>
      <c r="S6" s="18">
        <v>1.09E-3</v>
      </c>
      <c r="T6" s="18">
        <v>2.3073666384419984</v>
      </c>
      <c r="V6" s="19">
        <v>177.61989342806396</v>
      </c>
      <c r="W6" s="19">
        <v>0.53285968028419184</v>
      </c>
      <c r="X6" s="18">
        <v>4.7239999999999997E-2</v>
      </c>
      <c r="Y6" s="18">
        <v>2.3073666384419984</v>
      </c>
      <c r="AA6" s="2">
        <v>62</v>
      </c>
      <c r="AB6" s="2">
        <v>53</v>
      </c>
      <c r="AC6" s="2">
        <v>36.200000000000003</v>
      </c>
      <c r="AD6" s="2">
        <v>0.2</v>
      </c>
    </row>
    <row r="7" spans="1:30" s="2" customFormat="1" ht="18" customHeight="1" x14ac:dyDescent="0.2">
      <c r="A7" s="2" t="s">
        <v>81</v>
      </c>
      <c r="B7" s="17">
        <v>3.8080000000000003E-2</v>
      </c>
      <c r="C7" s="17">
        <v>9.7000000000000005E-4</v>
      </c>
      <c r="D7" s="17">
        <v>2.547268907563025</v>
      </c>
      <c r="E7" s="17">
        <v>5.6499999999999996E-3</v>
      </c>
      <c r="F7" s="17">
        <v>4.0000000000000003E-5</v>
      </c>
      <c r="G7" s="17">
        <v>0.70796460176991161</v>
      </c>
      <c r="H7" s="17">
        <v>0.27793084572575499</v>
      </c>
      <c r="J7" s="17">
        <v>3.8080000000000003E-2</v>
      </c>
      <c r="K7" s="17">
        <v>9.7000000000000005E-4</v>
      </c>
      <c r="L7" s="17">
        <v>5.6499999999999996E-3</v>
      </c>
      <c r="M7" s="17">
        <v>4.0000000000000003E-5</v>
      </c>
      <c r="N7" s="17">
        <v>0.27793084572575499</v>
      </c>
      <c r="P7" s="19">
        <v>176.99115044247787</v>
      </c>
      <c r="Q7" s="19">
        <v>0.70796460176991161</v>
      </c>
      <c r="R7" s="18">
        <v>4.8910000000000002E-2</v>
      </c>
      <c r="S7" s="18">
        <v>1.2899999999999999E-3</v>
      </c>
      <c r="T7" s="18">
        <v>2.6374974442854215</v>
      </c>
      <c r="V7" s="19">
        <v>176.99115044247787</v>
      </c>
      <c r="W7" s="19">
        <v>0.70796460176991161</v>
      </c>
      <c r="X7" s="18">
        <v>4.8910000000000002E-2</v>
      </c>
      <c r="Y7" s="18">
        <v>2.6374974442854215</v>
      </c>
      <c r="AA7" s="2">
        <v>144</v>
      </c>
      <c r="AB7" s="2">
        <v>63</v>
      </c>
      <c r="AC7" s="2">
        <v>36.299999999999997</v>
      </c>
      <c r="AD7" s="2">
        <v>0.3</v>
      </c>
    </row>
    <row r="8" spans="1:30" s="2" customFormat="1" ht="18" customHeight="1" x14ac:dyDescent="0.2">
      <c r="A8" s="2" t="s">
        <v>82</v>
      </c>
      <c r="B8" s="17">
        <v>4.7960000000000003E-2</v>
      </c>
      <c r="C8" s="17">
        <v>5.2999999999999998E-4</v>
      </c>
      <c r="D8" s="17">
        <v>1.1050875729774812</v>
      </c>
      <c r="E8" s="17">
        <v>5.6499999999999996E-3</v>
      </c>
      <c r="F8" s="17">
        <v>3.0000000000000001E-5</v>
      </c>
      <c r="G8" s="17">
        <v>0.53097345132743368</v>
      </c>
      <c r="H8" s="17">
        <v>0.4804808816162966</v>
      </c>
      <c r="J8" s="17">
        <v>4.7960000000000003E-2</v>
      </c>
      <c r="K8" s="17">
        <v>5.2999999999999998E-4</v>
      </c>
      <c r="L8" s="17">
        <v>5.6499999999999996E-3</v>
      </c>
      <c r="M8" s="17">
        <v>3.0000000000000001E-5</v>
      </c>
      <c r="N8" s="17">
        <v>0.4804808816162966</v>
      </c>
      <c r="P8" s="19">
        <v>176.99115044247787</v>
      </c>
      <c r="Q8" s="19">
        <v>0.53097345132743368</v>
      </c>
      <c r="R8" s="18">
        <v>6.1609999999999998E-2</v>
      </c>
      <c r="S8" s="18">
        <v>7.3999999999999999E-4</v>
      </c>
      <c r="T8" s="18">
        <v>1.2011037169290699</v>
      </c>
      <c r="V8" s="19">
        <v>176.99115044247787</v>
      </c>
      <c r="W8" s="19">
        <v>0.53097345132743368</v>
      </c>
      <c r="X8" s="18">
        <v>6.1609999999999998E-2</v>
      </c>
      <c r="Y8" s="18">
        <v>1.2011037169290699</v>
      </c>
      <c r="AA8" s="2">
        <v>661</v>
      </c>
      <c r="AB8" s="2">
        <v>26</v>
      </c>
      <c r="AC8" s="2">
        <v>36.299999999999997</v>
      </c>
      <c r="AD8" s="2">
        <v>0.2</v>
      </c>
    </row>
    <row r="9" spans="1:30" s="2" customFormat="1" ht="18" customHeight="1" x14ac:dyDescent="0.2">
      <c r="A9" s="2" t="s">
        <v>83</v>
      </c>
      <c r="B9" s="17">
        <v>3.6319999999999998E-2</v>
      </c>
      <c r="C9" s="17">
        <v>1.1999999999999999E-3</v>
      </c>
      <c r="D9" s="17">
        <v>3.303964757709251</v>
      </c>
      <c r="E9" s="17">
        <v>5.7200000000000003E-3</v>
      </c>
      <c r="F9" s="17">
        <v>9.0000000000000006E-5</v>
      </c>
      <c r="G9" s="17">
        <v>1.5734265734265735</v>
      </c>
      <c r="H9" s="17">
        <v>0.47622377622377626</v>
      </c>
      <c r="J9" s="17">
        <v>3.6319999999999998E-2</v>
      </c>
      <c r="K9" s="17">
        <v>1.1999999999999999E-3</v>
      </c>
      <c r="L9" s="17">
        <v>5.7200000000000003E-3</v>
      </c>
      <c r="M9" s="17">
        <v>9.0000000000000006E-5</v>
      </c>
      <c r="N9" s="17">
        <v>0.47622377622377626</v>
      </c>
      <c r="P9" s="19">
        <v>174.82517482517483</v>
      </c>
      <c r="Q9" s="19">
        <v>1.5734265734265735</v>
      </c>
      <c r="R9" s="18">
        <v>4.6050000000000001E-2</v>
      </c>
      <c r="S9" s="18">
        <v>1.67E-3</v>
      </c>
      <c r="T9" s="18">
        <v>3.6264929424538543</v>
      </c>
      <c r="V9" s="19">
        <v>174.82517482517483</v>
      </c>
      <c r="W9" s="19">
        <v>1.5734265734265735</v>
      </c>
      <c r="X9" s="18">
        <v>4.6050000000000001E-2</v>
      </c>
      <c r="Y9" s="18">
        <v>3.6264929424538543</v>
      </c>
      <c r="AA9" s="2">
        <v>0</v>
      </c>
      <c r="AB9" s="2">
        <v>76</v>
      </c>
      <c r="AC9" s="2">
        <v>36.799999999999997</v>
      </c>
      <c r="AD9" s="2">
        <v>0.5</v>
      </c>
    </row>
    <row r="10" spans="1:30" s="2" customFormat="1" ht="18" customHeight="1" x14ac:dyDescent="0.2">
      <c r="A10" s="2" t="s">
        <v>84</v>
      </c>
      <c r="B10" s="17">
        <v>3.7499999999999999E-2</v>
      </c>
      <c r="C10" s="17">
        <v>7.2000000000000005E-4</v>
      </c>
      <c r="D10" s="17">
        <v>1.9200000000000002</v>
      </c>
      <c r="E10" s="17">
        <v>5.9100000000000003E-3</v>
      </c>
      <c r="F10" s="17">
        <v>5.0000000000000002E-5</v>
      </c>
      <c r="G10" s="17">
        <v>0.84602368866328259</v>
      </c>
      <c r="H10" s="17">
        <v>0.44063733784545966</v>
      </c>
      <c r="J10" s="17">
        <v>3.7499999999999999E-2</v>
      </c>
      <c r="K10" s="17">
        <v>7.2000000000000005E-4</v>
      </c>
      <c r="L10" s="17">
        <v>5.9100000000000003E-3</v>
      </c>
      <c r="M10" s="17">
        <v>5.0000000000000002E-5</v>
      </c>
      <c r="N10" s="17">
        <v>0.44063733784545966</v>
      </c>
      <c r="P10" s="19">
        <v>169.2047377326565</v>
      </c>
      <c r="Q10" s="19">
        <v>0.84602368866328259</v>
      </c>
      <c r="R10" s="18">
        <v>4.6050000000000001E-2</v>
      </c>
      <c r="S10" s="18">
        <v>9.7999999999999997E-4</v>
      </c>
      <c r="T10" s="18">
        <v>2.1281216069489686</v>
      </c>
      <c r="V10" s="19">
        <v>169.2047377326565</v>
      </c>
      <c r="W10" s="19">
        <v>0.84602368866328259</v>
      </c>
      <c r="X10" s="18">
        <v>4.6050000000000001E-2</v>
      </c>
      <c r="Y10" s="18">
        <v>2.1281216069489686</v>
      </c>
      <c r="AA10" s="2">
        <v>0</v>
      </c>
      <c r="AB10" s="2">
        <v>42</v>
      </c>
      <c r="AC10" s="2">
        <v>38</v>
      </c>
      <c r="AD10" s="2">
        <v>0.3</v>
      </c>
    </row>
    <row r="11" spans="1:30" s="2" customFormat="1" ht="18" customHeight="1" x14ac:dyDescent="0.2">
      <c r="A11" s="2" t="s">
        <v>85</v>
      </c>
      <c r="B11" s="17">
        <v>3.7470000000000003E-2</v>
      </c>
      <c r="C11" s="17">
        <v>1.42E-3</v>
      </c>
      <c r="D11" s="17">
        <v>3.7896984254069919</v>
      </c>
      <c r="E11" s="17">
        <v>5.7299999999999999E-3</v>
      </c>
      <c r="F11" s="17">
        <v>6.9999999999999994E-5</v>
      </c>
      <c r="G11" s="17">
        <v>1.2216404886561953</v>
      </c>
      <c r="H11" s="17">
        <v>0.32235823316864537</v>
      </c>
      <c r="J11" s="17">
        <v>3.7470000000000003E-2</v>
      </c>
      <c r="K11" s="17">
        <v>1.42E-3</v>
      </c>
      <c r="L11" s="17">
        <v>5.7299999999999999E-3</v>
      </c>
      <c r="M11" s="17">
        <v>6.9999999999999994E-5</v>
      </c>
      <c r="N11" s="17">
        <v>0.32235823316864537</v>
      </c>
      <c r="P11" s="19">
        <v>174.52006980802793</v>
      </c>
      <c r="Q11" s="19">
        <v>1.2216404886561953</v>
      </c>
      <c r="R11" s="18">
        <v>4.7440000000000003E-2</v>
      </c>
      <c r="S11" s="18">
        <v>1.8699999999999999E-3</v>
      </c>
      <c r="T11" s="18">
        <v>3.9418212478920736</v>
      </c>
      <c r="V11" s="19">
        <v>174.52006980802793</v>
      </c>
      <c r="W11" s="19">
        <v>1.2216404886561953</v>
      </c>
      <c r="X11" s="18">
        <v>4.7440000000000003E-2</v>
      </c>
      <c r="Y11" s="18">
        <v>3.9418212478920736</v>
      </c>
      <c r="AA11" s="2">
        <v>71</v>
      </c>
      <c r="AB11" s="2">
        <v>87</v>
      </c>
      <c r="AC11" s="2">
        <v>36.799999999999997</v>
      </c>
      <c r="AD11" s="2">
        <v>0.4</v>
      </c>
    </row>
    <row r="12" spans="1:30" s="2" customFormat="1" ht="18" customHeight="1" x14ac:dyDescent="0.2">
      <c r="A12" s="2" t="s">
        <v>86</v>
      </c>
      <c r="B12" s="17">
        <v>3.8089999999999999E-2</v>
      </c>
      <c r="C12" s="17">
        <v>9.3999999999999997E-4</v>
      </c>
      <c r="D12" s="17">
        <v>2.4678393279075874</v>
      </c>
      <c r="E12" s="17">
        <v>5.7800000000000004E-3</v>
      </c>
      <c r="F12" s="17">
        <v>4.0000000000000003E-5</v>
      </c>
      <c r="G12" s="17">
        <v>0.69204152249134954</v>
      </c>
      <c r="H12" s="17">
        <v>0.28042405948612237</v>
      </c>
      <c r="J12" s="17">
        <v>3.8089999999999999E-2</v>
      </c>
      <c r="K12" s="17">
        <v>9.3999999999999997E-4</v>
      </c>
      <c r="L12" s="17">
        <v>5.7800000000000004E-3</v>
      </c>
      <c r="M12" s="17">
        <v>4.0000000000000003E-5</v>
      </c>
      <c r="N12" s="17">
        <v>0.28042405948612237</v>
      </c>
      <c r="P12" s="19">
        <v>173.01038062283735</v>
      </c>
      <c r="Q12" s="19">
        <v>0.69204152249134954</v>
      </c>
      <c r="R12" s="18">
        <v>4.7780000000000003E-2</v>
      </c>
      <c r="S12" s="18">
        <v>1.23E-3</v>
      </c>
      <c r="T12" s="18">
        <v>2.5742988698200082</v>
      </c>
      <c r="V12" s="19">
        <v>173.01038062283735</v>
      </c>
      <c r="W12" s="19">
        <v>0.69204152249134954</v>
      </c>
      <c r="X12" s="18">
        <v>4.7780000000000003E-2</v>
      </c>
      <c r="Y12" s="18">
        <v>2.5742988698200082</v>
      </c>
      <c r="AA12" s="2">
        <v>88</v>
      </c>
      <c r="AB12" s="2">
        <v>60</v>
      </c>
      <c r="AC12" s="2">
        <v>37.200000000000003</v>
      </c>
      <c r="AD12" s="2">
        <v>0.3</v>
      </c>
    </row>
    <row r="13" spans="1:30" s="2" customFormat="1" ht="18" customHeight="1" x14ac:dyDescent="0.2">
      <c r="A13" s="2" t="s">
        <v>87</v>
      </c>
      <c r="B13" s="17">
        <v>3.9170000000000003E-2</v>
      </c>
      <c r="C13" s="17">
        <v>1.3500000000000001E-3</v>
      </c>
      <c r="D13" s="17">
        <v>3.4465151901965787</v>
      </c>
      <c r="E13" s="17">
        <v>5.9199999999999999E-3</v>
      </c>
      <c r="F13" s="17">
        <v>5.0000000000000002E-5</v>
      </c>
      <c r="G13" s="17">
        <v>0.84459459459459463</v>
      </c>
      <c r="H13" s="17">
        <v>0.24505755755755759</v>
      </c>
      <c r="J13" s="17">
        <v>3.9170000000000003E-2</v>
      </c>
      <c r="K13" s="17">
        <v>1.3500000000000001E-3</v>
      </c>
      <c r="L13" s="17">
        <v>5.9199999999999999E-3</v>
      </c>
      <c r="M13" s="17">
        <v>5.0000000000000002E-5</v>
      </c>
      <c r="N13" s="17">
        <v>0.24505755755755759</v>
      </c>
      <c r="P13" s="19">
        <v>168.91891891891893</v>
      </c>
      <c r="Q13" s="19">
        <v>0.84459459459459463</v>
      </c>
      <c r="R13" s="18">
        <v>4.7960000000000003E-2</v>
      </c>
      <c r="S13" s="18">
        <v>1.6999999999999999E-3</v>
      </c>
      <c r="T13" s="18">
        <v>3.5446205170975813</v>
      </c>
      <c r="V13" s="19">
        <v>168.91891891891893</v>
      </c>
      <c r="W13" s="19">
        <v>0.84459459459459463</v>
      </c>
      <c r="X13" s="18">
        <v>4.7960000000000003E-2</v>
      </c>
      <c r="Y13" s="18">
        <v>3.5446205170975813</v>
      </c>
      <c r="AA13" s="2">
        <v>97</v>
      </c>
      <c r="AB13" s="2">
        <v>81</v>
      </c>
      <c r="AC13" s="2">
        <v>38.1</v>
      </c>
      <c r="AD13" s="2">
        <v>0.3</v>
      </c>
    </row>
    <row r="14" spans="1:30" s="2" customFormat="1" ht="18" customHeight="1" x14ac:dyDescent="0.2">
      <c r="A14" s="2" t="s">
        <v>88</v>
      </c>
      <c r="B14" s="17">
        <v>3.841E-2</v>
      </c>
      <c r="C14" s="17">
        <v>1.23E-3</v>
      </c>
      <c r="D14" s="17">
        <v>3.2022910700338456</v>
      </c>
      <c r="E14" s="17">
        <v>5.77E-3</v>
      </c>
      <c r="F14" s="17">
        <v>5.0000000000000002E-5</v>
      </c>
      <c r="G14" s="17">
        <v>0.86655112651646449</v>
      </c>
      <c r="H14" s="17">
        <v>0.27060348593087313</v>
      </c>
      <c r="J14" s="17">
        <v>3.841E-2</v>
      </c>
      <c r="K14" s="17">
        <v>1.23E-3</v>
      </c>
      <c r="L14" s="17">
        <v>5.77E-3</v>
      </c>
      <c r="M14" s="17">
        <v>5.0000000000000002E-5</v>
      </c>
      <c r="N14" s="17">
        <v>0.27060348593087313</v>
      </c>
      <c r="P14" s="19">
        <v>173.3102253032929</v>
      </c>
      <c r="Q14" s="19">
        <v>0.86655112651646449</v>
      </c>
      <c r="R14" s="18">
        <v>4.827E-2</v>
      </c>
      <c r="S14" s="18">
        <v>1.6000000000000001E-3</v>
      </c>
      <c r="T14" s="18">
        <v>3.3146882121400454</v>
      </c>
      <c r="V14" s="19">
        <v>173.3102253032929</v>
      </c>
      <c r="W14" s="19">
        <v>0.86655112651646449</v>
      </c>
      <c r="X14" s="18">
        <v>4.827E-2</v>
      </c>
      <c r="Y14" s="18">
        <v>3.3146882121400454</v>
      </c>
      <c r="AA14" s="2">
        <v>113</v>
      </c>
      <c r="AB14" s="2">
        <v>77</v>
      </c>
      <c r="AC14" s="2">
        <v>37.1</v>
      </c>
      <c r="AD14" s="2">
        <v>0.3</v>
      </c>
    </row>
    <row r="15" spans="1:30" s="2" customFormat="1" ht="18" customHeight="1" x14ac:dyDescent="0.2">
      <c r="A15" s="2" t="s">
        <v>89</v>
      </c>
      <c r="B15" s="17">
        <v>3.8769999999999999E-2</v>
      </c>
      <c r="C15" s="17">
        <v>1.24E-3</v>
      </c>
      <c r="D15" s="17">
        <v>3.1983492391023987</v>
      </c>
      <c r="E15" s="17">
        <v>5.7999999999999996E-3</v>
      </c>
      <c r="F15" s="17">
        <v>4.0000000000000003E-5</v>
      </c>
      <c r="G15" s="17">
        <v>0.68965517241379315</v>
      </c>
      <c r="H15" s="17">
        <v>0.21562847608453839</v>
      </c>
      <c r="J15" s="17">
        <v>3.8769999999999999E-2</v>
      </c>
      <c r="K15" s="17">
        <v>1.24E-3</v>
      </c>
      <c r="L15" s="17">
        <v>5.7999999999999996E-3</v>
      </c>
      <c r="M15" s="17">
        <v>4.0000000000000003E-5</v>
      </c>
      <c r="N15" s="17">
        <v>0.21562847608453839</v>
      </c>
      <c r="P15" s="19">
        <v>172.41379310344828</v>
      </c>
      <c r="Q15" s="19">
        <v>0.68965517241379315</v>
      </c>
      <c r="R15" s="18">
        <v>4.8439999999999997E-2</v>
      </c>
      <c r="S15" s="18">
        <v>1.5900000000000001E-3</v>
      </c>
      <c r="T15" s="18">
        <v>3.2824112303881097</v>
      </c>
      <c r="V15" s="19">
        <v>172.41379310344828</v>
      </c>
      <c r="W15" s="19">
        <v>0.68965517241379315</v>
      </c>
      <c r="X15" s="18">
        <v>4.8439999999999997E-2</v>
      </c>
      <c r="Y15" s="18">
        <v>3.2824112303881097</v>
      </c>
      <c r="AA15" s="2">
        <v>121</v>
      </c>
      <c r="AB15" s="2">
        <v>77</v>
      </c>
      <c r="AC15" s="2">
        <v>37.299999999999997</v>
      </c>
      <c r="AD15" s="2">
        <v>0.3</v>
      </c>
    </row>
    <row r="16" spans="1:30" s="2" customFormat="1" ht="18" customHeight="1" x14ac:dyDescent="0.2">
      <c r="A16" s="2" t="s">
        <v>90</v>
      </c>
      <c r="B16" s="17">
        <v>4.054E-2</v>
      </c>
      <c r="C16" s="17">
        <v>1.4400000000000001E-3</v>
      </c>
      <c r="D16" s="17">
        <v>3.5520473606314753</v>
      </c>
      <c r="E16" s="17">
        <v>5.8700000000000002E-3</v>
      </c>
      <c r="F16" s="17">
        <v>5.0000000000000002E-5</v>
      </c>
      <c r="G16" s="17">
        <v>0.85178875638841567</v>
      </c>
      <c r="H16" s="17">
        <v>0.23980219572212758</v>
      </c>
      <c r="J16" s="17">
        <v>4.054E-2</v>
      </c>
      <c r="K16" s="17">
        <v>1.4400000000000001E-3</v>
      </c>
      <c r="L16" s="17">
        <v>5.8700000000000002E-3</v>
      </c>
      <c r="M16" s="17">
        <v>5.0000000000000002E-5</v>
      </c>
      <c r="N16" s="17">
        <v>0.23980219572212758</v>
      </c>
      <c r="P16" s="19">
        <v>170.35775127768312</v>
      </c>
      <c r="Q16" s="19">
        <v>0.85178875638841567</v>
      </c>
      <c r="R16" s="18">
        <v>5.0110000000000002E-2</v>
      </c>
      <c r="S16" s="18">
        <v>1.8400000000000001E-3</v>
      </c>
      <c r="T16" s="18">
        <v>3.6719217721013768</v>
      </c>
      <c r="V16" s="19">
        <v>170.35775127768312</v>
      </c>
      <c r="W16" s="19">
        <v>0.85178875638841567</v>
      </c>
      <c r="X16" s="18">
        <v>5.0110000000000002E-2</v>
      </c>
      <c r="Y16" s="18">
        <v>3.6719217721013768</v>
      </c>
      <c r="AA16" s="2">
        <v>200</v>
      </c>
      <c r="AB16" s="2">
        <v>87</v>
      </c>
      <c r="AC16" s="2">
        <v>37.700000000000003</v>
      </c>
      <c r="AD16" s="2">
        <v>0.3</v>
      </c>
    </row>
    <row r="17" spans="1:30" s="2" customFormat="1" ht="18" customHeight="1" x14ac:dyDescent="0.2">
      <c r="A17" s="2" t="s">
        <v>91</v>
      </c>
      <c r="B17" s="17">
        <v>4.1730000000000003E-2</v>
      </c>
      <c r="C17" s="17">
        <v>1.3500000000000001E-3</v>
      </c>
      <c r="D17" s="17">
        <v>3.2350826743350112</v>
      </c>
      <c r="E17" s="17">
        <v>5.9500000000000004E-3</v>
      </c>
      <c r="F17" s="17">
        <v>6.0000000000000002E-5</v>
      </c>
      <c r="G17" s="17">
        <v>1.0084033613445378</v>
      </c>
      <c r="H17" s="17">
        <v>0.31170868347338931</v>
      </c>
      <c r="J17" s="17">
        <v>4.1730000000000003E-2</v>
      </c>
      <c r="K17" s="17">
        <v>1.3500000000000001E-3</v>
      </c>
      <c r="L17" s="17">
        <v>5.9500000000000004E-3</v>
      </c>
      <c r="M17" s="17">
        <v>6.0000000000000002E-5</v>
      </c>
      <c r="N17" s="17">
        <v>0.31170868347338931</v>
      </c>
      <c r="P17" s="19">
        <v>168.0672268907563</v>
      </c>
      <c r="Q17" s="19">
        <v>1.0084033613445378</v>
      </c>
      <c r="R17" s="18">
        <v>5.0889999999999998E-2</v>
      </c>
      <c r="S17" s="18">
        <v>1.7099999999999999E-3</v>
      </c>
      <c r="T17" s="18">
        <v>3.3601886421693852</v>
      </c>
      <c r="V17" s="19">
        <v>168.0672268907563</v>
      </c>
      <c r="W17" s="19">
        <v>1.0084033613445378</v>
      </c>
      <c r="X17" s="18">
        <v>5.0889999999999998E-2</v>
      </c>
      <c r="Y17" s="18">
        <v>3.3601886421693852</v>
      </c>
      <c r="AA17" s="2">
        <v>236</v>
      </c>
      <c r="AB17" s="2">
        <v>79</v>
      </c>
      <c r="AC17" s="2">
        <v>38.200000000000003</v>
      </c>
      <c r="AD17" s="2">
        <v>0.4</v>
      </c>
    </row>
    <row r="18" spans="1:30" s="2" customFormat="1" ht="18" customHeight="1" x14ac:dyDescent="0.2">
      <c r="A18" s="2" t="s">
        <v>92</v>
      </c>
      <c r="B18" s="17">
        <v>4.2020000000000002E-2</v>
      </c>
      <c r="C18" s="17">
        <v>1.4400000000000001E-3</v>
      </c>
      <c r="D18" s="17">
        <v>3.426939552594003</v>
      </c>
      <c r="E18" s="17">
        <v>5.8500000000000002E-3</v>
      </c>
      <c r="F18" s="17">
        <v>4.0000000000000003E-5</v>
      </c>
      <c r="G18" s="17">
        <v>0.68376068376068377</v>
      </c>
      <c r="H18" s="17">
        <v>0.19952516619183286</v>
      </c>
      <c r="J18" s="17">
        <v>4.2020000000000002E-2</v>
      </c>
      <c r="K18" s="17">
        <v>1.4400000000000001E-3</v>
      </c>
      <c r="L18" s="17">
        <v>5.8500000000000002E-3</v>
      </c>
      <c r="M18" s="17">
        <v>4.0000000000000003E-5</v>
      </c>
      <c r="N18" s="17">
        <v>0.19952516619183286</v>
      </c>
      <c r="P18" s="19">
        <v>170.94017094017093</v>
      </c>
      <c r="Q18" s="19">
        <v>0.68376068376068377</v>
      </c>
      <c r="R18" s="18">
        <v>5.2060000000000002E-2</v>
      </c>
      <c r="S18" s="18">
        <v>1.83E-3</v>
      </c>
      <c r="T18" s="18">
        <v>3.5151747983096429</v>
      </c>
      <c r="V18" s="19">
        <v>170.94017094017093</v>
      </c>
      <c r="W18" s="19">
        <v>0.68376068376068377</v>
      </c>
      <c r="X18" s="18">
        <v>5.2060000000000002E-2</v>
      </c>
      <c r="Y18" s="18">
        <v>3.5151747983096429</v>
      </c>
      <c r="AA18" s="2">
        <v>288</v>
      </c>
      <c r="AB18" s="2">
        <v>82</v>
      </c>
      <c r="AC18" s="2">
        <v>37.6</v>
      </c>
      <c r="AD18" s="2">
        <v>0.3</v>
      </c>
    </row>
    <row r="19" spans="1:30" s="2" customFormat="1" ht="18" customHeight="1" x14ac:dyDescent="0.2">
      <c r="A19" s="2" t="s">
        <v>93</v>
      </c>
      <c r="B19" s="17">
        <v>4.1540000000000001E-2</v>
      </c>
      <c r="C19" s="17">
        <v>1.16E-3</v>
      </c>
      <c r="D19" s="17">
        <v>2.7924891670678864</v>
      </c>
      <c r="E19" s="17">
        <v>5.7499999999999999E-3</v>
      </c>
      <c r="F19" s="17">
        <v>5.0000000000000002E-5</v>
      </c>
      <c r="G19" s="17">
        <v>0.86956521739130432</v>
      </c>
      <c r="H19" s="17">
        <v>0.31139430284857572</v>
      </c>
      <c r="J19" s="17">
        <v>4.1540000000000001E-2</v>
      </c>
      <c r="K19" s="17">
        <v>1.16E-3</v>
      </c>
      <c r="L19" s="17">
        <v>5.7499999999999999E-3</v>
      </c>
      <c r="M19" s="17">
        <v>5.0000000000000002E-5</v>
      </c>
      <c r="N19" s="17">
        <v>0.31139430284857572</v>
      </c>
      <c r="P19" s="19">
        <v>173.91304347826087</v>
      </c>
      <c r="Q19" s="19">
        <v>0.86956521739130432</v>
      </c>
      <c r="R19" s="18">
        <v>5.2400000000000002E-2</v>
      </c>
      <c r="S19" s="18">
        <v>1.5299999999999999E-3</v>
      </c>
      <c r="T19" s="18">
        <v>2.9198473282442747</v>
      </c>
      <c r="V19" s="19">
        <v>173.91304347826087</v>
      </c>
      <c r="W19" s="19">
        <v>0.86956521739130432</v>
      </c>
      <c r="X19" s="18">
        <v>5.2400000000000002E-2</v>
      </c>
      <c r="Y19" s="18">
        <v>2.9198473282442747</v>
      </c>
      <c r="AA19" s="2">
        <v>303</v>
      </c>
      <c r="AB19" s="2">
        <v>68</v>
      </c>
      <c r="AC19" s="2">
        <v>37</v>
      </c>
      <c r="AD19" s="2">
        <v>0.3</v>
      </c>
    </row>
    <row r="20" spans="1:30" s="2" customFormat="1" ht="18" customHeight="1" x14ac:dyDescent="0.2">
      <c r="A20" s="2" t="s">
        <v>94</v>
      </c>
      <c r="B20" s="17">
        <v>4.2610000000000002E-2</v>
      </c>
      <c r="C20" s="17">
        <v>1.17E-3</v>
      </c>
      <c r="D20" s="17">
        <v>2.7458343111945553</v>
      </c>
      <c r="E20" s="17">
        <v>5.8100000000000001E-3</v>
      </c>
      <c r="F20" s="17">
        <v>5.0000000000000002E-5</v>
      </c>
      <c r="G20" s="17">
        <v>0.86058519793459565</v>
      </c>
      <c r="H20" s="17">
        <v>0.31341483148712068</v>
      </c>
      <c r="J20" s="17">
        <v>4.2610000000000002E-2</v>
      </c>
      <c r="K20" s="17">
        <v>1.17E-3</v>
      </c>
      <c r="L20" s="17">
        <v>5.8100000000000001E-3</v>
      </c>
      <c r="M20" s="17">
        <v>5.0000000000000002E-5</v>
      </c>
      <c r="N20" s="17">
        <v>0.31341483148712068</v>
      </c>
      <c r="P20" s="19">
        <v>172.11703958691911</v>
      </c>
      <c r="Q20" s="19">
        <v>0.86058519793459565</v>
      </c>
      <c r="R20" s="18">
        <v>5.3220000000000003E-2</v>
      </c>
      <c r="S20" s="18">
        <v>1.5299999999999999E-3</v>
      </c>
      <c r="T20" s="18">
        <v>2.8748590755355128</v>
      </c>
      <c r="V20" s="19">
        <v>172.11703958691911</v>
      </c>
      <c r="W20" s="19">
        <v>0.86058519793459565</v>
      </c>
      <c r="X20" s="18">
        <v>5.3220000000000003E-2</v>
      </c>
      <c r="Y20" s="18">
        <v>2.8748590755355128</v>
      </c>
      <c r="AA20" s="2">
        <v>338</v>
      </c>
      <c r="AB20" s="2">
        <v>67</v>
      </c>
      <c r="AC20" s="2">
        <v>37.299999999999997</v>
      </c>
      <c r="AD20" s="2">
        <v>0.3</v>
      </c>
    </row>
    <row r="21" spans="1:30" s="2" customFormat="1" ht="18" customHeight="1" x14ac:dyDescent="0.2">
      <c r="A21" s="2" t="s">
        <v>95</v>
      </c>
      <c r="B21" s="17">
        <v>4.5019999999999998E-2</v>
      </c>
      <c r="C21" s="17">
        <v>1.67E-3</v>
      </c>
      <c r="D21" s="17">
        <v>3.7094624611283877</v>
      </c>
      <c r="E21" s="17">
        <v>5.9100000000000003E-3</v>
      </c>
      <c r="F21" s="17">
        <v>6.9999999999999994E-5</v>
      </c>
      <c r="G21" s="17">
        <v>1.1844331641285955</v>
      </c>
      <c r="H21" s="17">
        <v>0.31930048532376865</v>
      </c>
      <c r="J21" s="17">
        <v>4.5019999999999998E-2</v>
      </c>
      <c r="K21" s="17">
        <v>1.67E-3</v>
      </c>
      <c r="L21" s="17">
        <v>5.9100000000000003E-3</v>
      </c>
      <c r="M21" s="17">
        <v>6.9999999999999994E-5</v>
      </c>
      <c r="N21" s="17">
        <v>0.31930048532376865</v>
      </c>
      <c r="P21" s="19">
        <v>169.2047377326565</v>
      </c>
      <c r="Q21" s="19">
        <v>1.1844331641285955</v>
      </c>
      <c r="R21" s="18">
        <v>5.5259999999999997E-2</v>
      </c>
      <c r="S21" s="18">
        <v>2.14E-3</v>
      </c>
      <c r="T21" s="18">
        <v>3.8726022439377492</v>
      </c>
      <c r="V21" s="19">
        <v>169.2047377326565</v>
      </c>
      <c r="W21" s="19">
        <v>1.1844331641285955</v>
      </c>
      <c r="X21" s="18">
        <v>5.5259999999999997E-2</v>
      </c>
      <c r="Y21" s="18">
        <v>3.8726022439377492</v>
      </c>
      <c r="AA21" s="2">
        <v>423</v>
      </c>
      <c r="AB21" s="2">
        <v>89</v>
      </c>
      <c r="AC21" s="2">
        <v>38</v>
      </c>
      <c r="AD21" s="2">
        <v>0.4</v>
      </c>
    </row>
    <row r="22" spans="1:30" s="2" customFormat="1" ht="18" customHeight="1" x14ac:dyDescent="0.2">
      <c r="A22" s="2" t="s">
        <v>96</v>
      </c>
      <c r="B22" s="17">
        <v>4.9050000000000003E-2</v>
      </c>
      <c r="C22" s="17">
        <v>1.58E-3</v>
      </c>
      <c r="D22" s="17">
        <v>3.221202854230377</v>
      </c>
      <c r="E22" s="17">
        <v>5.8999999999999999E-3</v>
      </c>
      <c r="F22" s="17">
        <v>5.0000000000000002E-5</v>
      </c>
      <c r="G22" s="17">
        <v>0.84745762711864403</v>
      </c>
      <c r="H22" s="17">
        <v>0.26308732031752841</v>
      </c>
      <c r="J22" s="17">
        <v>4.9050000000000003E-2</v>
      </c>
      <c r="K22" s="17">
        <v>1.58E-3</v>
      </c>
      <c r="L22" s="17">
        <v>5.8999999999999999E-3</v>
      </c>
      <c r="M22" s="17">
        <v>5.0000000000000002E-5</v>
      </c>
      <c r="N22" s="17">
        <v>0.26308732031752841</v>
      </c>
      <c r="P22" s="19">
        <v>169.49152542372883</v>
      </c>
      <c r="Q22" s="19">
        <v>0.84745762711864403</v>
      </c>
      <c r="R22" s="18">
        <v>6.0310000000000002E-2</v>
      </c>
      <c r="S22" s="18">
        <v>2.0200000000000001E-3</v>
      </c>
      <c r="T22" s="18">
        <v>3.3493616315702206</v>
      </c>
      <c r="V22" s="19">
        <v>169.49152542372883</v>
      </c>
      <c r="W22" s="19">
        <v>0.84745762711864403</v>
      </c>
      <c r="X22" s="18">
        <v>6.0310000000000002E-2</v>
      </c>
      <c r="Y22" s="18">
        <v>3.3493616315702206</v>
      </c>
      <c r="AA22" s="2">
        <v>615</v>
      </c>
      <c r="AB22" s="2">
        <v>74</v>
      </c>
      <c r="AC22" s="2">
        <v>37.9</v>
      </c>
      <c r="AD22" s="2">
        <v>0.3</v>
      </c>
    </row>
    <row r="23" spans="1:30" s="2" customFormat="1" ht="18" customHeight="1" x14ac:dyDescent="0.2">
      <c r="A23" s="2" t="s">
        <v>97</v>
      </c>
      <c r="B23" s="17">
        <v>4.9070000000000003E-2</v>
      </c>
      <c r="C23" s="17">
        <v>1.1900000000000001E-3</v>
      </c>
      <c r="D23" s="17">
        <v>2.4251069900142657</v>
      </c>
      <c r="E23" s="17">
        <v>5.77E-3</v>
      </c>
      <c r="F23" s="17">
        <v>4.0000000000000003E-5</v>
      </c>
      <c r="G23" s="17">
        <v>0.69324090121317161</v>
      </c>
      <c r="H23" s="17">
        <v>0.28585992455907838</v>
      </c>
      <c r="J23" s="17">
        <v>4.9070000000000003E-2</v>
      </c>
      <c r="K23" s="17">
        <v>1.1900000000000001E-3</v>
      </c>
      <c r="L23" s="17">
        <v>5.77E-3</v>
      </c>
      <c r="M23" s="17">
        <v>4.0000000000000003E-5</v>
      </c>
      <c r="N23" s="17">
        <v>0.28585992455907838</v>
      </c>
      <c r="P23" s="19">
        <v>173.3102253032929</v>
      </c>
      <c r="Q23" s="19">
        <v>0.69324090121317161</v>
      </c>
      <c r="R23" s="18">
        <v>6.1679999999999999E-2</v>
      </c>
      <c r="S23" s="18">
        <v>1.56E-3</v>
      </c>
      <c r="T23" s="18">
        <v>2.5291828793774318</v>
      </c>
      <c r="V23" s="19">
        <v>173.3102253032929</v>
      </c>
      <c r="W23" s="19">
        <v>0.69324090121317161</v>
      </c>
      <c r="X23" s="18">
        <v>6.1679999999999999E-2</v>
      </c>
      <c r="Y23" s="18">
        <v>2.5291828793774318</v>
      </c>
      <c r="AA23" s="2">
        <v>663</v>
      </c>
      <c r="AB23" s="2">
        <v>56</v>
      </c>
      <c r="AC23" s="2">
        <v>37.1</v>
      </c>
      <c r="AD23" s="2">
        <v>0.3</v>
      </c>
    </row>
    <row r="24" spans="1:30" s="2" customFormat="1" ht="18" customHeight="1" x14ac:dyDescent="0.2">
      <c r="A24" s="2" t="s">
        <v>98</v>
      </c>
      <c r="B24" s="17">
        <v>5.033E-2</v>
      </c>
      <c r="C24" s="17">
        <v>1.1199999999999999E-3</v>
      </c>
      <c r="D24" s="17">
        <v>2.2253129346314324</v>
      </c>
      <c r="E24" s="17">
        <v>5.79E-3</v>
      </c>
      <c r="F24" s="17">
        <v>4.0000000000000003E-5</v>
      </c>
      <c r="G24" s="17">
        <v>0.69084628670120907</v>
      </c>
      <c r="H24" s="17">
        <v>0.31044905008635582</v>
      </c>
      <c r="J24" s="17">
        <v>5.033E-2</v>
      </c>
      <c r="K24" s="17">
        <v>1.1199999999999999E-3</v>
      </c>
      <c r="L24" s="17">
        <v>5.79E-3</v>
      </c>
      <c r="M24" s="17">
        <v>4.0000000000000003E-5</v>
      </c>
      <c r="N24" s="17">
        <v>0.31044905008635582</v>
      </c>
      <c r="P24" s="19">
        <v>172.71157167530225</v>
      </c>
      <c r="Q24" s="19">
        <v>0.69084628670120907</v>
      </c>
      <c r="R24" s="18">
        <v>6.3079999999999997E-2</v>
      </c>
      <c r="S24" s="18">
        <v>1.48E-3</v>
      </c>
      <c r="T24" s="18">
        <v>2.3462270133164238</v>
      </c>
      <c r="V24" s="19">
        <v>172.71157167530225</v>
      </c>
      <c r="W24" s="19">
        <v>0.69084628670120907</v>
      </c>
      <c r="X24" s="18">
        <v>6.3079999999999997E-2</v>
      </c>
      <c r="Y24" s="18">
        <v>2.3462270133164238</v>
      </c>
      <c r="AA24" s="2">
        <v>711</v>
      </c>
      <c r="AB24" s="2">
        <v>51</v>
      </c>
      <c r="AC24" s="2">
        <v>37.200000000000003</v>
      </c>
      <c r="AD24" s="2">
        <v>0.3</v>
      </c>
    </row>
    <row r="25" spans="1:30" s="2" customFormat="1" ht="18" customHeight="1" x14ac:dyDescent="0.2">
      <c r="A25" s="2" t="s">
        <v>99</v>
      </c>
      <c r="B25" s="17">
        <v>5.2580000000000002E-2</v>
      </c>
      <c r="C25" s="17">
        <v>1.2800000000000001E-3</v>
      </c>
      <c r="D25" s="17">
        <v>2.4343856979840246</v>
      </c>
      <c r="E25" s="17">
        <v>5.7299999999999999E-3</v>
      </c>
      <c r="F25" s="17">
        <v>4.0000000000000003E-5</v>
      </c>
      <c r="G25" s="17">
        <v>0.6980802792321118</v>
      </c>
      <c r="H25" s="17">
        <v>0.28675828970331591</v>
      </c>
      <c r="J25" s="17">
        <v>5.2580000000000002E-2</v>
      </c>
      <c r="K25" s="17">
        <v>1.2800000000000001E-3</v>
      </c>
      <c r="L25" s="17">
        <v>5.7299999999999999E-3</v>
      </c>
      <c r="M25" s="17">
        <v>4.0000000000000003E-5</v>
      </c>
      <c r="N25" s="17">
        <v>0.28675828970331591</v>
      </c>
      <c r="P25" s="19">
        <v>174.52006980802793</v>
      </c>
      <c r="Q25" s="19">
        <v>0.6980802792321118</v>
      </c>
      <c r="R25" s="18">
        <v>6.6589999999999996E-2</v>
      </c>
      <c r="S25" s="18">
        <v>1.6900000000000001E-3</v>
      </c>
      <c r="T25" s="18">
        <v>2.5379186063973571</v>
      </c>
      <c r="V25" s="19">
        <v>174.52006980802793</v>
      </c>
      <c r="W25" s="19">
        <v>0.6980802792321118</v>
      </c>
      <c r="X25" s="18">
        <v>6.6589999999999996E-2</v>
      </c>
      <c r="Y25" s="18">
        <v>2.5379186063973571</v>
      </c>
      <c r="AA25" s="2">
        <v>825</v>
      </c>
      <c r="AB25" s="2">
        <v>54</v>
      </c>
      <c r="AC25" s="2">
        <v>36.799999999999997</v>
      </c>
      <c r="AD25" s="2">
        <v>0.3</v>
      </c>
    </row>
    <row r="26" spans="1:30" s="2" customFormat="1" ht="18" customHeight="1" x14ac:dyDescent="0.2">
      <c r="A26" s="2" t="s">
        <v>100</v>
      </c>
      <c r="B26" s="17">
        <v>5.3060000000000003E-2</v>
      </c>
      <c r="C26" s="17">
        <v>1.1199999999999999E-3</v>
      </c>
      <c r="D26" s="17">
        <v>2.1108179419525062</v>
      </c>
      <c r="E26" s="17">
        <v>5.7800000000000004E-3</v>
      </c>
      <c r="F26" s="17">
        <v>3.0000000000000001E-5</v>
      </c>
      <c r="G26" s="17">
        <v>0.51903114186851207</v>
      </c>
      <c r="H26" s="17">
        <v>0.24589100346020765</v>
      </c>
      <c r="J26" s="17">
        <v>5.3060000000000003E-2</v>
      </c>
      <c r="K26" s="17">
        <v>1.1199999999999999E-3</v>
      </c>
      <c r="L26" s="17">
        <v>5.7800000000000004E-3</v>
      </c>
      <c r="M26" s="17">
        <v>3.0000000000000001E-5</v>
      </c>
      <c r="N26" s="17">
        <v>0.24589100346020765</v>
      </c>
      <c r="P26" s="19">
        <v>173.01038062283735</v>
      </c>
      <c r="Q26" s="19">
        <v>0.51903114186851207</v>
      </c>
      <c r="R26" s="18">
        <v>6.6589999999999996E-2</v>
      </c>
      <c r="S26" s="18">
        <v>1.4499999999999999E-3</v>
      </c>
      <c r="T26" s="18">
        <v>2.1775041297492117</v>
      </c>
      <c r="V26" s="19">
        <v>173.01038062283735</v>
      </c>
      <c r="W26" s="19">
        <v>0.51903114186851207</v>
      </c>
      <c r="X26" s="18">
        <v>6.6589999999999996E-2</v>
      </c>
      <c r="Y26" s="18">
        <v>2.1775041297492117</v>
      </c>
      <c r="AA26" s="2">
        <v>825</v>
      </c>
      <c r="AB26" s="2">
        <v>47</v>
      </c>
      <c r="AC26" s="2">
        <v>37.1</v>
      </c>
      <c r="AD26" s="2">
        <v>0.2</v>
      </c>
    </row>
    <row r="27" spans="1:30" s="2" customFormat="1" ht="18" customHeight="1" x14ac:dyDescent="0.2">
      <c r="B27" s="17"/>
      <c r="C27" s="17"/>
      <c r="D27" s="17"/>
      <c r="E27" s="17"/>
      <c r="F27" s="17"/>
      <c r="G27" s="17"/>
      <c r="H27" s="17"/>
      <c r="J27" s="17"/>
      <c r="K27" s="17"/>
      <c r="L27" s="17"/>
      <c r="M27" s="17"/>
      <c r="N27" s="17"/>
      <c r="P27" s="19"/>
      <c r="Q27" s="19"/>
      <c r="R27" s="18"/>
      <c r="S27" s="18"/>
      <c r="T27" s="18"/>
      <c r="V27" s="19"/>
      <c r="W27" s="19"/>
      <c r="X27" s="18"/>
      <c r="Y27" s="18"/>
    </row>
    <row r="28" spans="1:30" s="2" customFormat="1" ht="18" customHeight="1" x14ac:dyDescent="0.2">
      <c r="A28" s="2" t="s">
        <v>101</v>
      </c>
      <c r="B28" s="17">
        <v>4.1070000000000002E-2</v>
      </c>
      <c r="C28" s="17">
        <v>1.97E-3</v>
      </c>
      <c r="D28" s="17">
        <v>4.7966885804723631</v>
      </c>
      <c r="E28" s="17">
        <v>6.0200000000000002E-3</v>
      </c>
      <c r="F28" s="17">
        <v>8.0000000000000007E-5</v>
      </c>
      <c r="G28" s="17">
        <v>1.3289036544850499</v>
      </c>
      <c r="H28" s="17">
        <v>0.27704605629289852</v>
      </c>
      <c r="J28" s="17">
        <v>4.1070000000000002E-2</v>
      </c>
      <c r="K28" s="17">
        <v>1.97E-3</v>
      </c>
      <c r="L28" s="17">
        <v>6.0200000000000002E-3</v>
      </c>
      <c r="M28" s="17">
        <v>8.0000000000000007E-5</v>
      </c>
      <c r="N28" s="17">
        <v>0.27704605629289852</v>
      </c>
      <c r="P28" s="19">
        <v>166.11295681063123</v>
      </c>
      <c r="Q28" s="19">
        <v>1.3289036544850499</v>
      </c>
      <c r="R28" s="18">
        <v>4.9480000000000003E-2</v>
      </c>
      <c r="S28" s="18">
        <v>2.4599999999999999E-3</v>
      </c>
      <c r="T28" s="18">
        <v>4.9717057396928048</v>
      </c>
      <c r="V28" s="19">
        <v>166.11295681063123</v>
      </c>
      <c r="W28" s="19">
        <v>1.3289036544850499</v>
      </c>
      <c r="X28" s="18">
        <v>4.9480000000000003E-2</v>
      </c>
      <c r="Y28" s="18">
        <v>4.9717057396928048</v>
      </c>
      <c r="AA28" s="2">
        <v>171</v>
      </c>
      <c r="AB28" s="2">
        <v>115</v>
      </c>
      <c r="AC28" s="2">
        <v>38.700000000000003</v>
      </c>
      <c r="AD28" s="2">
        <v>0.5</v>
      </c>
    </row>
    <row r="29" spans="1:30" s="2" customFormat="1" ht="18" customHeight="1" x14ac:dyDescent="0.2">
      <c r="A29" s="2" t="s">
        <v>102</v>
      </c>
      <c r="B29" s="17">
        <v>4.5990000000000003E-2</v>
      </c>
      <c r="C29" s="17">
        <v>1.2600000000000001E-3</v>
      </c>
      <c r="D29" s="17">
        <v>2.7397260273972601</v>
      </c>
      <c r="E29" s="17">
        <v>6.0200000000000002E-3</v>
      </c>
      <c r="F29" s="17">
        <v>5.0000000000000002E-5</v>
      </c>
      <c r="G29" s="17">
        <v>0.83056478405315626</v>
      </c>
      <c r="H29" s="17">
        <v>0.30315614617940206</v>
      </c>
      <c r="J29" s="17">
        <v>4.5990000000000003E-2</v>
      </c>
      <c r="K29" s="17">
        <v>1.2600000000000001E-3</v>
      </c>
      <c r="L29" s="17">
        <v>6.0200000000000002E-3</v>
      </c>
      <c r="M29" s="17">
        <v>5.0000000000000002E-5</v>
      </c>
      <c r="N29" s="17">
        <v>0.30315614617940206</v>
      </c>
      <c r="P29" s="19">
        <v>166.11295681063123</v>
      </c>
      <c r="Q29" s="19">
        <v>0.83056478405315626</v>
      </c>
      <c r="R29" s="18">
        <v>5.543E-2</v>
      </c>
      <c r="S29" s="18">
        <v>1.5900000000000001E-3</v>
      </c>
      <c r="T29" s="18">
        <v>2.8684827710626015</v>
      </c>
      <c r="V29" s="19">
        <v>166.11295681063123</v>
      </c>
      <c r="W29" s="19">
        <v>0.83056478405315626</v>
      </c>
      <c r="X29" s="18">
        <v>5.543E-2</v>
      </c>
      <c r="Y29" s="18">
        <v>2.8684827710626015</v>
      </c>
      <c r="AA29" s="2">
        <v>430</v>
      </c>
      <c r="AB29" s="2">
        <v>65</v>
      </c>
      <c r="AC29" s="2">
        <v>38.700000000000003</v>
      </c>
      <c r="AD29" s="2">
        <v>0.3</v>
      </c>
    </row>
    <row r="30" spans="1:30" s="2" customFormat="1" ht="18" customHeight="1" x14ac:dyDescent="0.2">
      <c r="A30" s="2" t="s">
        <v>103</v>
      </c>
      <c r="B30" s="17">
        <v>4.0980000000000003E-2</v>
      </c>
      <c r="C30" s="17">
        <v>1.06E-3</v>
      </c>
      <c r="D30" s="17">
        <v>2.5866276232308438</v>
      </c>
      <c r="E30" s="17">
        <v>6.0299999999999998E-3</v>
      </c>
      <c r="F30" s="17">
        <v>5.0000000000000002E-5</v>
      </c>
      <c r="G30" s="17">
        <v>0.82918739635157546</v>
      </c>
      <c r="H30" s="17">
        <v>0.32056697643856197</v>
      </c>
      <c r="J30" s="17">
        <v>4.0980000000000003E-2</v>
      </c>
      <c r="K30" s="17">
        <v>1.06E-3</v>
      </c>
      <c r="L30" s="17">
        <v>6.0299999999999998E-3</v>
      </c>
      <c r="M30" s="17">
        <v>5.0000000000000002E-5</v>
      </c>
      <c r="N30" s="17">
        <v>0.32056697643856197</v>
      </c>
      <c r="P30" s="19">
        <v>165.8374792703151</v>
      </c>
      <c r="Q30" s="19">
        <v>0.82918739635157546</v>
      </c>
      <c r="R30" s="18">
        <v>4.9279999999999997E-2</v>
      </c>
      <c r="S30" s="18">
        <v>1.32E-3</v>
      </c>
      <c r="T30" s="18">
        <v>2.6785714285714288</v>
      </c>
      <c r="V30" s="19">
        <v>165.8374792703151</v>
      </c>
      <c r="W30" s="19">
        <v>0.82918739635157546</v>
      </c>
      <c r="X30" s="18">
        <v>4.9279999999999997E-2</v>
      </c>
      <c r="Y30" s="18">
        <v>2.6785714285714288</v>
      </c>
      <c r="AA30" s="2">
        <v>161</v>
      </c>
      <c r="AB30" s="2">
        <v>64</v>
      </c>
      <c r="AC30" s="2">
        <v>38.799999999999997</v>
      </c>
      <c r="AD30" s="2">
        <v>0.3</v>
      </c>
    </row>
    <row r="31" spans="1:30" s="2" customFormat="1" ht="18" customHeight="1" x14ac:dyDescent="0.2">
      <c r="A31" s="2" t="s">
        <v>104</v>
      </c>
      <c r="B31" s="17">
        <v>4.2880000000000001E-2</v>
      </c>
      <c r="C31" s="17">
        <v>1.58E-3</v>
      </c>
      <c r="D31" s="17">
        <v>3.6847014925373136</v>
      </c>
      <c r="E31" s="17">
        <v>6.0400000000000002E-3</v>
      </c>
      <c r="F31" s="17">
        <v>5.0000000000000002E-5</v>
      </c>
      <c r="G31" s="17">
        <v>0.82781456953642385</v>
      </c>
      <c r="H31" s="17">
        <v>0.22466258697292313</v>
      </c>
      <c r="J31" s="17">
        <v>4.2880000000000001E-2</v>
      </c>
      <c r="K31" s="17">
        <v>1.58E-3</v>
      </c>
      <c r="L31" s="17">
        <v>6.0400000000000002E-3</v>
      </c>
      <c r="M31" s="17">
        <v>5.0000000000000002E-5</v>
      </c>
      <c r="N31" s="17">
        <v>0.22466258697292313</v>
      </c>
      <c r="P31" s="19">
        <v>165.56291390728475</v>
      </c>
      <c r="Q31" s="19">
        <v>0.82781456953642385</v>
      </c>
      <c r="R31" s="18">
        <v>5.1479999999999998E-2</v>
      </c>
      <c r="S31" s="18">
        <v>1.9499999999999999E-3</v>
      </c>
      <c r="T31" s="18">
        <v>3.7878787878787881</v>
      </c>
      <c r="V31" s="19">
        <v>165.56291390728475</v>
      </c>
      <c r="W31" s="19">
        <v>0.82781456953642385</v>
      </c>
      <c r="X31" s="18">
        <v>5.1479999999999998E-2</v>
      </c>
      <c r="Y31" s="18">
        <v>3.7878787878787881</v>
      </c>
      <c r="AA31" s="2">
        <v>262</v>
      </c>
      <c r="AB31" s="2">
        <v>89</v>
      </c>
      <c r="AC31" s="2">
        <v>38.799999999999997</v>
      </c>
      <c r="AD31" s="2">
        <v>0.4</v>
      </c>
    </row>
    <row r="32" spans="1:30" s="2" customFormat="1" ht="18" customHeight="1" x14ac:dyDescent="0.2">
      <c r="A32" s="2" t="s">
        <v>105</v>
      </c>
      <c r="B32" s="17">
        <v>3.977E-2</v>
      </c>
      <c r="C32" s="17">
        <v>7.9000000000000001E-4</v>
      </c>
      <c r="D32" s="17">
        <v>1.986421926074931</v>
      </c>
      <c r="E32" s="17">
        <v>6.1000000000000004E-3</v>
      </c>
      <c r="F32" s="17">
        <v>4.0000000000000003E-5</v>
      </c>
      <c r="G32" s="17">
        <v>0.65573770491803274</v>
      </c>
      <c r="H32" s="17">
        <v>0.3301099813239261</v>
      </c>
      <c r="J32" s="17">
        <v>3.977E-2</v>
      </c>
      <c r="K32" s="17">
        <v>7.9000000000000001E-4</v>
      </c>
      <c r="L32" s="17">
        <v>6.1000000000000004E-3</v>
      </c>
      <c r="M32" s="17">
        <v>4.0000000000000003E-5</v>
      </c>
      <c r="N32" s="17">
        <v>0.3301099813239261</v>
      </c>
      <c r="P32" s="19">
        <v>163.93442622950818</v>
      </c>
      <c r="Q32" s="19">
        <v>0.65573770491803274</v>
      </c>
      <c r="R32" s="18">
        <v>4.7260000000000003E-2</v>
      </c>
      <c r="S32" s="18">
        <v>9.7999999999999997E-4</v>
      </c>
      <c r="T32" s="18">
        <v>2.073635209479475</v>
      </c>
      <c r="V32" s="19">
        <v>163.93442622950818</v>
      </c>
      <c r="W32" s="19">
        <v>0.65573770491803274</v>
      </c>
      <c r="X32" s="18">
        <v>4.7260000000000003E-2</v>
      </c>
      <c r="Y32" s="18">
        <v>2.073635209479475</v>
      </c>
      <c r="AA32" s="2">
        <v>62</v>
      </c>
      <c r="AB32" s="2">
        <v>48</v>
      </c>
      <c r="AC32" s="2">
        <v>39.200000000000003</v>
      </c>
      <c r="AD32" s="2">
        <v>0.3</v>
      </c>
    </row>
    <row r="33" spans="1:30" s="2" customFormat="1" ht="18" customHeight="1" x14ac:dyDescent="0.2">
      <c r="A33" s="2" t="s">
        <v>106</v>
      </c>
      <c r="B33" s="17">
        <v>4.1799999999999997E-2</v>
      </c>
      <c r="C33" s="17">
        <v>1.4499999999999999E-3</v>
      </c>
      <c r="D33" s="17">
        <v>3.4688995215311005</v>
      </c>
      <c r="E33" s="17">
        <v>6.11E-3</v>
      </c>
      <c r="F33" s="17">
        <v>5.0000000000000002E-5</v>
      </c>
      <c r="G33" s="17">
        <v>0.81833060556464821</v>
      </c>
      <c r="H33" s="17">
        <v>0.23590496077656756</v>
      </c>
      <c r="J33" s="17">
        <v>4.1799999999999997E-2</v>
      </c>
      <c r="K33" s="17">
        <v>1.4499999999999999E-3</v>
      </c>
      <c r="L33" s="17">
        <v>6.11E-3</v>
      </c>
      <c r="M33" s="17">
        <v>5.0000000000000002E-5</v>
      </c>
      <c r="N33" s="17">
        <v>0.23590496077656756</v>
      </c>
      <c r="P33" s="19">
        <v>163.66612111292963</v>
      </c>
      <c r="Q33" s="19">
        <v>0.81833060556464821</v>
      </c>
      <c r="R33" s="18">
        <v>4.9590000000000002E-2</v>
      </c>
      <c r="S33" s="18">
        <v>1.7799999999999999E-3</v>
      </c>
      <c r="T33" s="18">
        <v>3.5894333534986886</v>
      </c>
      <c r="V33" s="19">
        <v>163.66612111292963</v>
      </c>
      <c r="W33" s="19">
        <v>0.81833060556464821</v>
      </c>
      <c r="X33" s="18">
        <v>4.9590000000000002E-2</v>
      </c>
      <c r="Y33" s="18">
        <v>3.5894333534986886</v>
      </c>
      <c r="AA33" s="2">
        <v>176</v>
      </c>
      <c r="AB33" s="2">
        <v>85</v>
      </c>
      <c r="AC33" s="2">
        <v>39.299999999999997</v>
      </c>
      <c r="AD33" s="2">
        <v>0.3</v>
      </c>
    </row>
    <row r="34" spans="1:30" s="2" customFormat="1" ht="18" customHeight="1" x14ac:dyDescent="0.2">
      <c r="A34" s="2" t="s">
        <v>107</v>
      </c>
      <c r="B34" s="17">
        <v>3.891E-2</v>
      </c>
      <c r="C34" s="17">
        <v>1.7600000000000001E-3</v>
      </c>
      <c r="D34" s="17">
        <v>4.5232588023644302</v>
      </c>
      <c r="E34" s="17">
        <v>6.13E-3</v>
      </c>
      <c r="F34" s="17">
        <v>9.0000000000000006E-5</v>
      </c>
      <c r="G34" s="17">
        <v>1.4681892332789559</v>
      </c>
      <c r="H34" s="17">
        <v>0.3245866083345692</v>
      </c>
      <c r="J34" s="17">
        <v>3.891E-2</v>
      </c>
      <c r="K34" s="17">
        <v>1.7600000000000001E-3</v>
      </c>
      <c r="L34" s="17">
        <v>6.13E-3</v>
      </c>
      <c r="M34" s="17">
        <v>9.0000000000000006E-5</v>
      </c>
      <c r="N34" s="17">
        <v>0.3245866083345692</v>
      </c>
      <c r="P34" s="19">
        <v>163.1321370309951</v>
      </c>
      <c r="Q34" s="19">
        <v>1.4681892332789559</v>
      </c>
      <c r="R34" s="18">
        <v>4.6059999999999997E-2</v>
      </c>
      <c r="S34" s="18">
        <v>2.1800000000000001E-3</v>
      </c>
      <c r="T34" s="18">
        <v>4.7329570125922711</v>
      </c>
      <c r="V34" s="19">
        <v>163.1321370309951</v>
      </c>
      <c r="W34" s="19">
        <v>1.4681892332789559</v>
      </c>
      <c r="X34" s="18">
        <v>4.6059999999999997E-2</v>
      </c>
      <c r="Y34" s="18">
        <v>4.7329570125922711</v>
      </c>
      <c r="AA34" s="2">
        <v>1</v>
      </c>
      <c r="AB34" s="2">
        <v>101</v>
      </c>
      <c r="AC34" s="2">
        <v>39.4</v>
      </c>
      <c r="AD34" s="2">
        <v>0.6</v>
      </c>
    </row>
    <row r="35" spans="1:30" s="2" customFormat="1" ht="18" customHeight="1" x14ac:dyDescent="0.2">
      <c r="A35" s="2" t="s">
        <v>108</v>
      </c>
      <c r="B35" s="17">
        <v>4.0160000000000001E-2</v>
      </c>
      <c r="C35" s="17">
        <v>7.7999999999999999E-4</v>
      </c>
      <c r="D35" s="17">
        <v>1.9422310756972112</v>
      </c>
      <c r="E35" s="17">
        <v>6.1599999999999997E-3</v>
      </c>
      <c r="F35" s="17">
        <v>4.0000000000000003E-5</v>
      </c>
      <c r="G35" s="17">
        <v>0.64935064935064946</v>
      </c>
      <c r="H35" s="17">
        <v>0.33433233433233439</v>
      </c>
      <c r="J35" s="17">
        <v>4.0160000000000001E-2</v>
      </c>
      <c r="K35" s="17">
        <v>7.7999999999999999E-4</v>
      </c>
      <c r="L35" s="17">
        <v>6.1599999999999997E-3</v>
      </c>
      <c r="M35" s="17">
        <v>4.0000000000000003E-5</v>
      </c>
      <c r="N35" s="17">
        <v>0.33433233433233439</v>
      </c>
      <c r="P35" s="19">
        <v>162.33766233766235</v>
      </c>
      <c r="Q35" s="19">
        <v>0.64935064935064946</v>
      </c>
      <c r="R35" s="18">
        <v>4.7280000000000003E-2</v>
      </c>
      <c r="S35" s="18">
        <v>9.7000000000000005E-4</v>
      </c>
      <c r="T35" s="18">
        <v>2.0516074450084605</v>
      </c>
      <c r="V35" s="19">
        <v>162.33766233766235</v>
      </c>
      <c r="W35" s="19">
        <v>0.64935064935064946</v>
      </c>
      <c r="X35" s="18">
        <v>4.7280000000000003E-2</v>
      </c>
      <c r="Y35" s="18">
        <v>2.0516074450084605</v>
      </c>
      <c r="AA35" s="2">
        <v>63</v>
      </c>
      <c r="AB35" s="2">
        <v>48</v>
      </c>
      <c r="AC35" s="2">
        <v>39.6</v>
      </c>
      <c r="AD35" s="2">
        <v>0.3</v>
      </c>
    </row>
    <row r="36" spans="1:30" s="2" customFormat="1" ht="18" customHeight="1" x14ac:dyDescent="0.2">
      <c r="A36" s="2" t="s">
        <v>109</v>
      </c>
      <c r="B36" s="17">
        <v>4.2040000000000001E-2</v>
      </c>
      <c r="C36" s="17">
        <v>1.08E-3</v>
      </c>
      <c r="D36" s="17">
        <v>2.5689819219790673</v>
      </c>
      <c r="E36" s="17">
        <v>6.1799999999999997E-3</v>
      </c>
      <c r="F36" s="17">
        <v>5.0000000000000002E-5</v>
      </c>
      <c r="G36" s="17">
        <v>0.80906148867313932</v>
      </c>
      <c r="H36" s="17">
        <v>0.31493467577609985</v>
      </c>
      <c r="J36" s="17">
        <v>4.2040000000000001E-2</v>
      </c>
      <c r="K36" s="17">
        <v>1.08E-3</v>
      </c>
      <c r="L36" s="17">
        <v>6.1799999999999997E-3</v>
      </c>
      <c r="M36" s="17">
        <v>5.0000000000000002E-5</v>
      </c>
      <c r="N36" s="17">
        <v>0.31493467577609985</v>
      </c>
      <c r="P36" s="19">
        <v>161.81229773462783</v>
      </c>
      <c r="Q36" s="19">
        <v>0.80906148867313932</v>
      </c>
      <c r="R36" s="18">
        <v>4.9360000000000001E-2</v>
      </c>
      <c r="S36" s="18">
        <v>1.33E-3</v>
      </c>
      <c r="T36" s="18">
        <v>2.6944894651539708</v>
      </c>
      <c r="V36" s="19">
        <v>161.81229773462783</v>
      </c>
      <c r="W36" s="19">
        <v>0.80906148867313932</v>
      </c>
      <c r="X36" s="18">
        <v>4.9360000000000001E-2</v>
      </c>
      <c r="Y36" s="18">
        <v>2.6944894651539708</v>
      </c>
      <c r="AA36" s="2">
        <v>165</v>
      </c>
      <c r="AB36" s="2">
        <v>64</v>
      </c>
      <c r="AC36" s="2">
        <v>39.700000000000003</v>
      </c>
      <c r="AD36" s="2">
        <v>0.3</v>
      </c>
    </row>
    <row r="37" spans="1:30" s="2" customFormat="1" ht="18" customHeight="1" x14ac:dyDescent="0.2">
      <c r="A37" s="2" t="s">
        <v>110</v>
      </c>
      <c r="B37" s="17">
        <v>4.1700000000000001E-2</v>
      </c>
      <c r="C37" s="17">
        <v>1.83E-3</v>
      </c>
      <c r="D37" s="17">
        <v>4.3884892086330938</v>
      </c>
      <c r="E37" s="17">
        <v>6.1900000000000002E-3</v>
      </c>
      <c r="F37" s="17">
        <v>6.9999999999999994E-5</v>
      </c>
      <c r="G37" s="17">
        <v>1.1308562197092082</v>
      </c>
      <c r="H37" s="17">
        <v>0.25768690908127856</v>
      </c>
      <c r="J37" s="17">
        <v>4.1700000000000001E-2</v>
      </c>
      <c r="K37" s="17">
        <v>1.83E-3</v>
      </c>
      <c r="L37" s="17">
        <v>6.1900000000000002E-3</v>
      </c>
      <c r="M37" s="17">
        <v>6.9999999999999994E-5</v>
      </c>
      <c r="N37" s="17">
        <v>0.25768690908127856</v>
      </c>
      <c r="P37" s="19">
        <v>161.55088852988692</v>
      </c>
      <c r="Q37" s="19">
        <v>1.1308562197092082</v>
      </c>
      <c r="R37" s="18">
        <v>4.8849999999999998E-2</v>
      </c>
      <c r="S37" s="18">
        <v>2.2200000000000002E-3</v>
      </c>
      <c r="T37" s="18">
        <v>4.5445240532241558</v>
      </c>
      <c r="V37" s="19">
        <v>161.55088852988692</v>
      </c>
      <c r="W37" s="19">
        <v>1.1308562197092082</v>
      </c>
      <c r="X37" s="18">
        <v>4.8849999999999998E-2</v>
      </c>
      <c r="Y37" s="18">
        <v>4.5445240532241558</v>
      </c>
      <c r="AA37" s="2">
        <v>141</v>
      </c>
      <c r="AB37" s="2">
        <v>104</v>
      </c>
      <c r="AC37" s="2">
        <v>39.799999999999997</v>
      </c>
      <c r="AD37" s="2">
        <v>0.4</v>
      </c>
    </row>
    <row r="38" spans="1:30" s="2" customFormat="1" ht="18" customHeight="1" x14ac:dyDescent="0.2">
      <c r="A38" s="2" t="s">
        <v>111</v>
      </c>
      <c r="B38" s="17">
        <v>4.3909999999999998E-2</v>
      </c>
      <c r="C38" s="17">
        <v>7.7999999999999999E-4</v>
      </c>
      <c r="D38" s="17">
        <v>1.7763607378729218</v>
      </c>
      <c r="E38" s="17">
        <v>6.1900000000000002E-3</v>
      </c>
      <c r="F38" s="17">
        <v>4.0000000000000003E-5</v>
      </c>
      <c r="G38" s="17">
        <v>0.64620355411954766</v>
      </c>
      <c r="H38" s="17">
        <v>0.36377946232550434</v>
      </c>
      <c r="J38" s="17">
        <v>4.3909999999999998E-2</v>
      </c>
      <c r="K38" s="17">
        <v>7.7999999999999999E-4</v>
      </c>
      <c r="L38" s="17">
        <v>6.1900000000000002E-3</v>
      </c>
      <c r="M38" s="17">
        <v>4.0000000000000003E-5</v>
      </c>
      <c r="N38" s="17">
        <v>0.36377946232550434</v>
      </c>
      <c r="P38" s="19">
        <v>161.55088852988692</v>
      </c>
      <c r="Q38" s="19">
        <v>0.64620355411954766</v>
      </c>
      <c r="R38" s="18">
        <v>5.1479999999999998E-2</v>
      </c>
      <c r="S38" s="18">
        <v>9.6000000000000002E-4</v>
      </c>
      <c r="T38" s="18">
        <v>1.8648018648018647</v>
      </c>
      <c r="V38" s="19">
        <v>161.55088852988692</v>
      </c>
      <c r="W38" s="19">
        <v>0.64620355411954766</v>
      </c>
      <c r="X38" s="18">
        <v>5.1479999999999998E-2</v>
      </c>
      <c r="Y38" s="18">
        <v>1.8648018648018647</v>
      </c>
      <c r="AA38" s="2">
        <v>262</v>
      </c>
      <c r="AB38" s="2">
        <v>44</v>
      </c>
      <c r="AC38" s="2">
        <v>39.799999999999997</v>
      </c>
      <c r="AD38" s="2">
        <v>0.3</v>
      </c>
    </row>
    <row r="39" spans="1:30" s="2" customFormat="1" ht="18" customHeight="1" x14ac:dyDescent="0.2">
      <c r="A39" s="2" t="s">
        <v>112</v>
      </c>
      <c r="B39" s="17">
        <v>4.4429999999999997E-2</v>
      </c>
      <c r="C39" s="17">
        <v>9.7999999999999997E-4</v>
      </c>
      <c r="D39" s="17">
        <v>2.2057168579788433</v>
      </c>
      <c r="E39" s="17">
        <v>6.2700000000000004E-3</v>
      </c>
      <c r="F39" s="17">
        <v>4.0000000000000003E-5</v>
      </c>
      <c r="G39" s="17">
        <v>0.63795853269537484</v>
      </c>
      <c r="H39" s="17">
        <v>0.28922956742505612</v>
      </c>
      <c r="J39" s="17">
        <v>4.4429999999999997E-2</v>
      </c>
      <c r="K39" s="17">
        <v>9.7999999999999997E-4</v>
      </c>
      <c r="L39" s="17">
        <v>6.2700000000000004E-3</v>
      </c>
      <c r="M39" s="17">
        <v>4.0000000000000003E-5</v>
      </c>
      <c r="N39" s="17">
        <v>0.28922956742505612</v>
      </c>
      <c r="P39" s="19">
        <v>159.48963317384369</v>
      </c>
      <c r="Q39" s="19">
        <v>0.63795853269537484</v>
      </c>
      <c r="R39" s="18">
        <v>5.1369999999999999E-2</v>
      </c>
      <c r="S39" s="18">
        <v>1.1900000000000001E-3</v>
      </c>
      <c r="T39" s="18">
        <v>2.3165271559275844</v>
      </c>
      <c r="V39" s="19">
        <v>159.48963317384369</v>
      </c>
      <c r="W39" s="19">
        <v>0.63795853269537484</v>
      </c>
      <c r="X39" s="18">
        <v>5.1369999999999999E-2</v>
      </c>
      <c r="Y39" s="18">
        <v>2.3165271559275844</v>
      </c>
      <c r="AA39" s="2">
        <v>257</v>
      </c>
      <c r="AB39" s="2">
        <v>54</v>
      </c>
      <c r="AC39" s="2">
        <v>40.299999999999997</v>
      </c>
      <c r="AD39" s="2">
        <v>0.3</v>
      </c>
    </row>
    <row r="40" spans="1:30" s="2" customFormat="1" ht="18" customHeight="1" x14ac:dyDescent="0.2">
      <c r="A40" s="2" t="s">
        <v>113</v>
      </c>
      <c r="B40" s="17">
        <v>4.5909999999999999E-2</v>
      </c>
      <c r="C40" s="17">
        <v>1.1000000000000001E-3</v>
      </c>
      <c r="D40" s="17">
        <v>2.3959921585711177</v>
      </c>
      <c r="E40" s="17">
        <v>6.28E-3</v>
      </c>
      <c r="F40" s="17">
        <v>5.0000000000000002E-5</v>
      </c>
      <c r="G40" s="17">
        <v>0.79617834394904463</v>
      </c>
      <c r="H40" s="17">
        <v>0.33229588882455124</v>
      </c>
      <c r="J40" s="17">
        <v>4.5909999999999999E-2</v>
      </c>
      <c r="K40" s="17">
        <v>1.1000000000000001E-3</v>
      </c>
      <c r="L40" s="17">
        <v>6.28E-3</v>
      </c>
      <c r="M40" s="17">
        <v>5.0000000000000002E-5</v>
      </c>
      <c r="N40" s="17">
        <v>0.33229588882455124</v>
      </c>
      <c r="P40" s="19">
        <v>159.23566878980893</v>
      </c>
      <c r="Q40" s="19">
        <v>0.79617834394904463</v>
      </c>
      <c r="R40" s="18">
        <v>5.305E-2</v>
      </c>
      <c r="S40" s="18">
        <v>1.34E-3</v>
      </c>
      <c r="T40" s="18">
        <v>2.5259189443920831</v>
      </c>
      <c r="V40" s="19">
        <v>159.23566878980893</v>
      </c>
      <c r="W40" s="19">
        <v>0.79617834394904463</v>
      </c>
      <c r="X40" s="18">
        <v>5.305E-2</v>
      </c>
      <c r="Y40" s="18">
        <v>2.5259189443920831</v>
      </c>
      <c r="AA40" s="2">
        <v>331</v>
      </c>
      <c r="AB40" s="2">
        <v>59</v>
      </c>
      <c r="AC40" s="2">
        <v>40.4</v>
      </c>
      <c r="AD40" s="2">
        <v>0.3</v>
      </c>
    </row>
    <row r="41" spans="1:30" s="2" customFormat="1" ht="18" customHeight="1" x14ac:dyDescent="0.2">
      <c r="A41" s="2" t="s">
        <v>114</v>
      </c>
      <c r="B41" s="17">
        <v>4.4999999999999998E-2</v>
      </c>
      <c r="C41" s="17">
        <v>1.66E-3</v>
      </c>
      <c r="D41" s="17">
        <v>3.6888888888888887</v>
      </c>
      <c r="E41" s="17">
        <v>6.3499999999999997E-3</v>
      </c>
      <c r="F41" s="17">
        <v>6.0000000000000002E-5</v>
      </c>
      <c r="G41" s="17">
        <v>0.94488188976377951</v>
      </c>
      <c r="H41" s="17">
        <v>0.25614268096006071</v>
      </c>
      <c r="J41" s="17">
        <v>4.4999999999999998E-2</v>
      </c>
      <c r="K41" s="17">
        <v>1.66E-3</v>
      </c>
      <c r="L41" s="17">
        <v>6.3499999999999997E-3</v>
      </c>
      <c r="M41" s="17">
        <v>6.0000000000000002E-5</v>
      </c>
      <c r="N41" s="17">
        <v>0.25614268096006071</v>
      </c>
      <c r="P41" s="19">
        <v>157.48031496062993</v>
      </c>
      <c r="Q41" s="19">
        <v>0.94488188976377951</v>
      </c>
      <c r="R41" s="18">
        <v>5.1380000000000002E-2</v>
      </c>
      <c r="S41" s="18">
        <v>1.9599999999999999E-3</v>
      </c>
      <c r="T41" s="18">
        <v>3.8147138964577652</v>
      </c>
      <c r="V41" s="19">
        <v>157.48031496062993</v>
      </c>
      <c r="W41" s="19">
        <v>0.94488188976377951</v>
      </c>
      <c r="X41" s="18">
        <v>5.1380000000000002E-2</v>
      </c>
      <c r="Y41" s="18">
        <v>3.8147138964577652</v>
      </c>
      <c r="AA41" s="2">
        <v>258</v>
      </c>
      <c r="AB41" s="2">
        <v>90</v>
      </c>
      <c r="AC41" s="2">
        <v>40.799999999999997</v>
      </c>
      <c r="AD41" s="2">
        <v>0.4</v>
      </c>
    </row>
    <row r="42" spans="1:30" s="2" customFormat="1" ht="18" customHeight="1" x14ac:dyDescent="0.2">
      <c r="A42" s="2" t="s">
        <v>115</v>
      </c>
      <c r="B42" s="17">
        <v>0.10272000000000001</v>
      </c>
      <c r="C42" s="17">
        <v>4.5599999999999998E-3</v>
      </c>
      <c r="D42" s="17">
        <v>4.4392523364485976</v>
      </c>
      <c r="E42" s="17">
        <v>6.4700000000000001E-3</v>
      </c>
      <c r="F42" s="17">
        <v>6.9999999999999994E-5</v>
      </c>
      <c r="G42" s="17">
        <v>1.0819165378670788</v>
      </c>
      <c r="H42" s="17">
        <v>0.24371593589847881</v>
      </c>
      <c r="J42" s="17">
        <v>0.10272000000000001</v>
      </c>
      <c r="K42" s="17">
        <v>4.5599999999999998E-3</v>
      </c>
      <c r="L42" s="17">
        <v>6.4700000000000001E-3</v>
      </c>
      <c r="M42" s="17">
        <v>6.9999999999999994E-5</v>
      </c>
      <c r="N42" s="17">
        <v>0.24371593589847881</v>
      </c>
      <c r="P42" s="19">
        <v>154.5595054095827</v>
      </c>
      <c r="Q42" s="19">
        <v>1.0819165378670788</v>
      </c>
      <c r="R42" s="18">
        <v>0.11518</v>
      </c>
      <c r="S42" s="18">
        <v>5.2500000000000003E-3</v>
      </c>
      <c r="T42" s="18">
        <v>4.5580830005209236</v>
      </c>
      <c r="V42" s="19">
        <v>154.5595054095827</v>
      </c>
      <c r="W42" s="19">
        <v>1.0819165378670788</v>
      </c>
      <c r="X42" s="18">
        <v>0.11518</v>
      </c>
      <c r="Y42" s="18">
        <v>4.5580830005209236</v>
      </c>
      <c r="AA42" s="2">
        <v>1883</v>
      </c>
      <c r="AB42" s="2">
        <v>84</v>
      </c>
      <c r="AC42" s="2">
        <v>41.6</v>
      </c>
      <c r="AD42" s="2">
        <v>0.4</v>
      </c>
    </row>
    <row r="43" spans="1:30" s="2" customFormat="1" ht="18" customHeight="1" x14ac:dyDescent="0.2">
      <c r="A43" s="2" t="s">
        <v>116</v>
      </c>
      <c r="B43" s="17">
        <v>0.12836</v>
      </c>
      <c r="C43" s="17">
        <v>5.9899999999999997E-3</v>
      </c>
      <c r="D43" s="17">
        <v>4.6665627921470856</v>
      </c>
      <c r="E43" s="17">
        <v>6.6299999999999996E-3</v>
      </c>
      <c r="F43" s="17">
        <v>8.0000000000000007E-5</v>
      </c>
      <c r="G43" s="17">
        <v>1.206636500754148</v>
      </c>
      <c r="H43" s="17">
        <v>0.25857071992788389</v>
      </c>
      <c r="J43" s="17">
        <v>0.12836</v>
      </c>
      <c r="K43" s="17">
        <v>5.9899999999999997E-3</v>
      </c>
      <c r="L43" s="17">
        <v>6.6299999999999996E-3</v>
      </c>
      <c r="M43" s="17">
        <v>8.0000000000000007E-5</v>
      </c>
      <c r="N43" s="17">
        <v>0.25857071992788389</v>
      </c>
      <c r="P43" s="19">
        <v>150.82956259426848</v>
      </c>
      <c r="Q43" s="19">
        <v>1.206636500754148</v>
      </c>
      <c r="R43" s="18">
        <v>0.14036999999999999</v>
      </c>
      <c r="S43" s="18">
        <v>6.77E-3</v>
      </c>
      <c r="T43" s="18">
        <v>4.8229678706276271</v>
      </c>
      <c r="V43" s="19">
        <v>150.82956259426848</v>
      </c>
      <c r="W43" s="19">
        <v>1.206636500754148</v>
      </c>
      <c r="X43" s="18">
        <v>0.14036999999999999</v>
      </c>
      <c r="Y43" s="18">
        <v>4.8229678706276271</v>
      </c>
      <c r="AA43" s="2">
        <v>2232</v>
      </c>
      <c r="AB43" s="2">
        <v>86</v>
      </c>
      <c r="AC43" s="2">
        <v>42.6</v>
      </c>
      <c r="AD43" s="2">
        <v>0.5</v>
      </c>
    </row>
    <row r="44" spans="1:30" s="2" customFormat="1" ht="18" customHeight="1" x14ac:dyDescent="0.2">
      <c r="A44" s="2" t="s">
        <v>117</v>
      </c>
      <c r="B44" s="17">
        <v>5.1389999999999998E-2</v>
      </c>
      <c r="C44" s="17">
        <v>7.0000000000000001E-3</v>
      </c>
      <c r="D44" s="17">
        <v>13.621327106440942</v>
      </c>
      <c r="E44" s="17">
        <v>7.1700000000000002E-3</v>
      </c>
      <c r="F44" s="17">
        <v>2.0000000000000001E-4</v>
      </c>
      <c r="G44" s="17">
        <v>2.7894002789400281</v>
      </c>
      <c r="H44" s="17">
        <v>0.20478182904961148</v>
      </c>
      <c r="J44" s="17">
        <v>5.1389999999999998E-2</v>
      </c>
      <c r="K44" s="17">
        <v>7.0000000000000001E-3</v>
      </c>
      <c r="L44" s="17">
        <v>7.1700000000000002E-3</v>
      </c>
      <c r="M44" s="17">
        <v>2.0000000000000001E-4</v>
      </c>
      <c r="N44" s="17">
        <v>0.20478182904961148</v>
      </c>
      <c r="P44" s="19">
        <v>139.47001394700141</v>
      </c>
      <c r="Q44" s="19">
        <v>2.7894002789400281</v>
      </c>
      <c r="R44" s="18">
        <v>5.2010000000000001E-2</v>
      </c>
      <c r="S44" s="18">
        <v>7.2199999999999999E-3</v>
      </c>
      <c r="T44" s="18">
        <v>13.881945779657759</v>
      </c>
      <c r="V44" s="19">
        <v>139.47001394700141</v>
      </c>
      <c r="W44" s="19">
        <v>2.7894002789400281</v>
      </c>
      <c r="X44" s="18">
        <v>5.2010000000000001E-2</v>
      </c>
      <c r="Y44" s="18">
        <v>13.881945779657759</v>
      </c>
      <c r="AA44" s="2">
        <v>286</v>
      </c>
      <c r="AB44" s="2">
        <v>297</v>
      </c>
      <c r="AC44" s="2">
        <v>46</v>
      </c>
      <c r="AD44" s="2">
        <v>1</v>
      </c>
    </row>
    <row r="45" spans="1:30" s="2" customFormat="1" ht="18" customHeight="1" x14ac:dyDescent="0.2"/>
    <row r="46" spans="1:30" s="2" customFormat="1" ht="18" customHeight="1" x14ac:dyDescent="0.2"/>
    <row r="47" spans="1:30" s="7" customFormat="1" ht="18" customHeight="1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30" s="7" customFormat="1" ht="18" customHeight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s="7" customFormat="1" ht="18" customHeight="1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s="7" customFormat="1" ht="18" customHeight="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s="7" customFormat="1" ht="18" customHeight="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s="7" customFormat="1" ht="18" customHeight="1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s="7" customFormat="1" ht="18" customHeight="1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s="7" customFormat="1" ht="18" customHeight="1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s="7" customFormat="1" ht="18" customHeight="1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s="7" customFormat="1" ht="18" customHeight="1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s="7" customFormat="1" ht="18" customHeight="1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s="7" customFormat="1" ht="18" customHeight="1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s="7" customFormat="1" ht="18" customHeight="1" x14ac:dyDescent="0.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s="7" customFormat="1" ht="18" customHeight="1" x14ac:dyDescent="0.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s="7" customFormat="1" ht="18" customHeight="1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8" customHeight="1" x14ac:dyDescent="0.2">
      <c r="A62" s="4"/>
    </row>
    <row r="63" spans="1:25" ht="18" customHeight="1" x14ac:dyDescent="0.2">
      <c r="A63" s="4"/>
    </row>
    <row r="64" spans="1:25" ht="18" customHeight="1" x14ac:dyDescent="0.2">
      <c r="A64" s="4"/>
    </row>
    <row r="65" spans="1:1" ht="18" customHeight="1" x14ac:dyDescent="0.2">
      <c r="A65" s="4"/>
    </row>
    <row r="66" spans="1:1" ht="18" customHeight="1" x14ac:dyDescent="0.2">
      <c r="A66" s="4"/>
    </row>
    <row r="67" spans="1:1" ht="18" customHeight="1" x14ac:dyDescent="0.2">
      <c r="A67" s="4"/>
    </row>
    <row r="68" spans="1:1" ht="18" customHeight="1" x14ac:dyDescent="0.2">
      <c r="A68" s="4"/>
    </row>
  </sheetData>
  <mergeCells count="5">
    <mergeCell ref="B3:H3"/>
    <mergeCell ref="AA3:AD3"/>
    <mergeCell ref="J3:N3"/>
    <mergeCell ref="P3:T3"/>
    <mergeCell ref="V3:Y3"/>
  </mergeCells>
  <phoneticPr fontId="1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/>
  <dimension ref="A1:H158"/>
  <sheetViews>
    <sheetView workbookViewId="0">
      <selection activeCell="C7" sqref="C7"/>
    </sheetView>
  </sheetViews>
  <sheetFormatPr baseColWidth="10" defaultColWidth="7.5703125" defaultRowHeight="13" x14ac:dyDescent="0.15"/>
  <cols>
    <col min="1" max="1" width="7.42578125" style="21" customWidth="1"/>
    <col min="2" max="2" width="7.5703125" style="21" customWidth="1"/>
    <col min="3" max="3" width="10.7109375" style="21" bestFit="1" customWidth="1"/>
    <col min="4" max="7" width="7.5703125" style="21" customWidth="1"/>
    <col min="8" max="8" width="10.5703125" style="21" bestFit="1" customWidth="1"/>
    <col min="9" max="16384" width="7.5703125" style="21"/>
  </cols>
  <sheetData>
    <row r="1" spans="1:8" x14ac:dyDescent="0.15">
      <c r="A1" s="20">
        <f>1000*B2/2</f>
        <v>1000</v>
      </c>
      <c r="C1" s="21">
        <v>6</v>
      </c>
      <c r="D1" s="21">
        <v>10</v>
      </c>
      <c r="E1" s="21">
        <v>0</v>
      </c>
      <c r="F1" s="21">
        <v>669</v>
      </c>
      <c r="G1" s="21">
        <v>840</v>
      </c>
    </row>
    <row r="2" spans="1:8" x14ac:dyDescent="0.15">
      <c r="B2" s="22">
        <v>2</v>
      </c>
      <c r="C2" s="21">
        <f>$A$1+C1</f>
        <v>1006</v>
      </c>
      <c r="D2" s="21">
        <f>$A$1+D1</f>
        <v>1010</v>
      </c>
      <c r="E2" s="21">
        <f>$A$1+E1</f>
        <v>1000</v>
      </c>
      <c r="F2" s="21">
        <f>$A$1+F1</f>
        <v>1669</v>
      </c>
      <c r="G2" s="21">
        <f>$A$1+G1</f>
        <v>1840</v>
      </c>
      <c r="H2" s="21">
        <v>170</v>
      </c>
    </row>
    <row r="3" spans="1:8" x14ac:dyDescent="0.15">
      <c r="C3" s="21">
        <v>20</v>
      </c>
      <c r="D3" s="21">
        <v>26</v>
      </c>
      <c r="E3" s="21">
        <v>100</v>
      </c>
      <c r="F3" s="21">
        <v>100</v>
      </c>
      <c r="G3" s="21">
        <v>100</v>
      </c>
    </row>
    <row r="4" spans="1:8" x14ac:dyDescent="0.15">
      <c r="C4" s="21">
        <v>11</v>
      </c>
      <c r="D4" s="21">
        <v>11</v>
      </c>
      <c r="E4" s="21">
        <v>11</v>
      </c>
      <c r="F4" s="21">
        <v>11</v>
      </c>
      <c r="G4" s="21">
        <v>11</v>
      </c>
      <c r="H4" s="23">
        <f>SUM(C4:G4)</f>
        <v>55</v>
      </c>
    </row>
    <row r="5" spans="1:8" x14ac:dyDescent="0.15">
      <c r="C5" s="24">
        <f>100*C4/$H4</f>
        <v>20</v>
      </c>
      <c r="D5" s="24">
        <f>100*D4/$H4</f>
        <v>20</v>
      </c>
      <c r="E5" s="24">
        <f>100*E4/$H4</f>
        <v>20</v>
      </c>
      <c r="F5" s="24">
        <f>100*F4/$H4</f>
        <v>20</v>
      </c>
      <c r="G5" s="24">
        <f>100*G4/$H4</f>
        <v>20</v>
      </c>
      <c r="H5" s="23">
        <f>SUM(C5:G5)</f>
        <v>100</v>
      </c>
    </row>
    <row r="6" spans="1:8" x14ac:dyDescent="0.15">
      <c r="A6" s="21">
        <f>A1</f>
        <v>1000</v>
      </c>
      <c r="C6" s="21">
        <f>C$4*NORMDIST($A6,C$2,C$3,FALSE)</f>
        <v>0.20976329850328823</v>
      </c>
      <c r="D6" s="21">
        <f t="shared" ref="D6:G21" si="0">D$4*NORMDIST($A6,D$2,D$3,FALSE)</f>
        <v>0.15674981252709685</v>
      </c>
      <c r="E6" s="21">
        <f t="shared" si="0"/>
        <v>4.3883650844157594E-2</v>
      </c>
      <c r="F6" s="21">
        <f t="shared" si="0"/>
        <v>8.3876272161596646E-12</v>
      </c>
      <c r="G6" s="21">
        <f t="shared" si="0"/>
        <v>2.09118969169876E-17</v>
      </c>
      <c r="H6" s="21">
        <f>H$2*SUM(C6:G6)/(C$4+D$4+E$4+F$4+G$4)</f>
        <v>1.2684990821836029</v>
      </c>
    </row>
    <row r="7" spans="1:8" x14ac:dyDescent="0.15">
      <c r="A7" s="21">
        <f>A6+10</f>
        <v>1010</v>
      </c>
      <c r="C7" s="21">
        <f t="shared" ref="C7:G38" si="1">C$4*NORMDIST($A7,C$2,C$3,FALSE)</f>
        <v>0.21507348168650076</v>
      </c>
      <c r="D7" s="21">
        <f t="shared" si="0"/>
        <v>0.16878327247752922</v>
      </c>
      <c r="E7" s="21">
        <f t="shared" si="0"/>
        <v>4.3664780222471299E-2</v>
      </c>
      <c r="F7" s="21">
        <f t="shared" si="0"/>
        <v>1.6293360108824205E-11</v>
      </c>
      <c r="G7" s="21">
        <f t="shared" si="0"/>
        <v>4.8198033790602593E-17</v>
      </c>
      <c r="H7" s="21">
        <f t="shared" ref="H7:H70" si="2">H$2*SUM(C7:G7)/(C$4+D$4+E$4+F$4+G$4)</f>
        <v>1.3214301972450015</v>
      </c>
    </row>
    <row r="8" spans="1:8" x14ac:dyDescent="0.15">
      <c r="A8" s="21">
        <f t="shared" ref="A8:A71" si="3">A7+10</f>
        <v>1020</v>
      </c>
      <c r="C8" s="21">
        <f t="shared" si="1"/>
        <v>0.1717396633517187</v>
      </c>
      <c r="D8" s="21">
        <f t="shared" si="0"/>
        <v>0.15674981252709685</v>
      </c>
      <c r="E8" s="21">
        <f t="shared" si="0"/>
        <v>4.3014696337300144E-2</v>
      </c>
      <c r="F8" s="21">
        <f t="shared" si="0"/>
        <v>3.1335688934418631E-11</v>
      </c>
      <c r="G8" s="21">
        <f t="shared" si="0"/>
        <v>1.0998216623346896E-16</v>
      </c>
      <c r="H8" s="21">
        <f t="shared" si="2"/>
        <v>1.1482856233103047</v>
      </c>
    </row>
    <row r="9" spans="1:8" x14ac:dyDescent="0.15">
      <c r="A9" s="21">
        <f t="shared" si="3"/>
        <v>1030</v>
      </c>
      <c r="C9" s="21">
        <f t="shared" si="1"/>
        <v>0.10680233024076713</v>
      </c>
      <c r="D9" s="21">
        <f t="shared" si="0"/>
        <v>0.12555670540092195</v>
      </c>
      <c r="E9" s="21">
        <f t="shared" si="0"/>
        <v>4.1952659700657653E-2</v>
      </c>
      <c r="F9" s="21">
        <f t="shared" si="0"/>
        <v>5.966572109839602E-11</v>
      </c>
      <c r="G9" s="21">
        <f t="shared" si="0"/>
        <v>2.4846903434697335E-16</v>
      </c>
      <c r="H9" s="21">
        <f t="shared" si="2"/>
        <v>0.8478725130607665</v>
      </c>
    </row>
    <row r="10" spans="1:8" x14ac:dyDescent="0.15">
      <c r="A10" s="21">
        <f t="shared" si="3"/>
        <v>1040</v>
      </c>
      <c r="C10" s="21">
        <f t="shared" si="1"/>
        <v>5.1726992557287813E-2</v>
      </c>
      <c r="D10" s="21">
        <f t="shared" si="0"/>
        <v>8.6741723434608481E-2</v>
      </c>
      <c r="E10" s="21">
        <f t="shared" si="0"/>
        <v>4.0509715433365567E-2</v>
      </c>
      <c r="F10" s="21">
        <f t="shared" si="0"/>
        <v>1.124780025384839E-10</v>
      </c>
      <c r="G10" s="21">
        <f t="shared" si="0"/>
        <v>5.5574981918905813E-16</v>
      </c>
      <c r="H10" s="21">
        <f t="shared" si="2"/>
        <v>0.55320606111665227</v>
      </c>
    </row>
    <row r="11" spans="1:8" x14ac:dyDescent="0.15">
      <c r="A11" s="21">
        <f t="shared" si="3"/>
        <v>1050</v>
      </c>
      <c r="C11" s="21">
        <f t="shared" si="1"/>
        <v>1.9511026065427282E-2</v>
      </c>
      <c r="D11" s="21">
        <f t="shared" si="0"/>
        <v>5.1685823031834992E-2</v>
      </c>
      <c r="E11" s="21">
        <f t="shared" si="0"/>
        <v>3.8727185944072942E-2</v>
      </c>
      <c r="F11" s="21">
        <f t="shared" si="0"/>
        <v>2.0992654200230372E-10</v>
      </c>
      <c r="G11" s="21">
        <f t="shared" si="0"/>
        <v>1.2306751835787E-15</v>
      </c>
      <c r="H11" s="21">
        <f t="shared" si="2"/>
        <v>0.33976519986754017</v>
      </c>
    </row>
    <row r="12" spans="1:8" x14ac:dyDescent="0.15">
      <c r="A12" s="21">
        <f t="shared" si="3"/>
        <v>1060</v>
      </c>
      <c r="C12" s="21">
        <f t="shared" si="1"/>
        <v>5.731514147932425E-3</v>
      </c>
      <c r="D12" s="21">
        <f t="shared" si="0"/>
        <v>2.6562569270686644E-2</v>
      </c>
      <c r="E12" s="21">
        <f t="shared" si="0"/>
        <v>3.665470631809796E-2</v>
      </c>
      <c r="F12" s="21">
        <f t="shared" si="0"/>
        <v>3.8790391590449185E-10</v>
      </c>
      <c r="G12" s="21">
        <f t="shared" si="0"/>
        <v>2.6981408142660753E-15</v>
      </c>
      <c r="H12" s="21">
        <f t="shared" si="2"/>
        <v>0.21311444220338216</v>
      </c>
    </row>
    <row r="13" spans="1:8" x14ac:dyDescent="0.15">
      <c r="A13" s="21">
        <f t="shared" si="3"/>
        <v>1070</v>
      </c>
      <c r="C13" s="21">
        <f t="shared" si="1"/>
        <v>1.3112485108056622E-3</v>
      </c>
      <c r="D13" s="21">
        <f t="shared" si="0"/>
        <v>1.1773998545406688E-2</v>
      </c>
      <c r="E13" s="21">
        <f t="shared" si="0"/>
        <v>3.4347932670343743E-2</v>
      </c>
      <c r="F13" s="21">
        <f t="shared" si="0"/>
        <v>7.0963990798929252E-10</v>
      </c>
      <c r="G13" s="21">
        <f t="shared" si="0"/>
        <v>5.8565632094782372E-15</v>
      </c>
      <c r="H13" s="21">
        <f t="shared" si="2"/>
        <v>0.14661164862098755</v>
      </c>
    </row>
    <row r="14" spans="1:8" x14ac:dyDescent="0.15">
      <c r="A14" s="21">
        <f t="shared" si="3"/>
        <v>1080</v>
      </c>
      <c r="C14" s="21">
        <f t="shared" si="1"/>
        <v>2.3362914880291328E-4</v>
      </c>
      <c r="D14" s="21">
        <f t="shared" si="0"/>
        <v>4.501249952934115E-3</v>
      </c>
      <c r="E14" s="21">
        <f t="shared" si="0"/>
        <v>3.1866070803763101E-2</v>
      </c>
      <c r="F14" s="21">
        <f t="shared" si="0"/>
        <v>1.2853131569354857E-9</v>
      </c>
      <c r="G14" s="21">
        <f t="shared" si="0"/>
        <v>1.2585721391981505E-14</v>
      </c>
      <c r="H14" s="21">
        <f t="shared" si="2"/>
        <v>0.11313021277164359</v>
      </c>
    </row>
    <row r="15" spans="1:8" x14ac:dyDescent="0.15">
      <c r="A15" s="21">
        <f t="shared" si="3"/>
        <v>1090</v>
      </c>
      <c r="C15" s="21">
        <f t="shared" si="1"/>
        <v>3.2418687266096925E-5</v>
      </c>
      <c r="D15" s="21">
        <f t="shared" si="0"/>
        <v>1.4842174592661198E-3</v>
      </c>
      <c r="E15" s="21">
        <f t="shared" si="0"/>
        <v>2.9269377488863033E-2</v>
      </c>
      <c r="F15" s="21">
        <f t="shared" si="0"/>
        <v>2.3048195580714747E-9</v>
      </c>
      <c r="G15" s="21">
        <f t="shared" si="0"/>
        <v>2.6777525863319108E-14</v>
      </c>
      <c r="H15" s="21">
        <f t="shared" si="2"/>
        <v>9.5156776542564894E-2</v>
      </c>
    </row>
    <row r="16" spans="1:8" x14ac:dyDescent="0.15">
      <c r="A16" s="21">
        <f t="shared" si="3"/>
        <v>1100</v>
      </c>
      <c r="C16" s="21">
        <f t="shared" si="1"/>
        <v>3.5034038483768989E-6</v>
      </c>
      <c r="D16" s="21">
        <f t="shared" si="0"/>
        <v>4.2210179240629371E-4</v>
      </c>
      <c r="E16" s="21">
        <f t="shared" si="0"/>
        <v>2.6616779697105769E-2</v>
      </c>
      <c r="F16" s="21">
        <f t="shared" si="0"/>
        <v>4.091871277781764E-9</v>
      </c>
      <c r="G16" s="21">
        <f t="shared" si="0"/>
        <v>5.6405290004763292E-14</v>
      </c>
      <c r="H16" s="21">
        <f t="shared" si="2"/>
        <v>8.358556595452693E-2</v>
      </c>
    </row>
    <row r="17" spans="1:8" x14ac:dyDescent="0.15">
      <c r="A17" s="21">
        <f t="shared" si="3"/>
        <v>1110</v>
      </c>
      <c r="C17" s="21">
        <f t="shared" si="1"/>
        <v>2.9485694395836877E-7</v>
      </c>
      <c r="D17" s="21">
        <f t="shared" si="0"/>
        <v>1.0353617363825573E-4</v>
      </c>
      <c r="E17" s="21">
        <f t="shared" si="0"/>
        <v>2.3963739473580558E-2</v>
      </c>
      <c r="F17" s="21">
        <f t="shared" si="0"/>
        <v>7.1922380115466594E-9</v>
      </c>
      <c r="G17" s="21">
        <f t="shared" si="0"/>
        <v>1.1763221658695803E-13</v>
      </c>
      <c r="H17" s="21">
        <f t="shared" si="2"/>
        <v>7.4390694698329637E-2</v>
      </c>
    </row>
    <row r="18" spans="1:8" x14ac:dyDescent="0.15">
      <c r="A18" s="21">
        <f t="shared" si="3"/>
        <v>1120</v>
      </c>
      <c r="C18" s="21">
        <f t="shared" si="1"/>
        <v>1.9326753021512383E-8</v>
      </c>
      <c r="D18" s="21">
        <f t="shared" si="0"/>
        <v>2.1903941932103411E-5</v>
      </c>
      <c r="E18" s="21">
        <f t="shared" si="0"/>
        <v>2.1360466048153424E-2</v>
      </c>
      <c r="F18" s="21">
        <f t="shared" si="0"/>
        <v>1.2515931972538048E-8</v>
      </c>
      <c r="G18" s="21">
        <f t="shared" si="0"/>
        <v>2.4287889594508535E-13</v>
      </c>
      <c r="H18" s="21">
        <f t="shared" si="2"/>
        <v>6.6091060211132327E-2</v>
      </c>
    </row>
    <row r="19" spans="1:8" x14ac:dyDescent="0.15">
      <c r="A19" s="21">
        <f t="shared" si="3"/>
        <v>1130</v>
      </c>
      <c r="C19" s="21">
        <f t="shared" si="1"/>
        <v>9.8658114938024369E-10</v>
      </c>
      <c r="D19" s="21">
        <f t="shared" si="0"/>
        <v>3.9967566134641915E-6</v>
      </c>
      <c r="E19" s="21">
        <f t="shared" si="0"/>
        <v>1.8850545125258807E-2</v>
      </c>
      <c r="F19" s="21">
        <f t="shared" si="0"/>
        <v>2.1563506900843331E-8</v>
      </c>
      <c r="G19" s="21">
        <f t="shared" si="0"/>
        <v>4.9648980449260695E-13</v>
      </c>
      <c r="H19" s="21">
        <f t="shared" si="2"/>
        <v>5.8277744609411951E-2</v>
      </c>
    </row>
    <row r="20" spans="1:8" x14ac:dyDescent="0.15">
      <c r="A20" s="21">
        <f t="shared" si="3"/>
        <v>1140</v>
      </c>
      <c r="C20" s="21">
        <f t="shared" si="1"/>
        <v>3.922230468197842E-11</v>
      </c>
      <c r="D20" s="21">
        <f t="shared" si="0"/>
        <v>6.2899671777220297E-7</v>
      </c>
      <c r="E20" s="21">
        <f t="shared" si="0"/>
        <v>1.6470021219931935E-2</v>
      </c>
      <c r="F20" s="21">
        <f t="shared" si="0"/>
        <v>3.6781771785877805E-8</v>
      </c>
      <c r="G20" s="21">
        <f t="shared" si="0"/>
        <v>1.0048192449201055E-12</v>
      </c>
      <c r="H20" s="21">
        <f t="shared" si="2"/>
        <v>5.0909396301277533E-2</v>
      </c>
    </row>
    <row r="21" spans="1:8" x14ac:dyDescent="0.15">
      <c r="A21" s="21">
        <f t="shared" si="3"/>
        <v>1150</v>
      </c>
      <c r="C21" s="21">
        <f t="shared" si="1"/>
        <v>1.2143944797254266E-12</v>
      </c>
      <c r="D21" s="21">
        <f t="shared" si="0"/>
        <v>8.5377672322806175E-8</v>
      </c>
      <c r="E21" s="21">
        <f t="shared" si="0"/>
        <v>1.4246935523248091E-2</v>
      </c>
      <c r="F21" s="21">
        <f t="shared" si="0"/>
        <v>6.2115924581598352E-8</v>
      </c>
      <c r="G21" s="21">
        <f t="shared" si="0"/>
        <v>2.0133654387171285E-12</v>
      </c>
      <c r="H21" s="21">
        <f t="shared" si="2"/>
        <v>4.4036438425679419E-2</v>
      </c>
    </row>
    <row r="22" spans="1:8" x14ac:dyDescent="0.15">
      <c r="A22" s="21">
        <f t="shared" si="3"/>
        <v>1160</v>
      </c>
      <c r="C22" s="21">
        <f t="shared" si="1"/>
        <v>2.9282816047391185E-14</v>
      </c>
      <c r="D22" s="21">
        <f t="shared" si="1"/>
        <v>9.995292220557842E-9</v>
      </c>
      <c r="E22" s="21">
        <f t="shared" si="1"/>
        <v>1.220129181474011E-2</v>
      </c>
      <c r="F22" s="21">
        <f t="shared" si="1"/>
        <v>1.0385569531403961E-7</v>
      </c>
      <c r="G22" s="21">
        <f t="shared" si="1"/>
        <v>3.9940576519709811E-12</v>
      </c>
      <c r="H22" s="21">
        <f t="shared" si="2"/>
        <v>3.771343570650304E-2</v>
      </c>
    </row>
    <row r="23" spans="1:8" x14ac:dyDescent="0.15">
      <c r="A23" s="21">
        <f t="shared" si="3"/>
        <v>1170</v>
      </c>
      <c r="C23" s="21">
        <f t="shared" si="1"/>
        <v>5.4991083116734487E-16</v>
      </c>
      <c r="D23" s="21">
        <f t="shared" si="1"/>
        <v>1.0092573828564346E-9</v>
      </c>
      <c r="E23" s="21">
        <f t="shared" si="1"/>
        <v>1.0345398511457563E-2</v>
      </c>
      <c r="F23" s="21">
        <f t="shared" si="1"/>
        <v>1.719153819844219E-7</v>
      </c>
      <c r="G23" s="21">
        <f t="shared" si="1"/>
        <v>7.8444609363956824E-12</v>
      </c>
      <c r="H23" s="21">
        <f t="shared" si="2"/>
        <v>3.197722082672963E-2</v>
      </c>
    </row>
    <row r="24" spans="1:8" x14ac:dyDescent="0.15">
      <c r="A24" s="21">
        <f t="shared" si="3"/>
        <v>1180</v>
      </c>
      <c r="C24" s="21">
        <f t="shared" si="1"/>
        <v>8.0426299662536196E-18</v>
      </c>
      <c r="D24" s="21">
        <f t="shared" si="1"/>
        <v>8.789489033158694E-11</v>
      </c>
      <c r="E24" s="21">
        <f t="shared" si="1"/>
        <v>8.6845174130983551E-3</v>
      </c>
      <c r="F24" s="21">
        <f t="shared" si="1"/>
        <v>2.8174499549729987E-7</v>
      </c>
      <c r="G24" s="21">
        <f t="shared" si="1"/>
        <v>1.5253479935818489E-11</v>
      </c>
      <c r="H24" s="21">
        <f t="shared" si="2"/>
        <v>2.6843924989294169E-2</v>
      </c>
    </row>
    <row r="25" spans="1:8" x14ac:dyDescent="0.15">
      <c r="A25" s="21">
        <f t="shared" si="3"/>
        <v>1190</v>
      </c>
      <c r="C25" s="21">
        <f t="shared" si="1"/>
        <v>9.1607341780896084E-20</v>
      </c>
      <c r="D25" s="21">
        <f t="shared" si="1"/>
        <v>6.602076865220395E-12</v>
      </c>
      <c r="E25" s="21">
        <f t="shared" si="1"/>
        <v>7.2177396252144262E-3</v>
      </c>
      <c r="F25" s="21">
        <f t="shared" si="1"/>
        <v>4.5714580609843218E-7</v>
      </c>
      <c r="G25" s="21">
        <f t="shared" si="1"/>
        <v>2.9365122762391367E-11</v>
      </c>
      <c r="H25" s="21">
        <f t="shared" si="2"/>
        <v>2.2310790130689328E-2</v>
      </c>
    </row>
    <row r="26" spans="1:8" x14ac:dyDescent="0.15">
      <c r="A26" s="21">
        <f t="shared" si="3"/>
        <v>1200</v>
      </c>
      <c r="C26" s="21">
        <f t="shared" si="1"/>
        <v>8.126225209873456E-22</v>
      </c>
      <c r="D26" s="21">
        <f t="shared" si="1"/>
        <v>4.277133227619846E-13</v>
      </c>
      <c r="E26" s="21">
        <f t="shared" si="1"/>
        <v>5.9390063164506861E-3</v>
      </c>
      <c r="F26" s="21">
        <f t="shared" si="1"/>
        <v>7.3436221700682069E-7</v>
      </c>
      <c r="G26" s="21">
        <f t="shared" si="1"/>
        <v>5.5969543098095423E-11</v>
      </c>
      <c r="H26" s="21">
        <f t="shared" si="2"/>
        <v>1.8359198635655299E-2</v>
      </c>
    </row>
    <row r="27" spans="1:8" x14ac:dyDescent="0.15">
      <c r="A27" s="21">
        <f t="shared" si="3"/>
        <v>1210</v>
      </c>
      <c r="C27" s="21">
        <f t="shared" si="1"/>
        <v>5.6140180768683561E-24</v>
      </c>
      <c r="D27" s="21">
        <f t="shared" si="1"/>
        <v>2.3899027791133976E-14</v>
      </c>
      <c r="E27" s="21">
        <f t="shared" si="1"/>
        <v>4.8381955578469917E-3</v>
      </c>
      <c r="F27" s="21">
        <f t="shared" si="1"/>
        <v>1.1679465385509233E-6</v>
      </c>
      <c r="G27" s="21">
        <f t="shared" si="1"/>
        <v>1.056157670734357E-10</v>
      </c>
      <c r="H27" s="21">
        <f t="shared" si="2"/>
        <v>1.4958032976441554E-2</v>
      </c>
    </row>
    <row r="28" spans="1:8" x14ac:dyDescent="0.15">
      <c r="A28" s="21">
        <f t="shared" si="3"/>
        <v>1220</v>
      </c>
      <c r="C28" s="21">
        <f t="shared" si="1"/>
        <v>3.0205438074998211E-26</v>
      </c>
      <c r="D28" s="21">
        <f t="shared" si="1"/>
        <v>1.1517625269419463E-15</v>
      </c>
      <c r="E28" s="21">
        <f t="shared" si="1"/>
        <v>3.902205213085457E-3</v>
      </c>
      <c r="F28" s="21">
        <f t="shared" si="1"/>
        <v>1.8390462807601577E-6</v>
      </c>
      <c r="G28" s="21">
        <f t="shared" si="1"/>
        <v>1.9731622987604875E-10</v>
      </c>
      <c r="H28" s="21">
        <f t="shared" si="2"/>
        <v>1.2067046502476577E-2</v>
      </c>
    </row>
    <row r="29" spans="1:8" x14ac:dyDescent="0.15">
      <c r="A29" s="21">
        <f t="shared" si="3"/>
        <v>1230</v>
      </c>
      <c r="C29" s="21">
        <f t="shared" si="1"/>
        <v>1.2656768898664853E-28</v>
      </c>
      <c r="D29" s="21">
        <f t="shared" si="1"/>
        <v>4.7874131551398099E-17</v>
      </c>
      <c r="E29" s="21">
        <f t="shared" si="1"/>
        <v>3.1159741515761306E-3</v>
      </c>
      <c r="F29" s="21">
        <f t="shared" si="1"/>
        <v>2.8669453115466176E-6</v>
      </c>
      <c r="G29" s="21">
        <f t="shared" si="1"/>
        <v>3.6496726679020351E-10</v>
      </c>
      <c r="H29" s="21">
        <f t="shared" si="2"/>
        <v>9.6400554275517924E-3</v>
      </c>
    </row>
    <row r="30" spans="1:8" x14ac:dyDescent="0.15">
      <c r="A30" s="21">
        <f t="shared" si="3"/>
        <v>1240</v>
      </c>
      <c r="C30" s="21">
        <f t="shared" si="1"/>
        <v>4.1303508248730903E-31</v>
      </c>
      <c r="D30" s="21">
        <f t="shared" si="1"/>
        <v>1.7163036550249316E-18</v>
      </c>
      <c r="E30" s="21">
        <f t="shared" si="1"/>
        <v>2.4633983324327188E-3</v>
      </c>
      <c r="F30" s="21">
        <f t="shared" si="1"/>
        <v>4.4248974876991466E-6</v>
      </c>
      <c r="G30" s="21">
        <f t="shared" si="1"/>
        <v>6.6834711348056139E-10</v>
      </c>
      <c r="H30" s="21">
        <f t="shared" si="2"/>
        <v>7.6278193219178293E-3</v>
      </c>
    </row>
    <row r="31" spans="1:8" x14ac:dyDescent="0.15">
      <c r="A31" s="21">
        <f t="shared" si="3"/>
        <v>1250</v>
      </c>
      <c r="C31" s="21">
        <f t="shared" si="1"/>
        <v>1.0497295240502489E-33</v>
      </c>
      <c r="D31" s="21">
        <f t="shared" si="1"/>
        <v>5.3069207232961597E-20</v>
      </c>
      <c r="E31" s="21">
        <f t="shared" si="1"/>
        <v>1.9281130542925396E-3</v>
      </c>
      <c r="F31" s="21">
        <f t="shared" si="1"/>
        <v>6.7615159073846129E-6</v>
      </c>
      <c r="G31" s="21">
        <f t="shared" si="1"/>
        <v>1.2117339987150539E-9</v>
      </c>
      <c r="H31" s="21">
        <f t="shared" si="2"/>
        <v>5.9805251441593975E-3</v>
      </c>
    </row>
    <row r="32" spans="1:8" x14ac:dyDescent="0.15">
      <c r="A32" s="21">
        <f t="shared" si="3"/>
        <v>1260</v>
      </c>
      <c r="C32" s="21">
        <f t="shared" si="1"/>
        <v>2.0777546466320157E-36</v>
      </c>
      <c r="D32" s="21">
        <f t="shared" si="1"/>
        <v>1.4152928963468264E-21</v>
      </c>
      <c r="E32" s="21">
        <f t="shared" si="1"/>
        <v>1.4941266157054173E-3</v>
      </c>
      <c r="F32" s="21">
        <f t="shared" si="1"/>
        <v>1.022920752902905E-5</v>
      </c>
      <c r="G32" s="21">
        <f t="shared" si="1"/>
        <v>2.1750516046869141E-9</v>
      </c>
      <c r="H32" s="21">
        <f t="shared" si="2"/>
        <v>4.6498338128841583E-3</v>
      </c>
    </row>
    <row r="33" spans="1:8" x14ac:dyDescent="0.15">
      <c r="A33" s="21">
        <f t="shared" si="3"/>
        <v>1270</v>
      </c>
      <c r="C33" s="21">
        <f t="shared" si="1"/>
        <v>3.2028565798551128E-39</v>
      </c>
      <c r="D33" s="21">
        <f t="shared" si="1"/>
        <v>3.2554071112988699E-23</v>
      </c>
      <c r="E33" s="21">
        <f t="shared" si="1"/>
        <v>1.1463028295864851E-3</v>
      </c>
      <c r="F33" s="21">
        <f t="shared" si="1"/>
        <v>1.5321347411233592E-5</v>
      </c>
      <c r="G33" s="21">
        <f t="shared" si="1"/>
        <v>3.8653506043024768E-9</v>
      </c>
      <c r="H33" s="21">
        <f t="shared" si="2"/>
        <v>3.5904866763493623E-3</v>
      </c>
    </row>
    <row r="34" spans="1:8" x14ac:dyDescent="0.15">
      <c r="A34" s="21">
        <f t="shared" si="3"/>
        <v>1280</v>
      </c>
      <c r="C34" s="21">
        <f t="shared" si="1"/>
        <v>3.8450952373386237E-42</v>
      </c>
      <c r="D34" s="21">
        <f t="shared" si="1"/>
        <v>6.4583197492560348E-25</v>
      </c>
      <c r="E34" s="21">
        <f t="shared" si="1"/>
        <v>8.7069967412779651E-4</v>
      </c>
      <c r="F34" s="21">
        <f t="shared" si="1"/>
        <v>2.2720034482554805E-5</v>
      </c>
      <c r="G34" s="21">
        <f t="shared" si="1"/>
        <v>6.8008825501824419E-9</v>
      </c>
      <c r="H34" s="21">
        <f t="shared" si="2"/>
        <v>2.761500120250786E-3</v>
      </c>
    </row>
    <row r="35" spans="1:8" x14ac:dyDescent="0.15">
      <c r="A35" s="21">
        <f t="shared" si="3"/>
        <v>1290</v>
      </c>
      <c r="C35" s="21">
        <f t="shared" si="1"/>
        <v>3.5950347264252616E-45</v>
      </c>
      <c r="D35" s="21">
        <f t="shared" si="1"/>
        <v>1.1050680744884186E-26</v>
      </c>
      <c r="E35" s="21">
        <f t="shared" si="1"/>
        <v>6.5477856617534398E-4</v>
      </c>
      <c r="F35" s="21">
        <f t="shared" si="1"/>
        <v>3.3356315060420458E-5</v>
      </c>
      <c r="G35" s="21">
        <f t="shared" si="1"/>
        <v>1.1846736046797605E-8</v>
      </c>
      <c r="H35" s="21">
        <f t="shared" si="2"/>
        <v>2.1269989773674168E-3</v>
      </c>
    </row>
    <row r="36" spans="1:8" x14ac:dyDescent="0.15">
      <c r="A36" s="21">
        <f t="shared" si="3"/>
        <v>1300</v>
      </c>
      <c r="C36" s="21">
        <f t="shared" si="1"/>
        <v>2.617733664161354E-48</v>
      </c>
      <c r="D36" s="21">
        <f t="shared" si="1"/>
        <v>1.6308490904415318E-28</v>
      </c>
      <c r="E36" s="21">
        <f t="shared" si="1"/>
        <v>4.8750332531318082E-4</v>
      </c>
      <c r="F36" s="21">
        <f t="shared" si="1"/>
        <v>4.8484643142664578E-5</v>
      </c>
      <c r="G36" s="21">
        <f t="shared" si="1"/>
        <v>2.0430980290108189E-8</v>
      </c>
      <c r="H36" s="21">
        <f t="shared" si="2"/>
        <v>1.6567532346207824E-3</v>
      </c>
    </row>
    <row r="37" spans="1:8" x14ac:dyDescent="0.15">
      <c r="A37" s="21">
        <f t="shared" si="3"/>
        <v>1310</v>
      </c>
      <c r="C37" s="21">
        <f t="shared" si="1"/>
        <v>1.4844795044135586E-51</v>
      </c>
      <c r="D37" s="21">
        <f t="shared" si="1"/>
        <v>2.0758395081773704E-30</v>
      </c>
      <c r="E37" s="21">
        <f t="shared" si="1"/>
        <v>3.5935009618199101E-4</v>
      </c>
      <c r="F37" s="21">
        <f t="shared" si="1"/>
        <v>6.9772999729263331E-5</v>
      </c>
      <c r="G37" s="21">
        <f t="shared" si="1"/>
        <v>3.4884841383875732E-8</v>
      </c>
      <c r="H37" s="21">
        <f t="shared" si="2"/>
        <v>1.326488304144518E-3</v>
      </c>
    </row>
    <row r="38" spans="1:8" x14ac:dyDescent="0.15">
      <c r="A38" s="21">
        <f t="shared" si="3"/>
        <v>1320</v>
      </c>
      <c r="C38" s="21">
        <f t="shared" si="1"/>
        <v>6.556156820285264E-55</v>
      </c>
      <c r="D38" s="21">
        <f t="shared" si="1"/>
        <v>2.2789197129584916E-32</v>
      </c>
      <c r="E38" s="21">
        <f t="shared" si="1"/>
        <v>2.6224970216113245E-4</v>
      </c>
      <c r="F38" s="21">
        <f t="shared" si="1"/>
        <v>9.9409443240527692E-5</v>
      </c>
      <c r="G38" s="21">
        <f t="shared" si="1"/>
        <v>5.8971388791673756E-8</v>
      </c>
      <c r="H38" s="21">
        <f t="shared" si="2"/>
        <v>1.1180378155341236E-3</v>
      </c>
    </row>
    <row r="39" spans="1:8" x14ac:dyDescent="0.15">
      <c r="A39" s="21">
        <f t="shared" si="3"/>
        <v>1330</v>
      </c>
      <c r="C39" s="21">
        <f t="shared" ref="C39:G70" si="4">C$4*NORMDIST($A39,C$2,C$3,FALSE)</f>
        <v>2.2550222947082704E-58</v>
      </c>
      <c r="D39" s="21">
        <f t="shared" si="4"/>
        <v>2.1578414491908868E-34</v>
      </c>
      <c r="E39" s="21">
        <f t="shared" si="4"/>
        <v>1.8948258329590494E-4</v>
      </c>
      <c r="F39" s="21">
        <f t="shared" si="4"/>
        <v>1.402248368028016E-4</v>
      </c>
      <c r="G39" s="21">
        <f t="shared" si="4"/>
        <v>9.8696786786216701E-8</v>
      </c>
      <c r="H39" s="21">
        <f t="shared" si="2"/>
        <v>1.0194007249187957E-3</v>
      </c>
    </row>
    <row r="40" spans="1:8" x14ac:dyDescent="0.15">
      <c r="A40" s="21">
        <f t="shared" si="3"/>
        <v>1340</v>
      </c>
      <c r="C40" s="21">
        <f t="shared" si="4"/>
        <v>6.0405811950926548E-62</v>
      </c>
      <c r="D40" s="21">
        <f t="shared" si="4"/>
        <v>1.7622409589396941E-36</v>
      </c>
      <c r="E40" s="21">
        <f t="shared" si="4"/>
        <v>1.3554410853203219E-4</v>
      </c>
      <c r="F40" s="21">
        <f t="shared" si="4"/>
        <v>1.9583003439580665E-4</v>
      </c>
      <c r="G40" s="21">
        <f t="shared" si="4"/>
        <v>1.6353914662077276E-7</v>
      </c>
      <c r="H40" s="21">
        <f t="shared" si="2"/>
        <v>1.0247528355028751E-3</v>
      </c>
    </row>
    <row r="41" spans="1:8" x14ac:dyDescent="0.15">
      <c r="A41" s="21">
        <f t="shared" si="3"/>
        <v>1350</v>
      </c>
      <c r="C41" s="21">
        <f t="shared" si="4"/>
        <v>1.2601811880346943E-65</v>
      </c>
      <c r="D41" s="21">
        <f t="shared" si="4"/>
        <v>1.2412701321050709E-38</v>
      </c>
      <c r="E41" s="21">
        <f t="shared" si="4"/>
        <v>9.5995096455033622E-5</v>
      </c>
      <c r="F41" s="21">
        <f t="shared" si="4"/>
        <v>2.7076386971047707E-4</v>
      </c>
      <c r="G41" s="21">
        <f t="shared" si="4"/>
        <v>2.6828568204826874E-7</v>
      </c>
      <c r="H41" s="21">
        <f t="shared" si="2"/>
        <v>1.1344478693470004E-3</v>
      </c>
    </row>
    <row r="42" spans="1:8" x14ac:dyDescent="0.15">
      <c r="A42" s="21">
        <f t="shared" si="3"/>
        <v>1360</v>
      </c>
      <c r="C42" s="21">
        <f t="shared" si="4"/>
        <v>2.0474515687698607E-69</v>
      </c>
      <c r="D42" s="21">
        <f t="shared" si="4"/>
        <v>7.5408894449839616E-41</v>
      </c>
      <c r="E42" s="21">
        <f t="shared" si="4"/>
        <v>6.7309212312514915E-5</v>
      </c>
      <c r="F42" s="21">
        <f t="shared" si="4"/>
        <v>3.7064588227452293E-4</v>
      </c>
      <c r="G42" s="21">
        <f t="shared" si="4"/>
        <v>4.3574290001352833E-7</v>
      </c>
      <c r="H42" s="21">
        <f t="shared" si="2"/>
        <v>1.3550262249599769E-3</v>
      </c>
    </row>
    <row r="43" spans="1:8" x14ac:dyDescent="0.15">
      <c r="A43" s="21">
        <f t="shared" si="3"/>
        <v>1370</v>
      </c>
      <c r="C43" s="21">
        <f t="shared" si="4"/>
        <v>2.5907211016995643E-73</v>
      </c>
      <c r="D43" s="21">
        <f t="shared" si="4"/>
        <v>3.9512462466620248E-43</v>
      </c>
      <c r="E43" s="21">
        <f t="shared" si="4"/>
        <v>4.6725829760582656E-5</v>
      </c>
      <c r="F43" s="21">
        <f t="shared" si="4"/>
        <v>5.0232489501371587E-4</v>
      </c>
      <c r="G43" s="21">
        <f t="shared" si="4"/>
        <v>7.0068076967537985E-7</v>
      </c>
      <c r="H43" s="21">
        <f t="shared" si="2"/>
        <v>1.6992316171359195E-3</v>
      </c>
    </row>
    <row r="44" spans="1:8" x14ac:dyDescent="0.15">
      <c r="A44" s="21">
        <f t="shared" si="3"/>
        <v>1380</v>
      </c>
      <c r="C44" s="21">
        <f t="shared" si="4"/>
        <v>2.5530191177573365E-77</v>
      </c>
      <c r="D44" s="21">
        <f t="shared" si="4"/>
        <v>1.7856686458461025E-45</v>
      </c>
      <c r="E44" s="21">
        <f t="shared" si="4"/>
        <v>3.211416183706063E-5</v>
      </c>
      <c r="F44" s="21">
        <f t="shared" si="4"/>
        <v>6.7401145854060552E-4</v>
      </c>
      <c r="G44" s="21">
        <f t="shared" si="4"/>
        <v>1.1154937272035437E-6</v>
      </c>
      <c r="H44" s="21">
        <f t="shared" si="2"/>
        <v>2.1860179890514156E-3</v>
      </c>
    </row>
    <row r="45" spans="1:8" x14ac:dyDescent="0.15">
      <c r="A45" s="21">
        <f t="shared" si="3"/>
        <v>1390</v>
      </c>
      <c r="C45" s="21">
        <f t="shared" si="4"/>
        <v>1.959358254700782E-81</v>
      </c>
      <c r="D45" s="21">
        <f t="shared" si="4"/>
        <v>6.9602189868258746E-48</v>
      </c>
      <c r="E45" s="21">
        <f t="shared" si="4"/>
        <v>2.1852101853204995E-5</v>
      </c>
      <c r="F45" s="21">
        <f t="shared" si="4"/>
        <v>8.953790172300624E-4</v>
      </c>
      <c r="G45" s="21">
        <f t="shared" si="4"/>
        <v>1.7582115217596021E-6</v>
      </c>
      <c r="H45" s="21">
        <f t="shared" si="2"/>
        <v>2.840512476415538E-3</v>
      </c>
    </row>
    <row r="46" spans="1:8" x14ac:dyDescent="0.15">
      <c r="A46" s="21">
        <f t="shared" si="3"/>
        <v>1400</v>
      </c>
      <c r="C46" s="21">
        <f t="shared" si="4"/>
        <v>1.1711162695818746E-85</v>
      </c>
      <c r="D46" s="21">
        <f t="shared" si="4"/>
        <v>2.3399155787803303E-50</v>
      </c>
      <c r="E46" s="21">
        <f t="shared" si="4"/>
        <v>1.4721324834137391E-5</v>
      </c>
      <c r="F46" s="21">
        <f t="shared" si="4"/>
        <v>1.1776157370749405E-3</v>
      </c>
      <c r="G46" s="21">
        <f t="shared" si="4"/>
        <v>2.7436718419058889E-6</v>
      </c>
      <c r="H46" s="21">
        <f t="shared" si="2"/>
        <v>3.6938859043212221E-3</v>
      </c>
    </row>
    <row r="47" spans="1:8" x14ac:dyDescent="0.15">
      <c r="A47" s="21">
        <f t="shared" si="3"/>
        <v>1410</v>
      </c>
      <c r="C47" s="21">
        <f t="shared" si="4"/>
        <v>5.4514565808263975E-90</v>
      </c>
      <c r="D47" s="21">
        <f t="shared" si="4"/>
        <v>6.7847324774574646E-53</v>
      </c>
      <c r="E47" s="21">
        <f t="shared" si="4"/>
        <v>9.8187822894846218E-6</v>
      </c>
      <c r="F47" s="21">
        <f t="shared" si="4"/>
        <v>1.5334066556529408E-3</v>
      </c>
      <c r="G47" s="21">
        <f t="shared" si="4"/>
        <v>4.2388716416295836E-6</v>
      </c>
      <c r="H47" s="21">
        <f t="shared" si="2"/>
        <v>4.7830715023507156E-3</v>
      </c>
    </row>
    <row r="48" spans="1:8" x14ac:dyDescent="0.15">
      <c r="A48" s="21">
        <f t="shared" si="3"/>
        <v>1420</v>
      </c>
      <c r="C48" s="21">
        <f t="shared" si="4"/>
        <v>1.9762936715334454E-94</v>
      </c>
      <c r="D48" s="21">
        <f t="shared" si="4"/>
        <v>1.6967604062264211E-55</v>
      </c>
      <c r="E48" s="21">
        <f t="shared" si="4"/>
        <v>6.4837374532193829E-6</v>
      </c>
      <c r="F48" s="21">
        <f t="shared" si="4"/>
        <v>1.9768246249443596E-3</v>
      </c>
      <c r="G48" s="21">
        <f t="shared" si="4"/>
        <v>6.4837374532193829E-6</v>
      </c>
      <c r="H48" s="21">
        <f t="shared" si="2"/>
        <v>6.1502664904479216E-3</v>
      </c>
    </row>
    <row r="49" spans="1:8" x14ac:dyDescent="0.15">
      <c r="A49" s="21">
        <f t="shared" si="3"/>
        <v>1430</v>
      </c>
      <c r="C49" s="21">
        <f t="shared" si="4"/>
        <v>5.5797762244852919E-99</v>
      </c>
      <c r="D49" s="21">
        <f t="shared" si="4"/>
        <v>3.659852383276498E-58</v>
      </c>
      <c r="E49" s="21">
        <f t="shared" si="4"/>
        <v>4.2388716416295836E-6</v>
      </c>
      <c r="F49" s="21">
        <f t="shared" si="4"/>
        <v>2.5231089024196759E-3</v>
      </c>
      <c r="G49" s="21">
        <f t="shared" si="4"/>
        <v>9.8187822894846218E-6</v>
      </c>
      <c r="H49" s="21">
        <f t="shared" si="2"/>
        <v>7.8421511741751694E-3</v>
      </c>
    </row>
    <row r="50" spans="1:8" x14ac:dyDescent="0.15">
      <c r="A50" s="21">
        <f t="shared" si="3"/>
        <v>1440</v>
      </c>
      <c r="C50" s="21">
        <f t="shared" si="4"/>
        <v>1.2268980144006567E-103</v>
      </c>
      <c r="D50" s="21">
        <f t="shared" si="4"/>
        <v>6.808663494750406E-61</v>
      </c>
      <c r="E50" s="21">
        <f t="shared" si="4"/>
        <v>2.7436718419058889E-6</v>
      </c>
      <c r="F50" s="21">
        <f t="shared" si="4"/>
        <v>3.188312667783035E-3</v>
      </c>
      <c r="G50" s="21">
        <f t="shared" si="4"/>
        <v>1.4721324834137391E-5</v>
      </c>
      <c r="H50" s="21">
        <f t="shared" si="2"/>
        <v>9.9087673265098788E-3</v>
      </c>
    </row>
    <row r="51" spans="1:8" x14ac:dyDescent="0.15">
      <c r="A51" s="21">
        <f t="shared" si="3"/>
        <v>1450</v>
      </c>
      <c r="C51" s="21">
        <f t="shared" si="4"/>
        <v>2.1010022849097353E-108</v>
      </c>
      <c r="D51" s="21">
        <f t="shared" si="4"/>
        <v>1.0924848580769394E-63</v>
      </c>
      <c r="E51" s="21">
        <f t="shared" si="4"/>
        <v>1.7582115217596021E-6</v>
      </c>
      <c r="F51" s="21">
        <f t="shared" si="4"/>
        <v>3.9888055795396843E-3</v>
      </c>
      <c r="G51" s="21">
        <f t="shared" si="4"/>
        <v>2.1852101853204995E-5</v>
      </c>
      <c r="H51" s="21">
        <f t="shared" si="2"/>
        <v>1.2402012759918006E-2</v>
      </c>
    </row>
    <row r="52" spans="1:8" x14ac:dyDescent="0.15">
      <c r="A52" s="21">
        <f t="shared" si="3"/>
        <v>1460</v>
      </c>
      <c r="C52" s="21">
        <f t="shared" si="4"/>
        <v>2.802018287178381E-113</v>
      </c>
      <c r="D52" s="21">
        <f t="shared" si="4"/>
        <v>1.5119040704930991E-66</v>
      </c>
      <c r="E52" s="21">
        <f t="shared" si="4"/>
        <v>1.1154937272035437E-6</v>
      </c>
      <c r="F52" s="21">
        <f t="shared" si="4"/>
        <v>4.9406249563843816E-3</v>
      </c>
      <c r="G52" s="21">
        <f t="shared" si="4"/>
        <v>3.211416183706063E-5</v>
      </c>
      <c r="H52" s="21">
        <f t="shared" si="2"/>
        <v>1.5373732436932177E-2</v>
      </c>
    </row>
    <row r="53" spans="1:8" x14ac:dyDescent="0.15">
      <c r="A53" s="21">
        <f t="shared" si="3"/>
        <v>1470</v>
      </c>
      <c r="C53" s="21">
        <f t="shared" si="4"/>
        <v>2.9103269805963674E-118</v>
      </c>
      <c r="D53" s="21">
        <f t="shared" si="4"/>
        <v>1.8046305303693729E-69</v>
      </c>
      <c r="E53" s="21">
        <f t="shared" si="4"/>
        <v>7.0068076967537985E-7</v>
      </c>
      <c r="F53" s="21">
        <f t="shared" si="4"/>
        <v>6.0586792609338335E-3</v>
      </c>
      <c r="G53" s="21">
        <f t="shared" si="4"/>
        <v>4.6725829760582656E-5</v>
      </c>
      <c r="H53" s="21">
        <f t="shared" si="2"/>
        <v>1.8873417839070827E-2</v>
      </c>
    </row>
    <row r="54" spans="1:8" x14ac:dyDescent="0.15">
      <c r="A54" s="21">
        <f t="shared" si="3"/>
        <v>1480</v>
      </c>
      <c r="C54" s="21">
        <f t="shared" si="4"/>
        <v>2.3541763105370105E-123</v>
      </c>
      <c r="D54" s="21">
        <f t="shared" si="4"/>
        <v>1.8578370461557467E-72</v>
      </c>
      <c r="E54" s="21">
        <f t="shared" si="4"/>
        <v>4.3574290001352833E-7</v>
      </c>
      <c r="F54" s="21">
        <f t="shared" si="4"/>
        <v>7.3558199703237861E-3</v>
      </c>
      <c r="G54" s="21">
        <f t="shared" si="4"/>
        <v>6.7309212312514915E-5</v>
      </c>
      <c r="H54" s="21">
        <f t="shared" si="2"/>
        <v>2.2945564315294063E-2</v>
      </c>
    </row>
    <row r="55" spans="1:8" x14ac:dyDescent="0.15">
      <c r="A55" s="21">
        <f t="shared" si="3"/>
        <v>1490</v>
      </c>
      <c r="C55" s="21">
        <f t="shared" si="4"/>
        <v>1.483073122781265E-128</v>
      </c>
      <c r="D55" s="21">
        <f t="shared" si="4"/>
        <v>1.6496134581732644E-75</v>
      </c>
      <c r="E55" s="21">
        <f t="shared" si="4"/>
        <v>2.6828568204826874E-7</v>
      </c>
      <c r="F55" s="21">
        <f t="shared" si="4"/>
        <v>8.8418119961769584E-3</v>
      </c>
      <c r="G55" s="21">
        <f t="shared" si="4"/>
        <v>9.5995096455033622E-5</v>
      </c>
      <c r="H55" s="21">
        <f t="shared" si="2"/>
        <v>2.7626778442061579E-2</v>
      </c>
    </row>
    <row r="56" spans="1:8" x14ac:dyDescent="0.15">
      <c r="A56" s="21">
        <f t="shared" si="3"/>
        <v>1500</v>
      </c>
      <c r="C56" s="21">
        <f t="shared" si="4"/>
        <v>7.2763322776666249E-134</v>
      </c>
      <c r="D56" s="21">
        <f t="shared" si="4"/>
        <v>1.2633160614509495E-78</v>
      </c>
      <c r="E56" s="21">
        <f t="shared" si="4"/>
        <v>1.6353914662077276E-7</v>
      </c>
      <c r="F56" s="21">
        <f t="shared" si="4"/>
        <v>1.0522247577987641E-2</v>
      </c>
      <c r="G56" s="21">
        <f t="shared" si="4"/>
        <v>1.3554410853203219E-4</v>
      </c>
      <c r="H56" s="21">
        <f t="shared" si="2"/>
        <v>3.2942770697513994E-2</v>
      </c>
    </row>
    <row r="57" spans="1:8" x14ac:dyDescent="0.15">
      <c r="A57" s="21">
        <f t="shared" si="3"/>
        <v>1510</v>
      </c>
      <c r="C57" s="21">
        <f t="shared" si="4"/>
        <v>2.7802820856470907E-139</v>
      </c>
      <c r="D57" s="21">
        <f t="shared" si="4"/>
        <v>8.3444381201908455E-82</v>
      </c>
      <c r="E57" s="21">
        <f t="shared" si="4"/>
        <v>9.8696786786216701E-8</v>
      </c>
      <c r="F57" s="21">
        <f t="shared" si="4"/>
        <v>1.239746272333476E-2</v>
      </c>
      <c r="G57" s="21">
        <f t="shared" si="4"/>
        <v>1.8948258329590494E-4</v>
      </c>
      <c r="H57" s="21">
        <f t="shared" si="2"/>
        <v>3.890540873783576E-2</v>
      </c>
    </row>
    <row r="58" spans="1:8" x14ac:dyDescent="0.15">
      <c r="A58" s="21">
        <f t="shared" si="3"/>
        <v>1520</v>
      </c>
      <c r="C58" s="21">
        <f t="shared" si="4"/>
        <v>8.2735439673703086E-145</v>
      </c>
      <c r="D58" s="21">
        <f t="shared" si="4"/>
        <v>4.7537619845612005E-85</v>
      </c>
      <c r="E58" s="21">
        <f t="shared" si="4"/>
        <v>5.8971388791673756E-8</v>
      </c>
      <c r="F58" s="21">
        <f t="shared" si="4"/>
        <v>1.4461527285945413E-2</v>
      </c>
      <c r="G58" s="21">
        <f t="shared" si="4"/>
        <v>2.6224970216113245E-4</v>
      </c>
      <c r="H58" s="21">
        <f t="shared" si="2"/>
        <v>4.551003842025831E-2</v>
      </c>
    </row>
    <row r="59" spans="1:8" x14ac:dyDescent="0.15">
      <c r="A59" s="21">
        <f t="shared" si="3"/>
        <v>1530</v>
      </c>
      <c r="C59" s="21">
        <f t="shared" si="4"/>
        <v>1.9174351145992646E-150</v>
      </c>
      <c r="D59" s="21">
        <f t="shared" si="4"/>
        <v>2.3357858455291305E-88</v>
      </c>
      <c r="E59" s="21">
        <f t="shared" si="4"/>
        <v>3.4884841383875732E-8</v>
      </c>
      <c r="F59" s="21">
        <f t="shared" si="4"/>
        <v>1.6701388047537787E-2</v>
      </c>
      <c r="G59" s="21">
        <f t="shared" si="4"/>
        <v>3.5935009618199101E-4</v>
      </c>
      <c r="H59" s="21">
        <f t="shared" si="2"/>
        <v>5.2733298451916322E-2</v>
      </c>
    </row>
    <row r="60" spans="1:8" x14ac:dyDescent="0.15">
      <c r="A60" s="21">
        <f t="shared" si="3"/>
        <v>1540</v>
      </c>
      <c r="C60" s="21">
        <f t="shared" si="4"/>
        <v>3.4607972206125049E-156</v>
      </c>
      <c r="D60" s="21">
        <f t="shared" si="4"/>
        <v>9.8988299934370411E-92</v>
      </c>
      <c r="E60" s="21">
        <f t="shared" si="4"/>
        <v>2.0430980290108189E-8</v>
      </c>
      <c r="F60" s="21">
        <f t="shared" si="4"/>
        <v>1.9096247171653626E-2</v>
      </c>
      <c r="G60" s="21">
        <f t="shared" si="4"/>
        <v>4.8750332531318082E-4</v>
      </c>
      <c r="H60" s="21">
        <f t="shared" si="2"/>
        <v>6.0531655595472834E-2</v>
      </c>
    </row>
    <row r="61" spans="1:8" x14ac:dyDescent="0.15">
      <c r="A61" s="21">
        <f t="shared" si="3"/>
        <v>1550</v>
      </c>
      <c r="C61" s="21">
        <f t="shared" si="4"/>
        <v>4.8647218050561858E-162</v>
      </c>
      <c r="D61" s="21">
        <f t="shared" si="4"/>
        <v>3.6181782858736775E-95</v>
      </c>
      <c r="E61" s="21">
        <f t="shared" si="4"/>
        <v>1.1846736046797605E-8</v>
      </c>
      <c r="F61" s="21">
        <f t="shared" si="4"/>
        <v>2.1617254874835023E-2</v>
      </c>
      <c r="G61" s="21">
        <f t="shared" si="4"/>
        <v>6.5477856617534398E-4</v>
      </c>
      <c r="H61" s="21">
        <f t="shared" si="2"/>
        <v>6.8840867253034371E-2</v>
      </c>
    </row>
    <row r="62" spans="1:8" x14ac:dyDescent="0.15">
      <c r="A62" s="21">
        <f t="shared" si="3"/>
        <v>1560</v>
      </c>
      <c r="C62" s="21">
        <f t="shared" si="4"/>
        <v>5.3255718155883258E-168</v>
      </c>
      <c r="D62" s="21">
        <f t="shared" si="4"/>
        <v>1.1406471362148083E-98</v>
      </c>
      <c r="E62" s="21">
        <f t="shared" si="4"/>
        <v>6.8008825501824419E-9</v>
      </c>
      <c r="F62" s="21">
        <f t="shared" si="4"/>
        <v>2.4227584335133657E-2</v>
      </c>
      <c r="G62" s="21">
        <f t="shared" si="4"/>
        <v>8.7069967412779651E-4</v>
      </c>
      <c r="H62" s="21">
        <f t="shared" si="2"/>
        <v>7.7576535231354202E-2</v>
      </c>
    </row>
    <row r="63" spans="1:8" x14ac:dyDescent="0.15">
      <c r="A63" s="21">
        <f t="shared" si="3"/>
        <v>1570</v>
      </c>
      <c r="C63" s="21">
        <f t="shared" si="4"/>
        <v>4.5404705270558945E-174</v>
      </c>
      <c r="D63" s="21">
        <f t="shared" si="4"/>
        <v>3.1014723956573062E-102</v>
      </c>
      <c r="E63" s="21">
        <f t="shared" si="4"/>
        <v>3.8653506043024768E-9</v>
      </c>
      <c r="F63" s="21">
        <f t="shared" si="4"/>
        <v>2.6882938599769951E-2</v>
      </c>
      <c r="G63" s="21">
        <f t="shared" si="4"/>
        <v>1.1463028295864851E-3</v>
      </c>
      <c r="H63" s="21">
        <f t="shared" si="2"/>
        <v>8.6635849092730866E-2</v>
      </c>
    </row>
    <row r="64" spans="1:8" x14ac:dyDescent="0.15">
      <c r="A64" s="21">
        <f t="shared" si="3"/>
        <v>1580</v>
      </c>
      <c r="C64" s="21">
        <f t="shared" si="4"/>
        <v>3.014823250169313E-180</v>
      </c>
      <c r="D64" s="21">
        <f t="shared" si="4"/>
        <v>7.2734386492734199E-106</v>
      </c>
      <c r="E64" s="21">
        <f t="shared" si="4"/>
        <v>2.1750516046869141E-9</v>
      </c>
      <c r="F64" s="21">
        <f t="shared" si="4"/>
        <v>2.9532514197670265E-2</v>
      </c>
      <c r="G64" s="21">
        <f t="shared" si="4"/>
        <v>1.4941266157054173E-3</v>
      </c>
      <c r="H64" s="21">
        <f t="shared" si="2"/>
        <v>9.5900532873320704E-2</v>
      </c>
    </row>
    <row r="65" spans="1:8" x14ac:dyDescent="0.15">
      <c r="A65" s="21">
        <f t="shared" si="3"/>
        <v>1590</v>
      </c>
      <c r="C65" s="21">
        <f t="shared" si="4"/>
        <v>1.5590111825235E-186</v>
      </c>
      <c r="D65" s="21">
        <f t="shared" si="4"/>
        <v>1.4711836642948359E-109</v>
      </c>
      <c r="E65" s="21">
        <f t="shared" si="4"/>
        <v>1.2117339987150539E-9</v>
      </c>
      <c r="F65" s="21">
        <f t="shared" si="4"/>
        <v>3.2120415748205559E-2</v>
      </c>
      <c r="G65" s="21">
        <f t="shared" si="4"/>
        <v>1.9281130542925396E-3</v>
      </c>
      <c r="H65" s="21">
        <f t="shared" si="2"/>
        <v>0.10524091095308102</v>
      </c>
    </row>
    <row r="66" spans="1:8" x14ac:dyDescent="0.15">
      <c r="A66" s="21">
        <f t="shared" si="3"/>
        <v>1600</v>
      </c>
      <c r="C66" s="21">
        <f t="shared" si="4"/>
        <v>6.2786024373488188E-193</v>
      </c>
      <c r="D66" s="21">
        <f t="shared" si="4"/>
        <v>2.5665472386578345E-113</v>
      </c>
      <c r="E66" s="21">
        <f t="shared" si="4"/>
        <v>6.6834711348056139E-10</v>
      </c>
      <c r="F66" s="21">
        <f t="shared" si="4"/>
        <v>3.4587482273035708E-2</v>
      </c>
      <c r="G66" s="21">
        <f t="shared" si="4"/>
        <v>2.4633983324327188E-3</v>
      </c>
      <c r="H66" s="21">
        <f t="shared" si="2"/>
        <v>0.11452090575542986</v>
      </c>
    </row>
    <row r="67" spans="1:8" x14ac:dyDescent="0.15">
      <c r="A67" s="21">
        <f t="shared" si="3"/>
        <v>1610</v>
      </c>
      <c r="C67" s="21">
        <f t="shared" si="4"/>
        <v>1.9692602642569932E-199</v>
      </c>
      <c r="D67" s="21">
        <f t="shared" si="4"/>
        <v>3.8617742678960986E-117</v>
      </c>
      <c r="E67" s="21">
        <f t="shared" si="4"/>
        <v>3.6496726679020351E-10</v>
      </c>
      <c r="F67" s="21">
        <f t="shared" si="4"/>
        <v>3.6873451943581673E-2</v>
      </c>
      <c r="G67" s="21">
        <f t="shared" si="4"/>
        <v>3.1159741515761306E-3</v>
      </c>
      <c r="H67" s="21">
        <f t="shared" si="2"/>
        <v>0.12360368178584114</v>
      </c>
    </row>
    <row r="68" spans="1:8" x14ac:dyDescent="0.15">
      <c r="A68" s="21">
        <f t="shared" si="3"/>
        <v>1620</v>
      </c>
      <c r="C68" s="21">
        <f t="shared" si="4"/>
        <v>4.8102719588131088E-206</v>
      </c>
      <c r="D68" s="21">
        <f t="shared" si="4"/>
        <v>5.0116387765945234E-121</v>
      </c>
      <c r="E68" s="21">
        <f t="shared" si="4"/>
        <v>1.9731622987604875E-10</v>
      </c>
      <c r="F68" s="21">
        <f t="shared" si="4"/>
        <v>3.8919360754755772E-2</v>
      </c>
      <c r="G68" s="21">
        <f t="shared" si="4"/>
        <v>3.902205213085457E-3</v>
      </c>
      <c r="H68" s="21">
        <f t="shared" si="2"/>
        <v>0.13235756814685035</v>
      </c>
    </row>
    <row r="69" spans="1:8" x14ac:dyDescent="0.15">
      <c r="A69" s="21">
        <f t="shared" si="3"/>
        <v>1630</v>
      </c>
      <c r="C69" s="21">
        <f t="shared" si="4"/>
        <v>9.1508729011632566E-213</v>
      </c>
      <c r="D69" s="21">
        <f t="shared" si="4"/>
        <v>5.609548295793455E-125</v>
      </c>
      <c r="E69" s="21">
        <f t="shared" si="4"/>
        <v>1.056157670734357E-10</v>
      </c>
      <c r="F69" s="21">
        <f t="shared" si="4"/>
        <v>4.0670045252257564E-2</v>
      </c>
      <c r="G69" s="21">
        <f t="shared" si="4"/>
        <v>4.8381955578469917E-3</v>
      </c>
      <c r="H69" s="21">
        <f t="shared" si="2"/>
        <v>0.140661835557681</v>
      </c>
    </row>
    <row r="70" spans="1:8" x14ac:dyDescent="0.15">
      <c r="A70" s="21">
        <f t="shared" si="3"/>
        <v>1640</v>
      </c>
      <c r="C70" s="21">
        <f t="shared" si="4"/>
        <v>1.355756812656373E-219</v>
      </c>
      <c r="D70" s="21">
        <f t="shared" si="4"/>
        <v>5.4154091726131289E-129</v>
      </c>
      <c r="E70" s="21">
        <f t="shared" si="4"/>
        <v>5.5969543098095423E-11</v>
      </c>
      <c r="F70" s="21">
        <f t="shared" si="4"/>
        <v>4.2076602772921641E-2</v>
      </c>
      <c r="G70" s="21">
        <f t="shared" si="4"/>
        <v>5.9390063164506861E-3</v>
      </c>
      <c r="H70" s="21">
        <f t="shared" si="2"/>
        <v>0.14841188281287487</v>
      </c>
    </row>
    <row r="71" spans="1:8" x14ac:dyDescent="0.15">
      <c r="A71" s="21">
        <f t="shared" si="3"/>
        <v>1650</v>
      </c>
      <c r="C71" s="21">
        <f t="shared" ref="C71:G102" si="5">C$4*NORMDIST($A71,C$2,C$3,FALSE)</f>
        <v>1.5643266607616153E-226</v>
      </c>
      <c r="D71" s="21">
        <f t="shared" si="5"/>
        <v>4.5091005007985451E-133</v>
      </c>
      <c r="E71" s="21">
        <f t="shared" si="5"/>
        <v>2.9365122762391367E-11</v>
      </c>
      <c r="F71" s="21">
        <f t="shared" si="5"/>
        <v>4.3098656830033319E-2</v>
      </c>
      <c r="G71" s="21">
        <f t="shared" si="5"/>
        <v>7.2177396252144262E-3</v>
      </c>
      <c r="H71" s="21">
        <f t="shared" ref="H71:H134" si="6">H$2*SUM(C71:G71)/(C$4+D$4+E$4+F$4+G$4)</f>
        <v>0.15552340731607611</v>
      </c>
    </row>
    <row r="72" spans="1:8" x14ac:dyDescent="0.15">
      <c r="A72" s="21">
        <f t="shared" ref="A72:A135" si="7">A71+10</f>
        <v>1660</v>
      </c>
      <c r="C72" s="21">
        <f t="shared" si="5"/>
        <v>1.4057221178748365E-233</v>
      </c>
      <c r="D72" s="21">
        <f t="shared" si="5"/>
        <v>3.2382010423312821E-137</v>
      </c>
      <c r="E72" s="21">
        <f t="shared" si="5"/>
        <v>1.5253479935818489E-11</v>
      </c>
      <c r="F72" s="21">
        <f t="shared" si="5"/>
        <v>4.3706281473655718E-2</v>
      </c>
      <c r="G72" s="21">
        <f t="shared" si="5"/>
        <v>8.6845174130983551E-3</v>
      </c>
      <c r="H72" s="21">
        <f t="shared" si="6"/>
        <v>0.16193519660620517</v>
      </c>
    </row>
    <row r="73" spans="1:8" x14ac:dyDescent="0.15">
      <c r="A73" s="21">
        <f t="shared" si="7"/>
        <v>1670</v>
      </c>
      <c r="C73" s="21">
        <f t="shared" si="5"/>
        <v>9.8377977252384777E-241</v>
      </c>
      <c r="D73" s="21">
        <f t="shared" si="5"/>
        <v>2.0057322404762252E-141</v>
      </c>
      <c r="E73" s="21">
        <f t="shared" si="5"/>
        <v>7.8444609363956824E-12</v>
      </c>
      <c r="F73" s="21">
        <f t="shared" si="5"/>
        <v>4.3881456716469029E-2</v>
      </c>
      <c r="G73" s="21">
        <f t="shared" si="5"/>
        <v>1.0345398511457563E-2</v>
      </c>
      <c r="H73" s="21">
        <f t="shared" si="6"/>
        <v>0.16761027981965598</v>
      </c>
    </row>
    <row r="74" spans="1:8" x14ac:dyDescent="0.15">
      <c r="A74" s="21">
        <f t="shared" si="7"/>
        <v>1680</v>
      </c>
      <c r="C74" s="21">
        <f t="shared" si="5"/>
        <v>5.3619490009153576E-248</v>
      </c>
      <c r="D74" s="21">
        <f t="shared" si="5"/>
        <v>1.0715127839738905E-145</v>
      </c>
      <c r="E74" s="21">
        <f t="shared" si="5"/>
        <v>3.9940576519709811E-12</v>
      </c>
      <c r="F74" s="21">
        <f t="shared" si="5"/>
        <v>4.3618956265025433E-2</v>
      </c>
      <c r="G74" s="21">
        <f t="shared" si="5"/>
        <v>1.220129181474011E-2</v>
      </c>
      <c r="H74" s="21">
        <f t="shared" si="6"/>
        <v>0.17253531225889332</v>
      </c>
    </row>
    <row r="75" spans="1:8" x14ac:dyDescent="0.15">
      <c r="A75" s="21">
        <f t="shared" si="7"/>
        <v>1690</v>
      </c>
      <c r="C75" s="21">
        <f t="shared" si="5"/>
        <v>2.2760083375887082E-255</v>
      </c>
      <c r="D75" s="21">
        <f t="shared" si="5"/>
        <v>4.9371578476738737E-150</v>
      </c>
      <c r="E75" s="21">
        <f t="shared" si="5"/>
        <v>2.0133654387171285E-12</v>
      </c>
      <c r="F75" s="21">
        <f t="shared" si="5"/>
        <v>4.2926606532708175E-2</v>
      </c>
      <c r="G75" s="21">
        <f t="shared" si="5"/>
        <v>1.4246935523248091E-2</v>
      </c>
      <c r="H75" s="21">
        <f t="shared" si="6"/>
        <v>0.17671822090645159</v>
      </c>
    </row>
    <row r="76" spans="1:8" x14ac:dyDescent="0.15">
      <c r="A76" s="21">
        <f t="shared" si="7"/>
        <v>1700</v>
      </c>
      <c r="C76" s="21">
        <f t="shared" si="5"/>
        <v>7.5240452346863011E-263</v>
      </c>
      <c r="D76" s="21">
        <f t="shared" si="5"/>
        <v>1.9620583650919948E-154</v>
      </c>
      <c r="E76" s="21">
        <f t="shared" si="5"/>
        <v>1.0048192449201055E-12</v>
      </c>
      <c r="F76" s="21">
        <f t="shared" si="5"/>
        <v>4.1824899022645738E-2</v>
      </c>
      <c r="G76" s="21">
        <f t="shared" si="5"/>
        <v>1.6470021219931935E-2</v>
      </c>
      <c r="H76" s="21">
        <f t="shared" si="6"/>
        <v>0.18018429893470952</v>
      </c>
    </row>
    <row r="77" spans="1:8" x14ac:dyDescent="0.15">
      <c r="A77" s="21">
        <f t="shared" si="7"/>
        <v>1710</v>
      </c>
      <c r="C77" s="21">
        <f t="shared" si="5"/>
        <v>1.9371146544368929E-270</v>
      </c>
      <c r="D77" s="21">
        <f t="shared" si="5"/>
        <v>6.7251517121898765E-159</v>
      </c>
      <c r="E77" s="21">
        <f t="shared" si="5"/>
        <v>4.9648980449260695E-13</v>
      </c>
      <c r="F77" s="21">
        <f t="shared" si="5"/>
        <v>4.0345982868106971E-2</v>
      </c>
      <c r="G77" s="21">
        <f t="shared" si="5"/>
        <v>1.8850545125258807E-2</v>
      </c>
      <c r="H77" s="21">
        <f t="shared" si="6"/>
        <v>0.18297108652648339</v>
      </c>
    </row>
    <row r="78" spans="1:8" x14ac:dyDescent="0.15">
      <c r="A78" s="21">
        <f t="shared" si="7"/>
        <v>1720</v>
      </c>
      <c r="C78" s="21">
        <f t="shared" si="5"/>
        <v>3.8840573591615748E-278</v>
      </c>
      <c r="D78" s="21">
        <f t="shared" si="5"/>
        <v>1.9881424762554484E-163</v>
      </c>
      <c r="E78" s="21">
        <f t="shared" si="5"/>
        <v>2.4287889594508535E-13</v>
      </c>
      <c r="F78" s="21">
        <f t="shared" si="5"/>
        <v>3.8532106644869842E-2</v>
      </c>
      <c r="G78" s="21">
        <f t="shared" si="5"/>
        <v>2.1360466048153424E-2</v>
      </c>
      <c r="H78" s="21">
        <f t="shared" si="6"/>
        <v>0.1851224974155499</v>
      </c>
    </row>
    <row r="79" spans="1:8" x14ac:dyDescent="0.15">
      <c r="A79" s="21">
        <f t="shared" si="7"/>
        <v>1730</v>
      </c>
      <c r="C79" s="21">
        <f t="shared" si="5"/>
        <v>6.0651608455726467E-286</v>
      </c>
      <c r="D79" s="21">
        <f t="shared" si="5"/>
        <v>5.0693021333654255E-168</v>
      </c>
      <c r="E79" s="21">
        <f t="shared" si="5"/>
        <v>1.1763221658695803E-13</v>
      </c>
      <c r="F79" s="21">
        <f t="shared" si="5"/>
        <v>3.6433614821026826E-2</v>
      </c>
      <c r="G79" s="21">
        <f t="shared" si="5"/>
        <v>2.3963739473580558E-2</v>
      </c>
      <c r="H79" s="21">
        <f t="shared" si="6"/>
        <v>0.18668273145642281</v>
      </c>
    </row>
    <row r="80" spans="1:8" x14ac:dyDescent="0.15">
      <c r="A80" s="21">
        <f t="shared" si="7"/>
        <v>1740</v>
      </c>
      <c r="C80" s="21">
        <f t="shared" si="5"/>
        <v>7.3760761209694339E-294</v>
      </c>
      <c r="D80" s="21">
        <f t="shared" si="5"/>
        <v>1.114818334368497E-172</v>
      </c>
      <c r="E80" s="21">
        <f t="shared" si="5"/>
        <v>5.6405290004763292E-14</v>
      </c>
      <c r="F80" s="21">
        <f t="shared" si="5"/>
        <v>3.4106631331675775E-2</v>
      </c>
      <c r="G80" s="21">
        <f t="shared" si="5"/>
        <v>2.6616779697105769E-2</v>
      </c>
      <c r="H80" s="21">
        <f t="shared" si="6"/>
        <v>0.18769054318004458</v>
      </c>
    </row>
    <row r="81" spans="1:8" x14ac:dyDescent="0.15">
      <c r="A81" s="21">
        <f t="shared" si="7"/>
        <v>1750</v>
      </c>
      <c r="C81" s="21">
        <f t="shared" si="5"/>
        <v>6.9861006260682365E-302</v>
      </c>
      <c r="D81" s="21">
        <f t="shared" si="5"/>
        <v>2.114536971872281E-177</v>
      </c>
      <c r="E81" s="21">
        <f t="shared" si="5"/>
        <v>2.6777525863319108E-14</v>
      </c>
      <c r="F81" s="21">
        <f t="shared" si="5"/>
        <v>3.1610578669343109E-2</v>
      </c>
      <c r="G81" s="21">
        <f t="shared" si="5"/>
        <v>2.9269377488863033E-2</v>
      </c>
      <c r="H81" s="21">
        <f t="shared" si="6"/>
        <v>0.18817440994362905</v>
      </c>
    </row>
    <row r="82" spans="1:8" x14ac:dyDescent="0.15">
      <c r="A82" s="21">
        <f t="shared" si="7"/>
        <v>1760</v>
      </c>
      <c r="C82" s="21">
        <f t="shared" si="5"/>
        <v>0</v>
      </c>
      <c r="D82" s="21">
        <f t="shared" si="5"/>
        <v>3.4592481525291205E-182</v>
      </c>
      <c r="E82" s="21">
        <f t="shared" si="5"/>
        <v>1.2585721391981505E-14</v>
      </c>
      <c r="F82" s="21">
        <f t="shared" si="5"/>
        <v>2.9005684632519995E-2</v>
      </c>
      <c r="G82" s="21">
        <f t="shared" si="5"/>
        <v>3.1866070803763101E-2</v>
      </c>
      <c r="H82" s="21">
        <f t="shared" si="6"/>
        <v>0.18814906225764119</v>
      </c>
    </row>
    <row r="83" spans="1:8" x14ac:dyDescent="0.15">
      <c r="A83" s="21">
        <f t="shared" si="7"/>
        <v>1770</v>
      </c>
      <c r="C83" s="21">
        <f t="shared" si="5"/>
        <v>0</v>
      </c>
      <c r="D83" s="21">
        <f t="shared" si="5"/>
        <v>4.8809392968993339E-187</v>
      </c>
      <c r="E83" s="21">
        <f t="shared" si="5"/>
        <v>5.8565632094782372E-15</v>
      </c>
      <c r="F83" s="21">
        <f t="shared" si="5"/>
        <v>2.6350620750081467E-2</v>
      </c>
      <c r="G83" s="21">
        <f t="shared" si="5"/>
        <v>3.4347932670343743E-2</v>
      </c>
      <c r="H83" s="21">
        <f t="shared" si="6"/>
        <v>0.18761371057224149</v>
      </c>
    </row>
    <row r="84" spans="1:8" x14ac:dyDescent="0.15">
      <c r="A84" s="21">
        <f t="shared" si="7"/>
        <v>1780</v>
      </c>
      <c r="C84" s="21">
        <f t="shared" si="5"/>
        <v>0</v>
      </c>
      <c r="D84" s="21">
        <f t="shared" si="5"/>
        <v>5.9399166295637365E-192</v>
      </c>
      <c r="E84" s="21">
        <f t="shared" si="5"/>
        <v>2.6981408142660753E-15</v>
      </c>
      <c r="F84" s="21">
        <f t="shared" si="5"/>
        <v>2.3700397794724163E-2</v>
      </c>
      <c r="G84" s="21">
        <f t="shared" si="5"/>
        <v>3.665470631809796E-2</v>
      </c>
      <c r="H84" s="21">
        <f t="shared" si="6"/>
        <v>0.1865521399850949</v>
      </c>
    </row>
    <row r="85" spans="1:8" x14ac:dyDescent="0.15">
      <c r="A85" s="21">
        <f t="shared" si="7"/>
        <v>1790</v>
      </c>
      <c r="C85" s="21">
        <f t="shared" si="5"/>
        <v>0</v>
      </c>
      <c r="D85" s="21">
        <f t="shared" si="5"/>
        <v>6.2346567244861626E-197</v>
      </c>
      <c r="E85" s="21">
        <f t="shared" si="5"/>
        <v>1.2306751835787E-15</v>
      </c>
      <c r="F85" s="21">
        <f t="shared" si="5"/>
        <v>2.1104617018495933E-2</v>
      </c>
      <c r="G85" s="21">
        <f t="shared" si="5"/>
        <v>3.8727185944072942E-2</v>
      </c>
      <c r="H85" s="21">
        <f t="shared" si="6"/>
        <v>0.18493466370248943</v>
      </c>
    </row>
    <row r="86" spans="1:8" x14ac:dyDescent="0.15">
      <c r="A86" s="21">
        <f t="shared" si="7"/>
        <v>1800</v>
      </c>
      <c r="C86" s="21">
        <f t="shared" si="5"/>
        <v>0</v>
      </c>
      <c r="D86" s="21">
        <f t="shared" si="5"/>
        <v>5.6441688533738238E-202</v>
      </c>
      <c r="E86" s="21">
        <f t="shared" si="5"/>
        <v>5.5574981918905813E-16</v>
      </c>
      <c r="F86" s="21">
        <f t="shared" si="5"/>
        <v>1.8606143699183963E-2</v>
      </c>
      <c r="G86" s="21">
        <f t="shared" si="5"/>
        <v>4.0509715433365567E-2</v>
      </c>
      <c r="H86" s="21">
        <f t="shared" si="6"/>
        <v>0.18272174640970026</v>
      </c>
    </row>
    <row r="87" spans="1:8" x14ac:dyDescent="0.15">
      <c r="A87" s="21">
        <f t="shared" si="7"/>
        <v>1810</v>
      </c>
      <c r="C87" s="21">
        <f t="shared" si="5"/>
        <v>0</v>
      </c>
      <c r="D87" s="21">
        <f t="shared" si="5"/>
        <v>4.406996476124825E-207</v>
      </c>
      <c r="E87" s="21">
        <f t="shared" si="5"/>
        <v>2.4846903434697335E-16</v>
      </c>
      <c r="F87" s="21">
        <f t="shared" si="5"/>
        <v>1.6240235446859132E-2</v>
      </c>
      <c r="G87" s="21">
        <f t="shared" si="5"/>
        <v>4.1952659700657653E-2</v>
      </c>
      <c r="H87" s="21">
        <f t="shared" si="6"/>
        <v>0.17986894863777991</v>
      </c>
    </row>
    <row r="88" spans="1:8" x14ac:dyDescent="0.15">
      <c r="A88" s="21">
        <f t="shared" si="7"/>
        <v>1820</v>
      </c>
      <c r="C88" s="21">
        <f t="shared" si="5"/>
        <v>0</v>
      </c>
      <c r="D88" s="21">
        <f t="shared" si="5"/>
        <v>2.9678412229174115E-212</v>
      </c>
      <c r="E88" s="21">
        <f t="shared" si="5"/>
        <v>1.0998216623346896E-16</v>
      </c>
      <c r="F88" s="21">
        <f t="shared" si="5"/>
        <v>1.4034124562935605E-2</v>
      </c>
      <c r="G88" s="21">
        <f t="shared" si="5"/>
        <v>4.3014696337300144E-2</v>
      </c>
      <c r="H88" s="21">
        <f t="shared" si="6"/>
        <v>0.17633271914618356</v>
      </c>
    </row>
    <row r="89" spans="1:8" x14ac:dyDescent="0.15">
      <c r="A89" s="21">
        <f t="shared" si="7"/>
        <v>1830</v>
      </c>
      <c r="C89" s="21">
        <f t="shared" si="5"/>
        <v>0</v>
      </c>
      <c r="D89" s="21">
        <f t="shared" si="5"/>
        <v>1.7238277853632898E-217</v>
      </c>
      <c r="E89" s="21">
        <f t="shared" si="5"/>
        <v>4.8198033790602593E-17</v>
      </c>
      <c r="F89" s="21">
        <f t="shared" si="5"/>
        <v>1.2007024248631207E-2</v>
      </c>
      <c r="G89" s="21">
        <f t="shared" si="5"/>
        <v>4.3664780222471299E-2</v>
      </c>
      <c r="H89" s="21">
        <f t="shared" si="6"/>
        <v>0.17207648654704424</v>
      </c>
    </row>
    <row r="90" spans="1:8" x14ac:dyDescent="0.15">
      <c r="A90" s="21">
        <f t="shared" si="7"/>
        <v>1840</v>
      </c>
      <c r="C90" s="21">
        <f t="shared" si="5"/>
        <v>0</v>
      </c>
      <c r="D90" s="21">
        <f t="shared" si="5"/>
        <v>8.6357954004590949E-223</v>
      </c>
      <c r="E90" s="21">
        <f t="shared" si="5"/>
        <v>2.09118969169876E-17</v>
      </c>
      <c r="F90" s="21">
        <f t="shared" si="5"/>
        <v>1.0170504673623876E-2</v>
      </c>
      <c r="G90" s="21">
        <f t="shared" si="5"/>
        <v>4.3883650844157594E-2</v>
      </c>
      <c r="H90" s="21">
        <f t="shared" si="6"/>
        <v>0.16707648069132461</v>
      </c>
    </row>
    <row r="91" spans="1:8" x14ac:dyDescent="0.15">
      <c r="A91" s="21">
        <f t="shared" si="7"/>
        <v>1850</v>
      </c>
      <c r="C91" s="21">
        <f t="shared" si="5"/>
        <v>0</v>
      </c>
      <c r="D91" s="21">
        <f t="shared" si="5"/>
        <v>3.7313506771828078E-228</v>
      </c>
      <c r="E91" s="21">
        <f t="shared" si="5"/>
        <v>8.9828591948365058E-18</v>
      </c>
      <c r="F91" s="21">
        <f t="shared" si="5"/>
        <v>8.5291681189147393E-3</v>
      </c>
      <c r="G91" s="21">
        <f t="shared" si="5"/>
        <v>4.3664780222471299E-2</v>
      </c>
      <c r="H91" s="21">
        <f t="shared" si="6"/>
        <v>0.1613267494188296</v>
      </c>
    </row>
    <row r="92" spans="1:8" x14ac:dyDescent="0.15">
      <c r="A92" s="21">
        <f t="shared" si="7"/>
        <v>1860</v>
      </c>
      <c r="C92" s="21">
        <f t="shared" si="5"/>
        <v>0</v>
      </c>
      <c r="D92" s="21">
        <f t="shared" si="5"/>
        <v>1.3905449837259626E-233</v>
      </c>
      <c r="E92" s="21">
        <f t="shared" si="5"/>
        <v>3.8202590234228291E-18</v>
      </c>
      <c r="F92" s="21">
        <f t="shared" si="5"/>
        <v>7.0815430762966279E-3</v>
      </c>
      <c r="G92" s="21">
        <f t="shared" si="5"/>
        <v>4.3014696337300144E-2</v>
      </c>
      <c r="H92" s="21">
        <f t="shared" si="6"/>
        <v>0.15484292182384457</v>
      </c>
    </row>
    <row r="93" spans="1:8" x14ac:dyDescent="0.15">
      <c r="A93" s="21">
        <f t="shared" si="7"/>
        <v>1870</v>
      </c>
      <c r="C93" s="21">
        <f t="shared" si="5"/>
        <v>0</v>
      </c>
      <c r="D93" s="21">
        <f t="shared" si="5"/>
        <v>4.4695034113919201E-239</v>
      </c>
      <c r="E93" s="21">
        <f t="shared" si="5"/>
        <v>1.6085259932507241E-18</v>
      </c>
      <c r="F93" s="21">
        <f t="shared" si="5"/>
        <v>5.821115049116434E-3</v>
      </c>
      <c r="G93" s="21">
        <f t="shared" si="5"/>
        <v>4.1952659700657653E-2</v>
      </c>
      <c r="H93" s="21">
        <f t="shared" si="6"/>
        <v>0.14766439468111991</v>
      </c>
    </row>
    <row r="94" spans="1:8" x14ac:dyDescent="0.15">
      <c r="A94" s="21">
        <f t="shared" si="7"/>
        <v>1880</v>
      </c>
      <c r="C94" s="21">
        <f t="shared" si="5"/>
        <v>0</v>
      </c>
      <c r="D94" s="21">
        <f t="shared" si="5"/>
        <v>1.2390497876920906E-244</v>
      </c>
      <c r="E94" s="21">
        <f t="shared" si="5"/>
        <v>6.7053339425186602E-19</v>
      </c>
      <c r="F94" s="21">
        <f t="shared" si="5"/>
        <v>4.737415967819231E-3</v>
      </c>
      <c r="G94" s="21">
        <f t="shared" si="5"/>
        <v>4.0509715433365567E-2</v>
      </c>
      <c r="H94" s="21">
        <f t="shared" si="6"/>
        <v>0.13985476978548028</v>
      </c>
    </row>
    <row r="95" spans="1:8" x14ac:dyDescent="0.15">
      <c r="A95" s="21">
        <f t="shared" si="7"/>
        <v>1890</v>
      </c>
      <c r="C95" s="21">
        <f t="shared" si="5"/>
        <v>0</v>
      </c>
      <c r="D95" s="21">
        <f t="shared" si="5"/>
        <v>2.9626032593371395E-250</v>
      </c>
      <c r="E95" s="21">
        <f t="shared" si="5"/>
        <v>2.7673863546465447E-19</v>
      </c>
      <c r="F95" s="21">
        <f t="shared" si="5"/>
        <v>3.8171032849310701E-3</v>
      </c>
      <c r="G95" s="21">
        <f t="shared" si="5"/>
        <v>3.8727185944072942E-2</v>
      </c>
      <c r="H95" s="21">
        <f t="shared" si="6"/>
        <v>0.13150053034419421</v>
      </c>
    </row>
    <row r="96" spans="1:8" x14ac:dyDescent="0.15">
      <c r="A96" s="21">
        <f t="shared" si="7"/>
        <v>1900</v>
      </c>
      <c r="C96" s="21">
        <f t="shared" si="5"/>
        <v>0</v>
      </c>
      <c r="D96" s="21">
        <f t="shared" si="5"/>
        <v>6.1096100097755747E-256</v>
      </c>
      <c r="E96" s="21">
        <f t="shared" si="5"/>
        <v>1.1307750928835809E-19</v>
      </c>
      <c r="F96" s="21">
        <f t="shared" si="5"/>
        <v>3.044972386317023E-3</v>
      </c>
      <c r="G96" s="21">
        <f t="shared" si="5"/>
        <v>3.665470631809796E-2</v>
      </c>
      <c r="H96" s="21">
        <f t="shared" si="6"/>
        <v>0.12270809781364631</v>
      </c>
    </row>
    <row r="97" spans="1:8" x14ac:dyDescent="0.15">
      <c r="A97" s="21">
        <f t="shared" si="7"/>
        <v>1910</v>
      </c>
      <c r="C97" s="21">
        <f t="shared" si="5"/>
        <v>0</v>
      </c>
      <c r="D97" s="21">
        <f t="shared" si="5"/>
        <v>1.0866976705834943E-261</v>
      </c>
      <c r="E97" s="21">
        <f t="shared" si="5"/>
        <v>4.5744588770266767E-20</v>
      </c>
      <c r="F97" s="21">
        <f t="shared" si="5"/>
        <v>2.4048603433722321E-3</v>
      </c>
      <c r="G97" s="21">
        <f t="shared" si="5"/>
        <v>3.4347932670343743E-2</v>
      </c>
      <c r="H97" s="21">
        <f t="shared" si="6"/>
        <v>0.11359954204239485</v>
      </c>
    </row>
    <row r="98" spans="1:8" x14ac:dyDescent="0.15">
      <c r="A98" s="21">
        <f t="shared" si="7"/>
        <v>1920</v>
      </c>
      <c r="C98" s="21">
        <f t="shared" si="5"/>
        <v>0</v>
      </c>
      <c r="D98" s="21">
        <f t="shared" si="5"/>
        <v>1.6670907326344719E-267</v>
      </c>
      <c r="E98" s="21">
        <f t="shared" si="5"/>
        <v>1.8321468356179219E-20</v>
      </c>
      <c r="F98" s="21">
        <f t="shared" si="5"/>
        <v>1.8804137503246651E-3</v>
      </c>
      <c r="G98" s="21">
        <f t="shared" si="5"/>
        <v>3.1866070803763101E-2</v>
      </c>
      <c r="H98" s="21">
        <f t="shared" si="6"/>
        <v>0.10430731589445311</v>
      </c>
    </row>
    <row r="99" spans="1:8" x14ac:dyDescent="0.15">
      <c r="A99" s="21">
        <f t="shared" si="7"/>
        <v>1930</v>
      </c>
      <c r="C99" s="21">
        <f t="shared" si="5"/>
        <v>0</v>
      </c>
      <c r="D99" s="21">
        <f t="shared" si="5"/>
        <v>2.2057942108343436E-273</v>
      </c>
      <c r="E99" s="21">
        <f t="shared" si="5"/>
        <v>7.2650378468132402E-21</v>
      </c>
      <c r="F99" s="21">
        <f t="shared" si="5"/>
        <v>1.4557072028203511E-3</v>
      </c>
      <c r="G99" s="21">
        <f t="shared" si="5"/>
        <v>2.9269377488863033E-2</v>
      </c>
      <c r="H99" s="21">
        <f t="shared" si="6"/>
        <v>9.4968443592475915E-2</v>
      </c>
    </row>
    <row r="100" spans="1:8" x14ac:dyDescent="0.15">
      <c r="A100" s="21">
        <f t="shared" si="7"/>
        <v>1940</v>
      </c>
      <c r="C100" s="21">
        <f t="shared" si="5"/>
        <v>0</v>
      </c>
      <c r="D100" s="21">
        <f t="shared" si="5"/>
        <v>2.5172479858354549E-279</v>
      </c>
      <c r="E100" s="21">
        <f t="shared" si="5"/>
        <v>2.8521511712104083E-21</v>
      </c>
      <c r="F100" s="21">
        <f t="shared" si="5"/>
        <v>1.1157109584265786E-3</v>
      </c>
      <c r="G100" s="21">
        <f t="shared" si="5"/>
        <v>2.6616779697105769E-2</v>
      </c>
      <c r="H100" s="21">
        <f t="shared" si="6"/>
        <v>8.5718607480736356E-2</v>
      </c>
    </row>
    <row r="101" spans="1:8" x14ac:dyDescent="0.15">
      <c r="A101" s="21">
        <f t="shared" si="7"/>
        <v>1950</v>
      </c>
      <c r="C101" s="21">
        <f t="shared" si="5"/>
        <v>0</v>
      </c>
      <c r="D101" s="21">
        <f t="shared" si="5"/>
        <v>2.4776631726935748E-285</v>
      </c>
      <c r="E101" s="21">
        <f t="shared" si="5"/>
        <v>1.1085728933730011E-21</v>
      </c>
      <c r="F101" s="21">
        <f t="shared" si="5"/>
        <v>8.4661590224610541E-4</v>
      </c>
      <c r="G101" s="21">
        <f t="shared" si="5"/>
        <v>2.3963739473580558E-2</v>
      </c>
      <c r="H101" s="21">
        <f t="shared" si="6"/>
        <v>7.6686552979827863E-2</v>
      </c>
    </row>
    <row r="102" spans="1:8" x14ac:dyDescent="0.15">
      <c r="A102" s="21">
        <f t="shared" si="7"/>
        <v>1960</v>
      </c>
      <c r="C102" s="21">
        <f t="shared" si="5"/>
        <v>0</v>
      </c>
      <c r="D102" s="21">
        <f t="shared" si="5"/>
        <v>2.1033608369898999E-291</v>
      </c>
      <c r="E102" s="21">
        <f t="shared" si="5"/>
        <v>4.2659231249216574E-22</v>
      </c>
      <c r="F102" s="21">
        <f t="shared" si="5"/>
        <v>6.3603087742364198E-4</v>
      </c>
      <c r="G102" s="21">
        <f t="shared" si="5"/>
        <v>2.1360466048153424E-2</v>
      </c>
      <c r="H102" s="21">
        <f t="shared" si="6"/>
        <v>6.7989172315420024E-2</v>
      </c>
    </row>
    <row r="103" spans="1:8" x14ac:dyDescent="0.15">
      <c r="A103" s="21">
        <f t="shared" si="7"/>
        <v>1970</v>
      </c>
      <c r="C103" s="21">
        <f t="shared" ref="C103:G134" si="8">C$4*NORMDIST($A103,C$2,C$3,FALSE)</f>
        <v>0</v>
      </c>
      <c r="D103" s="21">
        <f t="shared" si="8"/>
        <v>1.5400703344080086E-297</v>
      </c>
      <c r="E103" s="21">
        <f t="shared" si="8"/>
        <v>1.6252450419746912E-22</v>
      </c>
      <c r="F103" s="21">
        <f t="shared" si="8"/>
        <v>4.7307177046034942E-4</v>
      </c>
      <c r="G103" s="21">
        <f t="shared" si="8"/>
        <v>1.8850545125258807E-2</v>
      </c>
      <c r="H103" s="21">
        <f t="shared" si="6"/>
        <v>5.9727543132222845E-2</v>
      </c>
    </row>
    <row r="104" spans="1:8" x14ac:dyDescent="0.15">
      <c r="A104" s="21">
        <f t="shared" si="7"/>
        <v>1980</v>
      </c>
      <c r="C104" s="21">
        <f t="shared" si="8"/>
        <v>0</v>
      </c>
      <c r="D104" s="21">
        <f t="shared" si="8"/>
        <v>9.7257383455119904E-304</v>
      </c>
      <c r="E104" s="21">
        <f t="shared" si="8"/>
        <v>6.1303000249927594E-23</v>
      </c>
      <c r="F104" s="21">
        <f t="shared" si="8"/>
        <v>3.4836372180940887E-4</v>
      </c>
      <c r="G104" s="21">
        <f t="shared" si="8"/>
        <v>1.6470021219931935E-2</v>
      </c>
      <c r="H104" s="21">
        <f t="shared" si="6"/>
        <v>5.1984098910836878E-2</v>
      </c>
    </row>
    <row r="105" spans="1:8" x14ac:dyDescent="0.15">
      <c r="A105" s="21">
        <f t="shared" si="7"/>
        <v>1990</v>
      </c>
      <c r="C105" s="21">
        <f t="shared" si="8"/>
        <v>0</v>
      </c>
      <c r="D105" s="21">
        <f t="shared" si="8"/>
        <v>0</v>
      </c>
      <c r="E105" s="21">
        <f t="shared" si="8"/>
        <v>2.2892945022231068E-23</v>
      </c>
      <c r="F105" s="21">
        <f t="shared" si="8"/>
        <v>2.5397786348071451E-4</v>
      </c>
      <c r="G105" s="21">
        <f t="shared" si="8"/>
        <v>1.4246935523248091E-2</v>
      </c>
      <c r="H105" s="21">
        <f t="shared" si="6"/>
        <v>4.4821005013525393E-2</v>
      </c>
    </row>
    <row r="106" spans="1:8" x14ac:dyDescent="0.15">
      <c r="A106" s="21">
        <f t="shared" si="7"/>
        <v>2000</v>
      </c>
      <c r="C106" s="21">
        <f t="shared" si="8"/>
        <v>0</v>
      </c>
      <c r="D106" s="21">
        <f t="shared" si="8"/>
        <v>0</v>
      </c>
      <c r="E106" s="21">
        <f t="shared" si="8"/>
        <v>8.4640584893770619E-24</v>
      </c>
      <c r="F106" s="21">
        <f t="shared" si="8"/>
        <v>1.8332253935320379E-4</v>
      </c>
      <c r="G106" s="21">
        <f t="shared" si="8"/>
        <v>1.220129181474011E-2</v>
      </c>
      <c r="H106" s="21">
        <f t="shared" si="6"/>
        <v>3.8279717094470242E-2</v>
      </c>
    </row>
    <row r="107" spans="1:8" x14ac:dyDescent="0.15">
      <c r="A107" s="21">
        <f t="shared" si="7"/>
        <v>2010</v>
      </c>
      <c r="C107" s="21">
        <f t="shared" si="8"/>
        <v>0</v>
      </c>
      <c r="D107" s="21">
        <f t="shared" si="8"/>
        <v>0</v>
      </c>
      <c r="E107" s="21">
        <f t="shared" si="8"/>
        <v>3.0982231987038665E-24</v>
      </c>
      <c r="F107" s="21">
        <f t="shared" si="8"/>
        <v>1.3100652243867283E-4</v>
      </c>
      <c r="G107" s="21">
        <f t="shared" si="8"/>
        <v>1.0345398511457563E-2</v>
      </c>
      <c r="H107" s="21">
        <f t="shared" si="6"/>
        <v>3.2381615559315638E-2</v>
      </c>
    </row>
    <row r="108" spans="1:8" x14ac:dyDescent="0.15">
      <c r="A108" s="21">
        <f t="shared" si="7"/>
        <v>2020</v>
      </c>
      <c r="C108" s="21">
        <f t="shared" si="8"/>
        <v>0</v>
      </c>
      <c r="D108" s="21">
        <f t="shared" si="8"/>
        <v>0</v>
      </c>
      <c r="E108" s="21">
        <f t="shared" si="8"/>
        <v>1.1228036153736713E-24</v>
      </c>
      <c r="F108" s="21">
        <f t="shared" si="8"/>
        <v>9.26887505177593E-5</v>
      </c>
      <c r="G108" s="21">
        <f t="shared" si="8"/>
        <v>8.6845174130983551E-3</v>
      </c>
      <c r="H108" s="21">
        <f t="shared" si="6"/>
        <v>2.7129546323904352E-2</v>
      </c>
    </row>
    <row r="109" spans="1:8" x14ac:dyDescent="0.15">
      <c r="A109" s="21">
        <f t="shared" si="7"/>
        <v>2030</v>
      </c>
      <c r="C109" s="21">
        <f t="shared" si="8"/>
        <v>0</v>
      </c>
      <c r="D109" s="21">
        <f t="shared" si="8"/>
        <v>0</v>
      </c>
      <c r="E109" s="21">
        <f t="shared" si="8"/>
        <v>4.0285796854109163E-25</v>
      </c>
      <c r="F109" s="21">
        <f t="shared" si="8"/>
        <v>6.4925931941506407E-5</v>
      </c>
      <c r="G109" s="21">
        <f t="shared" si="8"/>
        <v>7.2177396252144262E-3</v>
      </c>
      <c r="H109" s="21">
        <f t="shared" si="6"/>
        <v>2.2510057176663788E-2</v>
      </c>
    </row>
    <row r="110" spans="1:8" x14ac:dyDescent="0.15">
      <c r="A110" s="21">
        <f t="shared" si="7"/>
        <v>2040</v>
      </c>
      <c r="C110" s="21">
        <f t="shared" si="8"/>
        <v>0</v>
      </c>
      <c r="D110" s="21">
        <f t="shared" si="8"/>
        <v>0</v>
      </c>
      <c r="E110" s="21">
        <f t="shared" si="8"/>
        <v>1.4310577819163041E-25</v>
      </c>
      <c r="F110" s="21">
        <f t="shared" si="8"/>
        <v>4.5026315672588674E-5</v>
      </c>
      <c r="G110" s="21">
        <f t="shared" si="8"/>
        <v>5.9390063164506861E-3</v>
      </c>
      <c r="H110" s="21">
        <f t="shared" si="6"/>
        <v>1.8496100862926489E-2</v>
      </c>
    </row>
    <row r="111" spans="1:8" x14ac:dyDescent="0.15">
      <c r="A111" s="21">
        <f t="shared" si="7"/>
        <v>2050</v>
      </c>
      <c r="C111" s="21">
        <f t="shared" si="8"/>
        <v>0</v>
      </c>
      <c r="D111" s="21">
        <f t="shared" si="8"/>
        <v>0</v>
      </c>
      <c r="E111" s="21">
        <f t="shared" si="8"/>
        <v>5.0329131495728852E-26</v>
      </c>
      <c r="F111" s="21">
        <f t="shared" si="8"/>
        <v>3.0915173389098494E-5</v>
      </c>
      <c r="G111" s="21">
        <f t="shared" si="8"/>
        <v>4.8381955578469917E-3</v>
      </c>
      <c r="H111" s="21">
        <f t="shared" si="6"/>
        <v>1.5049978623820641E-2</v>
      </c>
    </row>
    <row r="112" spans="1:8" x14ac:dyDescent="0.15">
      <c r="A112" s="21">
        <f t="shared" si="7"/>
        <v>2060</v>
      </c>
      <c r="C112" s="21">
        <f t="shared" si="8"/>
        <v>0</v>
      </c>
      <c r="D112" s="21">
        <f t="shared" si="8"/>
        <v>0</v>
      </c>
      <c r="E112" s="21">
        <f t="shared" si="8"/>
        <v>1.7524222459710636E-26</v>
      </c>
      <c r="F112" s="21">
        <f t="shared" si="8"/>
        <v>2.1015223666205736E-5</v>
      </c>
      <c r="G112" s="21">
        <f t="shared" si="8"/>
        <v>3.902205213085457E-3</v>
      </c>
      <c r="H112" s="21">
        <f t="shared" si="6"/>
        <v>1.2126317713596048E-2</v>
      </c>
    </row>
    <row r="113" spans="1:8" x14ac:dyDescent="0.15">
      <c r="A113" s="21">
        <f t="shared" si="7"/>
        <v>2070</v>
      </c>
      <c r="C113" s="21">
        <f t="shared" si="8"/>
        <v>0</v>
      </c>
      <c r="D113" s="21">
        <f t="shared" si="8"/>
        <v>0</v>
      </c>
      <c r="E113" s="21">
        <f t="shared" si="8"/>
        <v>6.041087614999642E-27</v>
      </c>
      <c r="F113" s="21">
        <f t="shared" si="8"/>
        <v>1.4143386243978319E-5</v>
      </c>
      <c r="G113" s="21">
        <f t="shared" si="8"/>
        <v>3.1159741515761306E-3</v>
      </c>
      <c r="H113" s="21">
        <f t="shared" si="6"/>
        <v>9.6749087532621552E-3</v>
      </c>
    </row>
    <row r="114" spans="1:8" x14ac:dyDescent="0.15">
      <c r="A114" s="21">
        <f t="shared" si="7"/>
        <v>2080</v>
      </c>
      <c r="C114" s="21">
        <f t="shared" si="8"/>
        <v>0</v>
      </c>
      <c r="D114" s="21">
        <f t="shared" si="8"/>
        <v>0</v>
      </c>
      <c r="E114" s="21">
        <f t="shared" si="8"/>
        <v>2.061809642575976E-27</v>
      </c>
      <c r="F114" s="21">
        <f t="shared" si="8"/>
        <v>9.4238820561800062E-6</v>
      </c>
      <c r="G114" s="21">
        <f t="shared" si="8"/>
        <v>2.4633983324327188E-3</v>
      </c>
      <c r="H114" s="21">
        <f t="shared" si="6"/>
        <v>7.6432686629656875E-3</v>
      </c>
    </row>
    <row r="115" spans="1:8" x14ac:dyDescent="0.15">
      <c r="A115" s="21">
        <f t="shared" si="7"/>
        <v>2090</v>
      </c>
      <c r="C115" s="21">
        <f t="shared" si="8"/>
        <v>0</v>
      </c>
      <c r="D115" s="21">
        <f t="shared" si="8"/>
        <v>0</v>
      </c>
      <c r="E115" s="21">
        <f t="shared" si="8"/>
        <v>6.9668916040136663E-28</v>
      </c>
      <c r="F115" s="21">
        <f t="shared" si="8"/>
        <v>6.2167490638338141E-6</v>
      </c>
      <c r="G115" s="21">
        <f t="shared" si="8"/>
        <v>1.9281130542925396E-3</v>
      </c>
      <c r="H115" s="21">
        <f t="shared" si="6"/>
        <v>5.9788375740106089E-3</v>
      </c>
    </row>
    <row r="116" spans="1:8" x14ac:dyDescent="0.15">
      <c r="A116" s="21">
        <f t="shared" si="7"/>
        <v>2100</v>
      </c>
      <c r="C116" s="21">
        <f t="shared" si="8"/>
        <v>0</v>
      </c>
      <c r="D116" s="21">
        <f t="shared" si="8"/>
        <v>0</v>
      </c>
      <c r="E116" s="21">
        <f t="shared" si="8"/>
        <v>2.3307011788602893E-28</v>
      </c>
      <c r="F116" s="21">
        <f t="shared" si="8"/>
        <v>4.0602604084532815E-6</v>
      </c>
      <c r="G116" s="21">
        <f t="shared" si="8"/>
        <v>1.4941266157054173E-3</v>
      </c>
      <c r="H116" s="21">
        <f t="shared" si="6"/>
        <v>4.6307594352610545E-3</v>
      </c>
    </row>
    <row r="117" spans="1:8" x14ac:dyDescent="0.15">
      <c r="A117" s="21">
        <f t="shared" si="7"/>
        <v>2110</v>
      </c>
      <c r="C117" s="21">
        <f t="shared" si="8"/>
        <v>0</v>
      </c>
      <c r="D117" s="21">
        <f t="shared" si="8"/>
        <v>0</v>
      </c>
      <c r="E117" s="21">
        <f t="shared" si="8"/>
        <v>7.7195359369274399E-29</v>
      </c>
      <c r="F117" s="21">
        <f t="shared" si="8"/>
        <v>2.6254363520197558E-6</v>
      </c>
      <c r="G117" s="21">
        <f t="shared" si="8"/>
        <v>1.1463028295864851E-3</v>
      </c>
      <c r="H117" s="21">
        <f t="shared" si="6"/>
        <v>3.5512328219917426E-3</v>
      </c>
    </row>
    <row r="118" spans="1:8" x14ac:dyDescent="0.15">
      <c r="A118" s="21">
        <f t="shared" si="7"/>
        <v>2120</v>
      </c>
      <c r="C118" s="21">
        <f t="shared" si="8"/>
        <v>0</v>
      </c>
      <c r="D118" s="21">
        <f t="shared" si="8"/>
        <v>0</v>
      </c>
      <c r="E118" s="21">
        <f t="shared" si="8"/>
        <v>2.5313537797329705E-29</v>
      </c>
      <c r="F118" s="21">
        <f t="shared" si="8"/>
        <v>1.6807617471437782E-6</v>
      </c>
      <c r="G118" s="21">
        <f t="shared" si="8"/>
        <v>8.7069967412779651E-4</v>
      </c>
      <c r="H118" s="21">
        <f t="shared" si="6"/>
        <v>2.6964486199770881E-3</v>
      </c>
    </row>
    <row r="119" spans="1:8" x14ac:dyDescent="0.15">
      <c r="A119" s="21">
        <f t="shared" si="7"/>
        <v>2130</v>
      </c>
      <c r="C119" s="21">
        <f t="shared" si="8"/>
        <v>0</v>
      </c>
      <c r="D119" s="21">
        <f t="shared" si="8"/>
        <v>0</v>
      </c>
      <c r="E119" s="21">
        <f t="shared" si="8"/>
        <v>8.2181025034718174E-30</v>
      </c>
      <c r="F119" s="21">
        <f t="shared" si="8"/>
        <v>1.065290052205658E-6</v>
      </c>
      <c r="G119" s="21">
        <f t="shared" si="8"/>
        <v>6.5477856617534398E-4</v>
      </c>
      <c r="H119" s="21">
        <f t="shared" si="6"/>
        <v>2.0271537374306078E-3</v>
      </c>
    </row>
    <row r="120" spans="1:8" x14ac:dyDescent="0.15">
      <c r="A120" s="21">
        <f t="shared" si="7"/>
        <v>2140</v>
      </c>
      <c r="C120" s="21">
        <f t="shared" si="8"/>
        <v>0</v>
      </c>
      <c r="D120" s="21">
        <f t="shared" si="8"/>
        <v>0</v>
      </c>
      <c r="E120" s="21">
        <f t="shared" si="8"/>
        <v>2.6414799400093895E-30</v>
      </c>
      <c r="F120" s="21">
        <f t="shared" si="8"/>
        <v>6.6847726738222272E-7</v>
      </c>
      <c r="G120" s="21">
        <f t="shared" si="8"/>
        <v>4.8750332531318082E-4</v>
      </c>
      <c r="H120" s="21">
        <f t="shared" si="6"/>
        <v>1.5088946625217406E-3</v>
      </c>
    </row>
    <row r="121" spans="1:8" x14ac:dyDescent="0.15">
      <c r="A121" s="21">
        <f t="shared" si="7"/>
        <v>2150</v>
      </c>
      <c r="C121" s="21">
        <f t="shared" si="8"/>
        <v>0</v>
      </c>
      <c r="D121" s="21">
        <f t="shared" si="8"/>
        <v>0</v>
      </c>
      <c r="E121" s="21">
        <f t="shared" si="8"/>
        <v>8.4058209527459233E-31</v>
      </c>
      <c r="F121" s="21">
        <f t="shared" si="8"/>
        <v>4.1530051493714839E-7</v>
      </c>
      <c r="G121" s="21">
        <f t="shared" si="8"/>
        <v>3.5935009618199101E-4</v>
      </c>
      <c r="H121" s="21">
        <f t="shared" si="6"/>
        <v>1.1120021352450506E-3</v>
      </c>
    </row>
    <row r="122" spans="1:8" x14ac:dyDescent="0.15">
      <c r="A122" s="21">
        <f t="shared" si="7"/>
        <v>2160</v>
      </c>
      <c r="C122" s="21">
        <f t="shared" si="8"/>
        <v>0</v>
      </c>
      <c r="D122" s="21">
        <f t="shared" si="8"/>
        <v>0</v>
      </c>
      <c r="E122" s="21">
        <f t="shared" si="8"/>
        <v>2.6483172450232314E-31</v>
      </c>
      <c r="F122" s="21">
        <f t="shared" si="8"/>
        <v>2.5544379130577964E-7</v>
      </c>
      <c r="G122" s="21">
        <f t="shared" si="8"/>
        <v>2.6224970216113245E-4</v>
      </c>
      <c r="H122" s="21">
        <f t="shared" si="6"/>
        <v>8.1137954203480917E-4</v>
      </c>
    </row>
    <row r="123" spans="1:8" x14ac:dyDescent="0.15">
      <c r="A123" s="21">
        <f t="shared" si="7"/>
        <v>2170</v>
      </c>
      <c r="C123" s="21">
        <f t="shared" si="8"/>
        <v>0</v>
      </c>
      <c r="D123" s="21">
        <f t="shared" si="8"/>
        <v>0</v>
      </c>
      <c r="E123" s="21">
        <f t="shared" si="8"/>
        <v>8.260701649746181E-32</v>
      </c>
      <c r="F123" s="21">
        <f t="shared" si="8"/>
        <v>1.5555547035545042E-7</v>
      </c>
      <c r="G123" s="21">
        <f t="shared" si="8"/>
        <v>1.8948258329590494E-4</v>
      </c>
      <c r="H123" s="21">
        <f t="shared" si="6"/>
        <v>5.8615424709571398E-4</v>
      </c>
    </row>
    <row r="124" spans="1:8" x14ac:dyDescent="0.15">
      <c r="A124" s="21">
        <f t="shared" si="7"/>
        <v>2180</v>
      </c>
      <c r="C124" s="21">
        <f t="shared" si="8"/>
        <v>0</v>
      </c>
      <c r="D124" s="21">
        <f t="shared" si="8"/>
        <v>0</v>
      </c>
      <c r="E124" s="21">
        <f t="shared" si="8"/>
        <v>2.5510614549817287E-32</v>
      </c>
      <c r="F124" s="21">
        <f t="shared" si="8"/>
        <v>9.3784761977696457E-8</v>
      </c>
      <c r="G124" s="21">
        <f t="shared" si="8"/>
        <v>1.3554410853203219E-4</v>
      </c>
      <c r="H124" s="21">
        <f t="shared" si="6"/>
        <v>4.1924439745421238E-4</v>
      </c>
    </row>
    <row r="125" spans="1:8" x14ac:dyDescent="0.15">
      <c r="A125" s="21">
        <f t="shared" si="7"/>
        <v>2190</v>
      </c>
      <c r="C125" s="21">
        <f t="shared" si="8"/>
        <v>0</v>
      </c>
      <c r="D125" s="21">
        <f t="shared" si="8"/>
        <v>0</v>
      </c>
      <c r="E125" s="21">
        <f t="shared" si="8"/>
        <v>7.7997729352708651E-33</v>
      </c>
      <c r="F125" s="21">
        <f t="shared" si="8"/>
        <v>5.5980442605644258E-8</v>
      </c>
      <c r="G125" s="21">
        <f t="shared" si="8"/>
        <v>9.5995096455033622E-5</v>
      </c>
      <c r="H125" s="21">
        <f t="shared" si="6"/>
        <v>2.9688514677452134E-4</v>
      </c>
    </row>
    <row r="126" spans="1:8" x14ac:dyDescent="0.15">
      <c r="A126" s="21">
        <f t="shared" si="7"/>
        <v>2200</v>
      </c>
      <c r="C126" s="21">
        <f t="shared" si="8"/>
        <v>0</v>
      </c>
      <c r="D126" s="21">
        <f t="shared" si="8"/>
        <v>0</v>
      </c>
      <c r="E126" s="21">
        <f t="shared" si="8"/>
        <v>2.3610221092293665E-33</v>
      </c>
      <c r="F126" s="21">
        <f t="shared" si="8"/>
        <v>3.3082432144122223E-8</v>
      </c>
      <c r="G126" s="21">
        <f t="shared" si="8"/>
        <v>6.7309212312514915E-5</v>
      </c>
      <c r="H126" s="21">
        <f t="shared" si="6"/>
        <v>2.0814891102894612E-4</v>
      </c>
    </row>
    <row r="127" spans="1:8" x14ac:dyDescent="0.15">
      <c r="A127" s="21">
        <f t="shared" si="7"/>
        <v>2210</v>
      </c>
      <c r="C127" s="21">
        <f t="shared" si="8"/>
        <v>0</v>
      </c>
      <c r="D127" s="21">
        <f t="shared" si="8"/>
        <v>0</v>
      </c>
      <c r="E127" s="21">
        <f t="shared" si="8"/>
        <v>7.0757943680993241E-34</v>
      </c>
      <c r="F127" s="21">
        <f t="shared" si="8"/>
        <v>1.935599887001505E-8</v>
      </c>
      <c r="G127" s="21">
        <f t="shared" si="8"/>
        <v>4.6725829760582656E-5</v>
      </c>
      <c r="H127" s="21">
        <f t="shared" si="6"/>
        <v>1.4448511962012644E-4</v>
      </c>
    </row>
    <row r="128" spans="1:8" x14ac:dyDescent="0.15">
      <c r="A128" s="21">
        <f t="shared" si="7"/>
        <v>2220</v>
      </c>
      <c r="C128" s="21">
        <f t="shared" si="8"/>
        <v>0</v>
      </c>
      <c r="D128" s="21">
        <f t="shared" si="8"/>
        <v>0</v>
      </c>
      <c r="E128" s="21">
        <f t="shared" si="8"/>
        <v>2.0994590481004981E-34</v>
      </c>
      <c r="F128" s="21">
        <f t="shared" si="8"/>
        <v>1.1212199096048822E-8</v>
      </c>
      <c r="G128" s="21">
        <f t="shared" si="8"/>
        <v>3.211416183706063E-5</v>
      </c>
      <c r="H128" s="21">
        <f t="shared" si="6"/>
        <v>9.9296610657211557E-5</v>
      </c>
    </row>
    <row r="129" spans="1:8" x14ac:dyDescent="0.15">
      <c r="A129" s="21">
        <f t="shared" si="7"/>
        <v>2230</v>
      </c>
      <c r="C129" s="21">
        <f t="shared" si="8"/>
        <v>0</v>
      </c>
      <c r="D129" s="21">
        <f t="shared" si="8"/>
        <v>0</v>
      </c>
      <c r="E129" s="21">
        <f t="shared" si="8"/>
        <v>6.1673226189342159E-35</v>
      </c>
      <c r="F129" s="21">
        <f t="shared" si="8"/>
        <v>6.4301790927990548E-9</v>
      </c>
      <c r="G129" s="21">
        <f t="shared" si="8"/>
        <v>2.1852101853204995E-5</v>
      </c>
      <c r="H129" s="21">
        <f t="shared" si="6"/>
        <v>6.7562735372556822E-5</v>
      </c>
    </row>
    <row r="130" spans="1:8" x14ac:dyDescent="0.15">
      <c r="A130" s="21">
        <f t="shared" si="7"/>
        <v>2240</v>
      </c>
      <c r="C130" s="21">
        <f t="shared" si="8"/>
        <v>0</v>
      </c>
      <c r="D130" s="21">
        <f t="shared" si="8"/>
        <v>0</v>
      </c>
      <c r="E130" s="21">
        <f t="shared" si="8"/>
        <v>1.7936718083236097E-35</v>
      </c>
      <c r="F130" s="21">
        <f t="shared" si="8"/>
        <v>3.6510047020474918E-9</v>
      </c>
      <c r="G130" s="21">
        <f t="shared" si="8"/>
        <v>1.4721324834137391E-5</v>
      </c>
      <c r="H130" s="21">
        <f t="shared" si="6"/>
        <v>4.5513561683685541E-5</v>
      </c>
    </row>
    <row r="131" spans="1:8" x14ac:dyDescent="0.15">
      <c r="A131" s="21">
        <f t="shared" si="7"/>
        <v>2250</v>
      </c>
      <c r="C131" s="21">
        <f t="shared" si="8"/>
        <v>0</v>
      </c>
      <c r="D131" s="21">
        <f t="shared" si="8"/>
        <v>0</v>
      </c>
      <c r="E131" s="21">
        <f t="shared" si="8"/>
        <v>5.1647148937726614E-36</v>
      </c>
      <c r="F131" s="21">
        <f t="shared" si="8"/>
        <v>2.0523847106340798E-9</v>
      </c>
      <c r="G131" s="21">
        <f t="shared" si="8"/>
        <v>9.8187822894846218E-6</v>
      </c>
      <c r="H131" s="21">
        <f t="shared" si="6"/>
        <v>3.035530717478534E-5</v>
      </c>
    </row>
    <row r="132" spans="1:8" x14ac:dyDescent="0.15">
      <c r="A132" s="21">
        <f t="shared" si="7"/>
        <v>2260</v>
      </c>
      <c r="C132" s="21">
        <f t="shared" si="8"/>
        <v>0</v>
      </c>
      <c r="D132" s="21">
        <f t="shared" si="8"/>
        <v>0</v>
      </c>
      <c r="E132" s="21">
        <f t="shared" si="8"/>
        <v>1.4723354791797168E-36</v>
      </c>
      <c r="F132" s="21">
        <f t="shared" si="8"/>
        <v>1.1422527289421959E-9</v>
      </c>
      <c r="G132" s="21">
        <f t="shared" si="8"/>
        <v>6.4837374532193829E-6</v>
      </c>
      <c r="H132" s="21">
        <f t="shared" si="6"/>
        <v>2.004417363656755E-5</v>
      </c>
    </row>
    <row r="133" spans="1:8" x14ac:dyDescent="0.15">
      <c r="A133" s="21">
        <f t="shared" si="7"/>
        <v>2270</v>
      </c>
      <c r="C133" s="21">
        <f t="shared" si="8"/>
        <v>0</v>
      </c>
      <c r="D133" s="21">
        <f t="shared" si="8"/>
        <v>0</v>
      </c>
      <c r="E133" s="21">
        <f t="shared" si="8"/>
        <v>4.1555092932640313E-37</v>
      </c>
      <c r="F133" s="21">
        <f t="shared" si="8"/>
        <v>6.2939413710578858E-10</v>
      </c>
      <c r="G133" s="21">
        <f t="shared" si="8"/>
        <v>4.2388716416295836E-6</v>
      </c>
      <c r="H133" s="21">
        <f t="shared" si="6"/>
        <v>1.3103912292369767E-5</v>
      </c>
    </row>
    <row r="134" spans="1:8" x14ac:dyDescent="0.15">
      <c r="A134" s="21">
        <f t="shared" si="7"/>
        <v>2280</v>
      </c>
      <c r="C134" s="21">
        <f t="shared" si="8"/>
        <v>0</v>
      </c>
      <c r="D134" s="21">
        <f t="shared" si="8"/>
        <v>0</v>
      </c>
      <c r="E134" s="21">
        <f t="shared" si="8"/>
        <v>1.1611779852698012E-37</v>
      </c>
      <c r="F134" s="21">
        <f t="shared" si="8"/>
        <v>3.4335251829864015E-10</v>
      </c>
      <c r="G134" s="21">
        <f t="shared" si="8"/>
        <v>2.7436718419058889E-6</v>
      </c>
      <c r="H134" s="21">
        <f t="shared" si="6"/>
        <v>8.4815015100383966E-6</v>
      </c>
    </row>
    <row r="135" spans="1:8" x14ac:dyDescent="0.15">
      <c r="A135" s="21">
        <f t="shared" si="7"/>
        <v>2290</v>
      </c>
      <c r="C135" s="21">
        <f t="shared" ref="C135:G156" si="9">C$4*NORMDIST($A135,C$2,C$3,FALSE)</f>
        <v>0</v>
      </c>
      <c r="D135" s="21">
        <f t="shared" si="9"/>
        <v>0</v>
      </c>
      <c r="E135" s="21">
        <f t="shared" si="9"/>
        <v>3.2124056732549515E-38</v>
      </c>
      <c r="F135" s="21">
        <f t="shared" si="9"/>
        <v>1.8544487527106211E-10</v>
      </c>
      <c r="G135" s="21">
        <f t="shared" si="9"/>
        <v>1.7582115217596021E-6</v>
      </c>
      <c r="H135" s="21">
        <f t="shared" ref="H135:H156" si="10">H$2*SUM(C135:G135)/(C$4+D$4+E$4+F$4+G$4)</f>
        <v>5.4350451695986993E-6</v>
      </c>
    </row>
    <row r="136" spans="1:8" x14ac:dyDescent="0.15">
      <c r="A136" s="21">
        <f t="shared" ref="A136:A156" si="11">A135+10</f>
        <v>2300</v>
      </c>
      <c r="C136" s="21">
        <f t="shared" si="9"/>
        <v>0</v>
      </c>
      <c r="D136" s="21">
        <f t="shared" si="9"/>
        <v>0</v>
      </c>
      <c r="E136" s="21">
        <f t="shared" si="9"/>
        <v>8.7987105327074939E-39</v>
      </c>
      <c r="F136" s="21">
        <f t="shared" si="9"/>
        <v>9.916227697447075E-11</v>
      </c>
      <c r="G136" s="21">
        <f t="shared" si="9"/>
        <v>1.1154937272035437E-6</v>
      </c>
      <c r="H136" s="21">
        <f t="shared" si="10"/>
        <v>3.4481962038488741E-6</v>
      </c>
    </row>
    <row r="137" spans="1:8" x14ac:dyDescent="0.15">
      <c r="A137" s="21">
        <f t="shared" si="11"/>
        <v>2310</v>
      </c>
      <c r="C137" s="21">
        <f t="shared" si="9"/>
        <v>0</v>
      </c>
      <c r="D137" s="21">
        <f t="shared" si="9"/>
        <v>0</v>
      </c>
      <c r="E137" s="21">
        <f t="shared" si="9"/>
        <v>2.3859686402867286E-39</v>
      </c>
      <c r="F137" s="21">
        <f t="shared" si="9"/>
        <v>5.2497086327525412E-11</v>
      </c>
      <c r="G137" s="21">
        <f t="shared" si="9"/>
        <v>7.0068076967537985E-7</v>
      </c>
      <c r="H137" s="21">
        <f t="shared" si="10"/>
        <v>2.1659028245361866E-6</v>
      </c>
    </row>
    <row r="138" spans="1:8" x14ac:dyDescent="0.15">
      <c r="A138" s="21">
        <f t="shared" si="11"/>
        <v>2320</v>
      </c>
      <c r="C138" s="21">
        <f t="shared" si="9"/>
        <v>0</v>
      </c>
      <c r="D138" s="21">
        <f t="shared" si="9"/>
        <v>0</v>
      </c>
      <c r="E138" s="21">
        <f t="shared" si="9"/>
        <v>6.4057131597102262E-40</v>
      </c>
      <c r="F138" s="21">
        <f t="shared" si="9"/>
        <v>2.7515725278061018E-11</v>
      </c>
      <c r="G138" s="21">
        <f t="shared" si="9"/>
        <v>4.3574290001352833E-7</v>
      </c>
      <c r="H138" s="21">
        <f t="shared" si="10"/>
        <v>1.3469267395563108E-6</v>
      </c>
    </row>
    <row r="139" spans="1:8" x14ac:dyDescent="0.15">
      <c r="A139" s="21">
        <f t="shared" si="11"/>
        <v>2330</v>
      </c>
      <c r="C139" s="21">
        <f t="shared" si="9"/>
        <v>0</v>
      </c>
      <c r="D139" s="21">
        <f t="shared" si="9"/>
        <v>0</v>
      </c>
      <c r="E139" s="21">
        <f t="shared" si="9"/>
        <v>1.702657512925827E-40</v>
      </c>
      <c r="F139" s="21">
        <f t="shared" si="9"/>
        <v>1.427853941095355E-11</v>
      </c>
      <c r="G139" s="21">
        <f t="shared" si="9"/>
        <v>2.6828568204826874E-7</v>
      </c>
      <c r="H139" s="21">
        <f t="shared" si="10"/>
        <v>8.2929078727100986E-7</v>
      </c>
    </row>
    <row r="140" spans="1:8" x14ac:dyDescent="0.15">
      <c r="A140" s="21">
        <f t="shared" si="11"/>
        <v>2340</v>
      </c>
      <c r="C140" s="21">
        <f t="shared" si="9"/>
        <v>0</v>
      </c>
      <c r="D140" s="21">
        <f t="shared" si="9"/>
        <v>0</v>
      </c>
      <c r="E140" s="21">
        <f t="shared" si="9"/>
        <v>4.4806824452806302E-41</v>
      </c>
      <c r="F140" s="21">
        <f t="shared" si="9"/>
        <v>7.3357354288497876E-12</v>
      </c>
      <c r="G140" s="21">
        <f t="shared" si="9"/>
        <v>1.6353914662077276E-7</v>
      </c>
      <c r="H140" s="21">
        <f t="shared" si="10"/>
        <v>5.0550730910098677E-7</v>
      </c>
    </row>
    <row r="141" spans="1:8" x14ac:dyDescent="0.15">
      <c r="A141" s="21">
        <f t="shared" si="11"/>
        <v>2350</v>
      </c>
      <c r="C141" s="21">
        <f t="shared" si="9"/>
        <v>0</v>
      </c>
      <c r="D141" s="21">
        <f t="shared" si="9"/>
        <v>0</v>
      </c>
      <c r="E141" s="21">
        <f t="shared" si="9"/>
        <v>1.1673956953067377E-41</v>
      </c>
      <c r="F141" s="21">
        <f t="shared" si="9"/>
        <v>3.7313036235797181E-12</v>
      </c>
      <c r="G141" s="21">
        <f t="shared" si="9"/>
        <v>9.8696786786216701E-8</v>
      </c>
      <c r="H141" s="21">
        <f t="shared" si="10"/>
        <v>3.0507432864132448E-7</v>
      </c>
    </row>
    <row r="142" spans="1:8" x14ac:dyDescent="0.15">
      <c r="A142" s="21">
        <f t="shared" si="11"/>
        <v>2360</v>
      </c>
      <c r="C142" s="21">
        <f t="shared" si="9"/>
        <v>0</v>
      </c>
      <c r="D142" s="21">
        <f t="shared" si="9"/>
        <v>0</v>
      </c>
      <c r="E142" s="21">
        <f t="shared" si="9"/>
        <v>3.0112656115908387E-42</v>
      </c>
      <c r="F142" s="21">
        <f t="shared" si="9"/>
        <v>1.8790337266668906E-12</v>
      </c>
      <c r="G142" s="21">
        <f t="shared" si="9"/>
        <v>5.8971388791673756E-8</v>
      </c>
      <c r="H142" s="21">
        <f t="shared" si="10"/>
        <v>1.8228100964214679E-7</v>
      </c>
    </row>
    <row r="143" spans="1:8" x14ac:dyDescent="0.15">
      <c r="A143" s="21">
        <f t="shared" si="11"/>
        <v>2370</v>
      </c>
      <c r="C143" s="21">
        <f t="shared" si="9"/>
        <v>0</v>
      </c>
      <c r="D143" s="21">
        <f t="shared" si="9"/>
        <v>0</v>
      </c>
      <c r="E143" s="21">
        <f t="shared" si="9"/>
        <v>7.6901904746772471E-43</v>
      </c>
      <c r="F143" s="21">
        <f t="shared" si="9"/>
        <v>9.3684041089445426E-13</v>
      </c>
      <c r="G143" s="21">
        <f t="shared" si="9"/>
        <v>3.4884841383875732E-8</v>
      </c>
      <c r="H143" s="21">
        <f t="shared" si="10"/>
        <v>1.0782876905688595E-7</v>
      </c>
    </row>
    <row r="144" spans="1:8" x14ac:dyDescent="0.15">
      <c r="A144" s="21">
        <f t="shared" si="11"/>
        <v>2380</v>
      </c>
      <c r="C144" s="21">
        <f t="shared" si="9"/>
        <v>0</v>
      </c>
      <c r="D144" s="21">
        <f t="shared" si="9"/>
        <v>0</v>
      </c>
      <c r="E144" s="21">
        <f t="shared" si="9"/>
        <v>1.9443846512788511E-43</v>
      </c>
      <c r="F144" s="21">
        <f t="shared" si="9"/>
        <v>4.6243821022617175E-13</v>
      </c>
      <c r="G144" s="21">
        <f t="shared" si="9"/>
        <v>2.0430980290108189E-8</v>
      </c>
      <c r="H144" s="21">
        <f t="shared" si="10"/>
        <v>6.3151732069347834E-8</v>
      </c>
    </row>
    <row r="145" spans="1:8" x14ac:dyDescent="0.15">
      <c r="A145" s="21">
        <f t="shared" si="11"/>
        <v>2390</v>
      </c>
      <c r="C145" s="21">
        <f t="shared" si="9"/>
        <v>0</v>
      </c>
      <c r="D145" s="21">
        <f t="shared" si="9"/>
        <v>0</v>
      </c>
      <c r="E145" s="21">
        <f t="shared" si="9"/>
        <v>4.8672575416477837E-44</v>
      </c>
      <c r="F145" s="21">
        <f t="shared" si="9"/>
        <v>2.2599501658408982E-13</v>
      </c>
      <c r="G145" s="21">
        <f t="shared" si="9"/>
        <v>1.1846736046797605E-8</v>
      </c>
      <c r="H145" s="21">
        <f t="shared" si="10"/>
        <v>3.6617882674698403E-8</v>
      </c>
    </row>
    <row r="146" spans="1:8" x14ac:dyDescent="0.15">
      <c r="A146" s="21">
        <f t="shared" si="11"/>
        <v>2400</v>
      </c>
      <c r="C146" s="21">
        <f t="shared" si="9"/>
        <v>0</v>
      </c>
      <c r="D146" s="21">
        <f t="shared" si="9"/>
        <v>0</v>
      </c>
      <c r="E146" s="21">
        <f t="shared" si="9"/>
        <v>1.2062672153278684E-44</v>
      </c>
      <c r="F146" s="21">
        <f t="shared" si="9"/>
        <v>1.0934553876338781E-13</v>
      </c>
      <c r="G146" s="21">
        <f t="shared" si="9"/>
        <v>6.8008825501824419E-9</v>
      </c>
      <c r="H146" s="21">
        <f t="shared" si="10"/>
        <v>2.1021247677683727E-8</v>
      </c>
    </row>
    <row r="147" spans="1:8" x14ac:dyDescent="0.15">
      <c r="A147" s="21">
        <f t="shared" si="11"/>
        <v>2410</v>
      </c>
      <c r="C147" s="21">
        <f t="shared" si="9"/>
        <v>0</v>
      </c>
      <c r="D147" s="21">
        <f t="shared" si="9"/>
        <v>0</v>
      </c>
      <c r="E147" s="21">
        <f t="shared" si="9"/>
        <v>2.9597823592066703E-45</v>
      </c>
      <c r="F147" s="21">
        <f t="shared" si="9"/>
        <v>5.2379377175998457E-14</v>
      </c>
      <c r="G147" s="21">
        <f t="shared" si="9"/>
        <v>3.8653506043024768E-9</v>
      </c>
      <c r="H147" s="21">
        <f t="shared" si="10"/>
        <v>1.1947609222282563E-8</v>
      </c>
    </row>
    <row r="148" spans="1:8" x14ac:dyDescent="0.15">
      <c r="A148" s="21">
        <f t="shared" si="11"/>
        <v>2420</v>
      </c>
      <c r="C148" s="21">
        <f t="shared" si="9"/>
        <v>0</v>
      </c>
      <c r="D148" s="21">
        <f t="shared" si="9"/>
        <v>0</v>
      </c>
      <c r="E148" s="21">
        <f t="shared" si="9"/>
        <v>7.1900694528505244E-46</v>
      </c>
      <c r="F148" s="21">
        <f t="shared" si="9"/>
        <v>2.4841433096981568E-14</v>
      </c>
      <c r="G148" s="21">
        <f t="shared" si="9"/>
        <v>2.1750516046869141E-9</v>
      </c>
      <c r="H148" s="21">
        <f t="shared" si="10"/>
        <v>6.7229635607345792E-9</v>
      </c>
    </row>
    <row r="149" spans="1:8" x14ac:dyDescent="0.15">
      <c r="A149" s="21">
        <f t="shared" si="11"/>
        <v>2430</v>
      </c>
      <c r="C149" s="21">
        <f t="shared" si="9"/>
        <v>0</v>
      </c>
      <c r="D149" s="21">
        <f t="shared" si="9"/>
        <v>0</v>
      </c>
      <c r="E149" s="21">
        <f t="shared" si="9"/>
        <v>1.7292725544663051E-46</v>
      </c>
      <c r="F149" s="21">
        <f t="shared" si="9"/>
        <v>1.1664067339382247E-14</v>
      </c>
      <c r="G149" s="21">
        <f t="shared" si="9"/>
        <v>1.2117339987150539E-9</v>
      </c>
      <c r="H149" s="21">
        <f t="shared" si="10"/>
        <v>3.7453956849637608E-9</v>
      </c>
    </row>
    <row r="150" spans="1:8" x14ac:dyDescent="0.15">
      <c r="A150" s="21">
        <f t="shared" si="11"/>
        <v>2440</v>
      </c>
      <c r="C150" s="21">
        <f t="shared" si="9"/>
        <v>0</v>
      </c>
      <c r="D150" s="21">
        <f t="shared" si="9"/>
        <v>0</v>
      </c>
      <c r="E150" s="21">
        <f t="shared" si="9"/>
        <v>4.1176636378735099E-47</v>
      </c>
      <c r="F150" s="21">
        <f t="shared" si="9"/>
        <v>5.4222613328164311E-15</v>
      </c>
      <c r="G150" s="21">
        <f t="shared" si="9"/>
        <v>6.6834711348056139E-10</v>
      </c>
      <c r="H150" s="21">
        <f t="shared" si="10"/>
        <v>2.0658169286567641E-9</v>
      </c>
    </row>
    <row r="151" spans="1:8" x14ac:dyDescent="0.15">
      <c r="A151" s="21">
        <f t="shared" si="11"/>
        <v>2450</v>
      </c>
      <c r="C151" s="21">
        <f t="shared" si="9"/>
        <v>0</v>
      </c>
      <c r="D151" s="21">
        <f t="shared" si="9"/>
        <v>0</v>
      </c>
      <c r="E151" s="21">
        <f t="shared" si="9"/>
        <v>9.7072304720543068E-48</v>
      </c>
      <c r="F151" s="21">
        <f t="shared" si="9"/>
        <v>2.4955594899073486E-15</v>
      </c>
      <c r="G151" s="21">
        <f t="shared" si="9"/>
        <v>3.6496726679020351E-10</v>
      </c>
      <c r="H151" s="21">
        <f t="shared" si="10"/>
        <v>1.1280883563535977E-9</v>
      </c>
    </row>
    <row r="152" spans="1:8" x14ac:dyDescent="0.15">
      <c r="A152" s="21">
        <f t="shared" si="11"/>
        <v>2460</v>
      </c>
      <c r="C152" s="21">
        <f t="shared" si="9"/>
        <v>0</v>
      </c>
      <c r="D152" s="21">
        <f t="shared" si="9"/>
        <v>0</v>
      </c>
      <c r="E152" s="21">
        <f t="shared" si="9"/>
        <v>2.2656711246498239E-48</v>
      </c>
      <c r="F152" s="21">
        <f t="shared" si="9"/>
        <v>1.1371361454217916E-15</v>
      </c>
      <c r="G152" s="21">
        <f t="shared" si="9"/>
        <v>1.9731622987604875E-10</v>
      </c>
      <c r="H152" s="21">
        <f t="shared" si="10"/>
        <v>6.0989004349223663E-10</v>
      </c>
    </row>
    <row r="153" spans="1:8" x14ac:dyDescent="0.15">
      <c r="A153" s="21">
        <f t="shared" si="11"/>
        <v>2470</v>
      </c>
      <c r="C153" s="21">
        <f t="shared" si="9"/>
        <v>0</v>
      </c>
      <c r="D153" s="21">
        <f t="shared" si="9"/>
        <v>0</v>
      </c>
      <c r="E153" s="21">
        <f t="shared" si="9"/>
        <v>5.2354673283227088E-49</v>
      </c>
      <c r="F153" s="21">
        <f t="shared" si="9"/>
        <v>5.1299609214897363E-16</v>
      </c>
      <c r="G153" s="21">
        <f t="shared" si="9"/>
        <v>1.056157670734357E-10</v>
      </c>
      <c r="H153" s="21">
        <f t="shared" si="10"/>
        <v>3.2645032021490424E-10</v>
      </c>
    </row>
    <row r="154" spans="1:8" x14ac:dyDescent="0.15">
      <c r="A154" s="21">
        <f t="shared" si="11"/>
        <v>2480</v>
      </c>
      <c r="C154" s="21">
        <f t="shared" si="9"/>
        <v>0</v>
      </c>
      <c r="D154" s="21">
        <f t="shared" si="9"/>
        <v>0</v>
      </c>
      <c r="E154" s="21">
        <f t="shared" si="9"/>
        <v>1.1977635508604937E-49</v>
      </c>
      <c r="F154" s="21">
        <f t="shared" si="9"/>
        <v>2.2912511945172923E-16</v>
      </c>
      <c r="G154" s="21">
        <f t="shared" si="9"/>
        <v>5.5969543098095423E-11</v>
      </c>
      <c r="H154" s="21">
        <f t="shared" si="10"/>
        <v>1.7299747778084599E-10</v>
      </c>
    </row>
    <row r="155" spans="1:8" x14ac:dyDescent="0.15">
      <c r="A155" s="21">
        <f t="shared" si="11"/>
        <v>2490</v>
      </c>
      <c r="C155" s="21">
        <f t="shared" si="9"/>
        <v>0</v>
      </c>
      <c r="D155" s="21">
        <f t="shared" si="9"/>
        <v>0</v>
      </c>
      <c r="E155" s="21">
        <f t="shared" si="9"/>
        <v>2.7129624784686057E-50</v>
      </c>
      <c r="F155" s="21">
        <f t="shared" si="9"/>
        <v>1.0131841965994129E-16</v>
      </c>
      <c r="G155" s="21">
        <f t="shared" si="9"/>
        <v>2.9365122762391367E-11</v>
      </c>
      <c r="H155" s="21">
        <f t="shared" si="10"/>
        <v>9.0765238067961357E-11</v>
      </c>
    </row>
    <row r="156" spans="1:8" x14ac:dyDescent="0.15">
      <c r="A156" s="21">
        <f t="shared" si="11"/>
        <v>2500</v>
      </c>
      <c r="C156" s="21">
        <f t="shared" si="9"/>
        <v>0</v>
      </c>
      <c r="D156" s="21">
        <f t="shared" si="9"/>
        <v>0</v>
      </c>
      <c r="E156" s="21">
        <f t="shared" si="9"/>
        <v>6.0837805048288589E-51</v>
      </c>
      <c r="F156" s="21">
        <f t="shared" si="9"/>
        <v>4.4356897792598745E-17</v>
      </c>
      <c r="G156" s="21">
        <f t="shared" si="9"/>
        <v>1.5253479935818489E-11</v>
      </c>
      <c r="H156" s="21">
        <f t="shared" si="10"/>
        <v>4.7147256904759419E-11</v>
      </c>
    </row>
    <row r="158" spans="1:8" x14ac:dyDescent="0.15">
      <c r="C158" s="21">
        <f>SUM(C6:C157)</f>
        <v>0.78192942151439004</v>
      </c>
      <c r="D158" s="21">
        <f>SUM(D6:D157)</f>
        <v>0.79114144876586157</v>
      </c>
      <c r="E158" s="21">
        <f>SUM(E6:E157)</f>
        <v>0.57194182542207883</v>
      </c>
      <c r="F158" s="21">
        <f>SUM(F6:F157)</f>
        <v>1.099999999991454</v>
      </c>
      <c r="G158" s="21">
        <f>SUM(G6:G157)</f>
        <v>1.0999999999841794</v>
      </c>
      <c r="H158" s="21">
        <f>SUM(C6:G158)</f>
        <v>8.6900253913559293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23</vt:i4>
      </vt:variant>
    </vt:vector>
  </HeadingPairs>
  <TitlesOfParts>
    <vt:vector size="34" baseType="lpstr">
      <vt:lpstr>PlotDat2</vt:lpstr>
      <vt:lpstr>PlotDat3</vt:lpstr>
      <vt:lpstr>PlotDat7</vt:lpstr>
      <vt:lpstr>PlotDat8</vt:lpstr>
      <vt:lpstr>PlotDat9</vt:lpstr>
      <vt:lpstr>PlotDat10</vt:lpstr>
      <vt:lpstr>PlotDat12</vt:lpstr>
      <vt:lpstr>U-Pb plot data</vt:lpstr>
      <vt:lpstr>eventsim hidden</vt:lpstr>
      <vt:lpstr>Hf orig. equations hidden</vt:lpstr>
      <vt:lpstr>Hf points, etc hidden</vt:lpstr>
      <vt:lpstr>_gXY1</vt:lpstr>
      <vt:lpstr>ConcAgeTik1</vt:lpstr>
      <vt:lpstr>ConcAgeTik2</vt:lpstr>
      <vt:lpstr>ConcAgeTik3</vt:lpstr>
      <vt:lpstr>ConcAgeTik4</vt:lpstr>
      <vt:lpstr>ConcAgeTik5</vt:lpstr>
      <vt:lpstr>ConcAgeTik6</vt:lpstr>
      <vt:lpstr>Ellipse1_1</vt:lpstr>
      <vt:lpstr>Ellipse1_10</vt:lpstr>
      <vt:lpstr>Ellipse1_11</vt:lpstr>
      <vt:lpstr>Ellipse1_12</vt:lpstr>
      <vt:lpstr>Ellipse1_13</vt:lpstr>
      <vt:lpstr>Ellipse1_14</vt:lpstr>
      <vt:lpstr>Ellipse1_15</vt:lpstr>
      <vt:lpstr>Ellipse1_16</vt:lpstr>
      <vt:lpstr>Ellipse1_2</vt:lpstr>
      <vt:lpstr>Ellipse1_3</vt:lpstr>
      <vt:lpstr>Ellipse1_4</vt:lpstr>
      <vt:lpstr>Ellipse1_5</vt:lpstr>
      <vt:lpstr>Ellipse1_6</vt:lpstr>
      <vt:lpstr>Ellipse1_7</vt:lpstr>
      <vt:lpstr>Ellipse1_8</vt:lpstr>
      <vt:lpstr>Ellipse1_9</vt:lpstr>
    </vt:vector>
  </TitlesOfParts>
  <Company>GEMOC - Macquarie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Ketchum</dc:creator>
  <cp:lastModifiedBy>Microsoft Office User</cp:lastModifiedBy>
  <cp:lastPrinted>2003-10-27T23:38:36Z</cp:lastPrinted>
  <dcterms:created xsi:type="dcterms:W3CDTF">2003-10-14T04:05:59Z</dcterms:created>
  <dcterms:modified xsi:type="dcterms:W3CDTF">2020-04-15T09:32:55Z</dcterms:modified>
</cp:coreProperties>
</file>