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ournals\qjeg\online first\2018-195\"/>
    </mc:Choice>
  </mc:AlternateContent>
  <xr:revisionPtr revIDLastSave="0" documentId="8_{7FF96AC9-54CE-4BD1-83AD-59D90B4373D8}" xr6:coauthVersionLast="36" xr6:coauthVersionMax="36" xr10:uidLastSave="{00000000-0000-0000-0000-000000000000}"/>
  <bookViews>
    <workbookView xWindow="0" yWindow="0" windowWidth="28800" windowHeight="11625" activeTab="1" xr2:uid="{56081CA1-0B65-48EA-8B51-19DAAA884D48}"/>
  </bookViews>
  <sheets>
    <sheet name="data" sheetId="1" r:id="rId1"/>
    <sheet name="read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1" i="1" l="1"/>
  <c r="V133" i="1"/>
  <c r="T133" i="1"/>
  <c r="U133" i="1" s="1"/>
  <c r="S133" i="1"/>
  <c r="N133" i="1"/>
  <c r="L133" i="1"/>
  <c r="M133" i="1" s="1"/>
  <c r="K133" i="1"/>
  <c r="F133" i="1"/>
  <c r="D133" i="1"/>
  <c r="E133" i="1" s="1"/>
  <c r="C133" i="1"/>
  <c r="V111" i="1"/>
  <c r="T111" i="1"/>
  <c r="U111" i="1" s="1"/>
  <c r="S111" i="1"/>
  <c r="N111" i="1"/>
  <c r="L111" i="1"/>
  <c r="M111" i="1" s="1"/>
  <c r="K111" i="1"/>
  <c r="F111" i="1"/>
  <c r="D111" i="1"/>
  <c r="E111" i="1" s="1"/>
  <c r="C111" i="1"/>
  <c r="V89" i="1"/>
  <c r="T89" i="1"/>
  <c r="U89" i="1" s="1"/>
  <c r="S89" i="1"/>
  <c r="N89" i="1"/>
  <c r="L89" i="1"/>
  <c r="M89" i="1" s="1"/>
  <c r="K89" i="1"/>
  <c r="F89" i="1"/>
  <c r="D89" i="1"/>
  <c r="E89" i="1" s="1"/>
  <c r="C89" i="1"/>
  <c r="V67" i="1"/>
  <c r="T67" i="1"/>
  <c r="U67" i="1" s="1"/>
  <c r="S67" i="1"/>
  <c r="N67" i="1"/>
  <c r="L67" i="1"/>
  <c r="M67" i="1" s="1"/>
  <c r="K67" i="1"/>
  <c r="F67" i="1"/>
  <c r="D67" i="1"/>
  <c r="E67" i="1" s="1"/>
  <c r="C67" i="1"/>
  <c r="V45" i="1"/>
  <c r="T45" i="1"/>
  <c r="U45" i="1" s="1"/>
  <c r="S45" i="1"/>
  <c r="N45" i="1"/>
  <c r="L45" i="1"/>
  <c r="M45" i="1" s="1"/>
  <c r="K45" i="1"/>
  <c r="F45" i="1"/>
  <c r="D45" i="1"/>
  <c r="E45" i="1" s="1"/>
  <c r="C45" i="1"/>
  <c r="V23" i="1"/>
  <c r="T23" i="1"/>
  <c r="U23" i="1" s="1"/>
  <c r="S23" i="1"/>
  <c r="N23" i="1"/>
  <c r="L23" i="1"/>
  <c r="M23" i="1" s="1"/>
  <c r="K23" i="1"/>
  <c r="F23" i="1"/>
  <c r="D23" i="1"/>
  <c r="E23" i="1" s="1"/>
  <c r="C23" i="1"/>
  <c r="W89" i="1" l="1"/>
  <c r="O133" i="1"/>
  <c r="G45" i="1"/>
  <c r="G23" i="1"/>
  <c r="O23" i="1"/>
  <c r="W23" i="1"/>
  <c r="W67" i="1"/>
  <c r="G89" i="1"/>
  <c r="O89" i="1"/>
  <c r="G133" i="1"/>
  <c r="O111" i="1"/>
  <c r="O45" i="1"/>
  <c r="W45" i="1"/>
  <c r="W133" i="1"/>
  <c r="G67" i="1"/>
  <c r="G111" i="1"/>
  <c r="O67" i="1"/>
  <c r="W111" i="1"/>
</calcChain>
</file>

<file path=xl/sharedStrings.xml><?xml version="1.0" encoding="utf-8"?>
<sst xmlns="http://schemas.openxmlformats.org/spreadsheetml/2006/main" count="12" uniqueCount="10">
  <si>
    <t>rank1</t>
  </si>
  <si>
    <t>data</t>
  </si>
  <si>
    <t>mean</t>
  </si>
  <si>
    <t>sd</t>
  </si>
  <si>
    <t>se</t>
  </si>
  <si>
    <t>t</t>
  </si>
  <si>
    <t>UCL95</t>
  </si>
  <si>
    <t>rank2</t>
  </si>
  <si>
    <t>rank3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</si>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</sst>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123825</xdr:rowOff>
    </xdr:from>
    <xdr:to>
      <xdr:col>14</xdr:col>
      <xdr:colOff>381000</xdr:colOff>
      <xdr:row>31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C3E00B-29DB-4414-B948-AA1F66395A67}"/>
            </a:ext>
          </a:extLst>
        </xdr:cNvPr>
        <xdr:cNvSpPr txBox="1"/>
      </xdr:nvSpPr>
      <xdr:spPr>
        <a:xfrm>
          <a:off x="695325" y="504825"/>
          <a:ext cx="8220075" cy="552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 random number, generated from a uniform distribution in the range 0,1 was assigned as an index to each of the 138 data values.</a:t>
          </a:r>
        </a:p>
        <a:p>
          <a:endParaRPr lang="en-GB" sz="1100"/>
        </a:p>
        <a:p>
          <a:r>
            <a:rPr lang="en-GB" sz="1100"/>
            <a:t>The index was then sorted into numerical order, randomising the data values.  The data values were then taken 22 at a time and the UCL calculated.  Values exceeding 32 are highlighted.</a:t>
          </a:r>
          <a:r>
            <a:rPr lang="en-GB" sz="1100" baseline="0"/>
            <a:t>  Six samples of size 22 can be taken from 138 values.</a:t>
          </a:r>
        </a:p>
        <a:p>
          <a:endParaRPr lang="en-GB" sz="1100" baseline="0"/>
        </a:p>
        <a:p>
          <a:r>
            <a:rPr lang="en-GB" sz="1100" baseline="0"/>
            <a:t>The data were re-indexed, using a random number sequence generated from a different seed, and the procedure repeated.</a:t>
          </a:r>
        </a:p>
        <a:p>
          <a:endParaRPr lang="en-GB" sz="1100" baseline="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00C1-5B0C-4BAD-800E-6697B5E5777C}">
  <dimension ref="A1:W141"/>
  <sheetViews>
    <sheetView topLeftCell="A107" workbookViewId="0">
      <selection activeCell="A142" sqref="A142"/>
    </sheetView>
  </sheetViews>
  <sheetFormatPr defaultRowHeight="15" x14ac:dyDescent="0.25"/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  <c r="J1" t="s">
        <v>1</v>
      </c>
      <c r="Q1" t="s">
        <v>8</v>
      </c>
      <c r="R1" t="s">
        <v>1</v>
      </c>
    </row>
    <row r="2" spans="1:18" x14ac:dyDescent="0.25">
      <c r="A2">
        <v>1.2512588885158849E-3</v>
      </c>
      <c r="B2" s="1">
        <v>25</v>
      </c>
      <c r="I2">
        <v>1.3733329264198737E-3</v>
      </c>
      <c r="J2" s="1">
        <v>25</v>
      </c>
      <c r="Q2">
        <v>1.4648884548478652E-3</v>
      </c>
      <c r="R2" s="1">
        <v>25</v>
      </c>
    </row>
    <row r="3" spans="1:18" x14ac:dyDescent="0.25">
      <c r="A3">
        <v>4.6693319498275704E-3</v>
      </c>
      <c r="B3" s="1">
        <v>23</v>
      </c>
      <c r="I3">
        <v>4.9745170445875423E-3</v>
      </c>
      <c r="J3" s="1">
        <v>32</v>
      </c>
      <c r="Q3">
        <v>3.5523545030060735E-2</v>
      </c>
      <c r="R3" s="1">
        <v>24</v>
      </c>
    </row>
    <row r="4" spans="1:18" x14ac:dyDescent="0.25">
      <c r="A4">
        <v>8.7893307290871914E-3</v>
      </c>
      <c r="B4" s="1">
        <v>37</v>
      </c>
      <c r="I4">
        <v>1.4191106906338695E-2</v>
      </c>
      <c r="J4" s="1">
        <v>34</v>
      </c>
      <c r="Q4">
        <v>4.3977172154911953E-2</v>
      </c>
      <c r="R4" s="1">
        <v>45</v>
      </c>
    </row>
    <row r="5" spans="1:18" x14ac:dyDescent="0.25">
      <c r="A5">
        <v>8.9114047669911801E-3</v>
      </c>
      <c r="B5" s="1">
        <v>28</v>
      </c>
      <c r="I5">
        <v>1.84942167424543E-2</v>
      </c>
      <c r="J5" s="1">
        <v>27</v>
      </c>
      <c r="Q5">
        <v>4.6174504837183751E-2</v>
      </c>
      <c r="R5" s="1">
        <v>38</v>
      </c>
    </row>
    <row r="6" spans="1:18" x14ac:dyDescent="0.25">
      <c r="A6">
        <v>1.4984588152714622E-2</v>
      </c>
      <c r="B6" s="1">
        <v>12</v>
      </c>
      <c r="I6">
        <v>2.1759697256385997E-2</v>
      </c>
      <c r="J6" s="1">
        <v>19</v>
      </c>
      <c r="Q6">
        <v>5.2827539902951137E-2</v>
      </c>
      <c r="R6" s="1">
        <v>32</v>
      </c>
    </row>
    <row r="7" spans="1:18" x14ac:dyDescent="0.25">
      <c r="A7">
        <v>2.3743400372325817E-2</v>
      </c>
      <c r="B7" s="1">
        <v>38</v>
      </c>
      <c r="I7">
        <v>3.1678212836085087E-2</v>
      </c>
      <c r="J7" s="1">
        <v>22.4</v>
      </c>
      <c r="Q7">
        <v>6.1738944669942321E-2</v>
      </c>
      <c r="R7" s="1">
        <v>27</v>
      </c>
    </row>
    <row r="8" spans="1:18" x14ac:dyDescent="0.25">
      <c r="A8">
        <v>3.5096285897396773E-2</v>
      </c>
      <c r="B8" s="1">
        <v>23.1</v>
      </c>
      <c r="I8">
        <v>4.9714651936399429E-2</v>
      </c>
      <c r="J8" s="1">
        <v>15</v>
      </c>
      <c r="Q8">
        <v>7.3213904232917265E-2</v>
      </c>
      <c r="R8" s="1">
        <v>12</v>
      </c>
    </row>
    <row r="9" spans="1:18" x14ac:dyDescent="0.25">
      <c r="A9">
        <v>5.6215094454786826E-2</v>
      </c>
      <c r="B9" s="1">
        <v>33</v>
      </c>
      <c r="I9">
        <v>5.0477614673299358E-2</v>
      </c>
      <c r="J9" s="1">
        <v>30</v>
      </c>
      <c r="Q9">
        <v>7.6845606860560925E-2</v>
      </c>
      <c r="R9" s="1">
        <v>19.2</v>
      </c>
    </row>
    <row r="10" spans="1:18" x14ac:dyDescent="0.25">
      <c r="A10">
        <v>5.7039094210638755E-2</v>
      </c>
      <c r="B10" s="1">
        <v>35</v>
      </c>
      <c r="I10">
        <v>6.2807092501602227E-2</v>
      </c>
      <c r="J10" s="1">
        <v>24</v>
      </c>
      <c r="Q10">
        <v>9.0884121219519637E-2</v>
      </c>
      <c r="R10" s="1">
        <v>30</v>
      </c>
    </row>
    <row r="11" spans="1:18" x14ac:dyDescent="0.25">
      <c r="A11">
        <v>6.3539536729026153E-2</v>
      </c>
      <c r="B11" s="1">
        <v>10</v>
      </c>
      <c r="I11">
        <v>7.3976866969817201E-2</v>
      </c>
      <c r="J11" s="1">
        <v>31</v>
      </c>
      <c r="Q11">
        <v>0.10135196996978668</v>
      </c>
      <c r="R11" s="1">
        <v>33</v>
      </c>
    </row>
    <row r="12" spans="1:18" x14ac:dyDescent="0.25">
      <c r="A12">
        <v>7.0375682851649524E-2</v>
      </c>
      <c r="B12" s="1">
        <v>35</v>
      </c>
      <c r="I12">
        <v>7.6815088351084929E-2</v>
      </c>
      <c r="J12" s="1">
        <v>35</v>
      </c>
      <c r="Q12">
        <v>0.10184026612140264</v>
      </c>
      <c r="R12" s="1">
        <v>26</v>
      </c>
    </row>
    <row r="13" spans="1:18" x14ac:dyDescent="0.25">
      <c r="A13">
        <v>9.1402935880611588E-2</v>
      </c>
      <c r="B13" s="1">
        <v>7</v>
      </c>
      <c r="I13">
        <v>7.8768272957548749E-2</v>
      </c>
      <c r="J13" s="1">
        <v>33</v>
      </c>
      <c r="Q13">
        <v>0.11847285378582111</v>
      </c>
      <c r="R13" s="1">
        <v>19</v>
      </c>
    </row>
    <row r="14" spans="1:18" x14ac:dyDescent="0.25">
      <c r="A14">
        <v>9.2623676259651483E-2</v>
      </c>
      <c r="B14" s="1">
        <v>28</v>
      </c>
      <c r="I14">
        <v>8.890041810357982E-2</v>
      </c>
      <c r="J14" s="1">
        <v>33</v>
      </c>
      <c r="Q14">
        <v>0.11975463118381298</v>
      </c>
      <c r="R14" s="1">
        <v>33</v>
      </c>
    </row>
    <row r="15" spans="1:18" x14ac:dyDescent="0.25">
      <c r="A15">
        <v>0.10467848750267036</v>
      </c>
      <c r="B15" s="1">
        <v>54.6</v>
      </c>
      <c r="I15">
        <v>9.8605304116946929E-2</v>
      </c>
      <c r="J15" s="1">
        <v>45</v>
      </c>
      <c r="Q15">
        <v>0.12405774101992859</v>
      </c>
      <c r="R15" s="1">
        <v>29</v>
      </c>
    </row>
    <row r="16" spans="1:18" x14ac:dyDescent="0.25">
      <c r="A16">
        <v>0.10827967162083804</v>
      </c>
      <c r="B16" s="1">
        <v>31</v>
      </c>
      <c r="I16">
        <v>9.9948118533890809E-2</v>
      </c>
      <c r="J16" s="1">
        <v>28</v>
      </c>
      <c r="Q16">
        <v>0.12527848139896847</v>
      </c>
      <c r="R16" s="1">
        <v>17</v>
      </c>
    </row>
    <row r="17" spans="1:23" x14ac:dyDescent="0.25">
      <c r="A17">
        <v>0.11908322397534105</v>
      </c>
      <c r="B17" s="1">
        <v>24</v>
      </c>
      <c r="I17">
        <v>0.10928678243354595</v>
      </c>
      <c r="J17" s="1">
        <v>32</v>
      </c>
      <c r="Q17">
        <v>0.12640766624958036</v>
      </c>
      <c r="R17" s="1">
        <v>23</v>
      </c>
    </row>
    <row r="18" spans="1:23" x14ac:dyDescent="0.25">
      <c r="A18">
        <v>0.12302011169774468</v>
      </c>
      <c r="B18" s="1">
        <v>41.5</v>
      </c>
      <c r="I18">
        <v>0.11441389202551347</v>
      </c>
      <c r="J18" s="1">
        <v>36</v>
      </c>
      <c r="Q18">
        <v>0.13919492172002321</v>
      </c>
      <c r="R18" s="1">
        <v>35</v>
      </c>
    </row>
    <row r="19" spans="1:23" x14ac:dyDescent="0.25">
      <c r="A19">
        <v>0.14157536545915098</v>
      </c>
      <c r="B19" s="1">
        <v>36</v>
      </c>
      <c r="I19">
        <v>0.13699758903775139</v>
      </c>
      <c r="J19" s="1">
        <v>19</v>
      </c>
      <c r="Q19">
        <v>0.14508499404889066</v>
      </c>
      <c r="R19" s="1">
        <v>30</v>
      </c>
    </row>
    <row r="20" spans="1:23" x14ac:dyDescent="0.25">
      <c r="A20">
        <v>0.14233832819605091</v>
      </c>
      <c r="B20" s="1">
        <v>34</v>
      </c>
      <c r="I20">
        <v>0.13745536667989136</v>
      </c>
      <c r="J20" s="1">
        <v>23</v>
      </c>
      <c r="Q20">
        <v>0.14743491927854244</v>
      </c>
      <c r="R20" s="1">
        <v>31</v>
      </c>
    </row>
    <row r="21" spans="1:23" x14ac:dyDescent="0.25">
      <c r="A21">
        <v>0.14731284524063845</v>
      </c>
      <c r="B21" s="1">
        <v>20</v>
      </c>
      <c r="I21">
        <v>0.15619373149815363</v>
      </c>
      <c r="J21" s="1">
        <v>38</v>
      </c>
      <c r="Q21">
        <v>0.14783165990173039</v>
      </c>
      <c r="R21" s="1">
        <v>28.2</v>
      </c>
    </row>
    <row r="22" spans="1:23" x14ac:dyDescent="0.25">
      <c r="A22">
        <v>0.14749595629749443</v>
      </c>
      <c r="B22" s="1">
        <v>23</v>
      </c>
      <c r="I22">
        <v>0.16959135715811641</v>
      </c>
      <c r="J22" s="1">
        <v>0</v>
      </c>
      <c r="Q22">
        <v>0.16422009949034089</v>
      </c>
      <c r="R22" s="1">
        <v>26.9</v>
      </c>
    </row>
    <row r="23" spans="1:23" s="2" customFormat="1" x14ac:dyDescent="0.25">
      <c r="A23" s="2">
        <v>0.15155491805780205</v>
      </c>
      <c r="B23" s="3">
        <v>34</v>
      </c>
      <c r="C23" s="2">
        <f>AVERAGE(B2:B23)</f>
        <v>28.736363636363638</v>
      </c>
      <c r="D23" s="2">
        <f>STDEV(B2:B23)</f>
        <v>10.934634596831925</v>
      </c>
      <c r="E23" s="2">
        <f>D23/SQRT(22)</f>
        <v>2.3312719291314079</v>
      </c>
      <c r="F23" s="2">
        <f>_xlfn.T.INV(0.95,21)</f>
        <v>1.7207429028118781</v>
      </c>
      <c r="G23" s="2">
        <f>C23+E23*F23</f>
        <v>32.747883262941066</v>
      </c>
      <c r="I23" s="2">
        <v>0.18030335398419142</v>
      </c>
      <c r="J23" s="3">
        <v>23.1</v>
      </c>
      <c r="K23" s="2">
        <f>AVERAGE(J2:J23)</f>
        <v>27.477272727272727</v>
      </c>
      <c r="L23" s="2">
        <f>STDEV(J2:J23)</f>
        <v>9.3817417317936247</v>
      </c>
      <c r="M23" s="2">
        <f>L23/SQRT(22)</f>
        <v>2.0001940578817261</v>
      </c>
      <c r="N23" s="2">
        <f>_xlfn.T.INV(0.95,21)</f>
        <v>1.7207429028118781</v>
      </c>
      <c r="O23" s="2">
        <f>K23+M23*N23</f>
        <v>30.919092456619197</v>
      </c>
      <c r="Q23" s="2">
        <v>0.16507461775566881</v>
      </c>
      <c r="R23" s="3">
        <v>0</v>
      </c>
      <c r="S23" s="2">
        <f>AVERAGE(R2:R23)</f>
        <v>26.513636363636365</v>
      </c>
      <c r="T23" s="2">
        <f>STDEV(R2:R23)</f>
        <v>9.3835872648316041</v>
      </c>
      <c r="U23" s="2">
        <f>T23/SQRT(22)</f>
        <v>2.0005875268474811</v>
      </c>
      <c r="V23" s="2">
        <f>_xlfn.T.INV(0.95,21)</f>
        <v>1.7207429028118781</v>
      </c>
      <c r="W23" s="2">
        <f>S23+U23*V23</f>
        <v>29.956133151913136</v>
      </c>
    </row>
    <row r="24" spans="1:23" x14ac:dyDescent="0.25">
      <c r="A24">
        <v>0.1532334360789819</v>
      </c>
      <c r="B24" s="1">
        <v>45</v>
      </c>
      <c r="I24">
        <v>0.18195135349589525</v>
      </c>
      <c r="J24" s="1">
        <v>27</v>
      </c>
      <c r="Q24">
        <v>0.16895046845912046</v>
      </c>
      <c r="R24" s="1">
        <v>12</v>
      </c>
    </row>
    <row r="25" spans="1:23" x14ac:dyDescent="0.25">
      <c r="A25">
        <v>0.15555284279915768</v>
      </c>
      <c r="B25" s="1">
        <v>28</v>
      </c>
      <c r="I25">
        <v>0.1989501632740257</v>
      </c>
      <c r="J25" s="1">
        <v>29.4</v>
      </c>
      <c r="Q25">
        <v>0.17065950498977631</v>
      </c>
      <c r="R25" s="1">
        <v>34</v>
      </c>
    </row>
    <row r="26" spans="1:23" x14ac:dyDescent="0.25">
      <c r="A26">
        <v>0.16589861751152074</v>
      </c>
      <c r="B26" s="1">
        <v>21</v>
      </c>
      <c r="I26">
        <v>0.2031922360911893</v>
      </c>
      <c r="J26" s="1">
        <v>20</v>
      </c>
      <c r="Q26">
        <v>0.17468794824060793</v>
      </c>
      <c r="R26" s="1">
        <v>27</v>
      </c>
    </row>
    <row r="27" spans="1:23" x14ac:dyDescent="0.25">
      <c r="A27">
        <v>0.1662343211157567</v>
      </c>
      <c r="B27" s="1">
        <v>27</v>
      </c>
      <c r="I27">
        <v>0.21567430646687216</v>
      </c>
      <c r="J27" s="1">
        <v>25.2</v>
      </c>
      <c r="Q27">
        <v>0.17651905880916777</v>
      </c>
      <c r="R27" s="1">
        <v>24</v>
      </c>
    </row>
    <row r="28" spans="1:23" x14ac:dyDescent="0.25">
      <c r="A28">
        <v>0.16898098696859645</v>
      </c>
      <c r="B28" s="1">
        <v>20</v>
      </c>
      <c r="I28">
        <v>0.21674245429853206</v>
      </c>
      <c r="J28" s="1">
        <v>54.6</v>
      </c>
      <c r="Q28">
        <v>0.20621356852931302</v>
      </c>
      <c r="R28" s="1">
        <v>26</v>
      </c>
    </row>
    <row r="29" spans="1:23" x14ac:dyDescent="0.25">
      <c r="A29">
        <v>0.17410809656056397</v>
      </c>
      <c r="B29" s="1">
        <v>0</v>
      </c>
      <c r="I29">
        <v>0.21756645405438399</v>
      </c>
      <c r="J29" s="1">
        <v>34</v>
      </c>
      <c r="Q29">
        <v>0.20853297524948883</v>
      </c>
      <c r="R29" s="1">
        <v>36</v>
      </c>
    </row>
    <row r="30" spans="1:23" x14ac:dyDescent="0.25">
      <c r="A30">
        <v>0.17789239173558763</v>
      </c>
      <c r="B30" s="1">
        <v>21</v>
      </c>
      <c r="I30">
        <v>0.21872615741447188</v>
      </c>
      <c r="J30" s="1">
        <v>23</v>
      </c>
      <c r="Q30">
        <v>0.21167638172551653</v>
      </c>
      <c r="R30" s="1">
        <v>29</v>
      </c>
    </row>
    <row r="31" spans="1:23" x14ac:dyDescent="0.25">
      <c r="A31">
        <v>0.1913510544145024</v>
      </c>
      <c r="B31" s="1">
        <v>29</v>
      </c>
      <c r="I31">
        <v>0.22009949034089174</v>
      </c>
      <c r="J31" s="1">
        <v>45</v>
      </c>
      <c r="Q31">
        <v>0.21457564012573627</v>
      </c>
      <c r="R31" s="1">
        <v>32</v>
      </c>
    </row>
    <row r="32" spans="1:23" x14ac:dyDescent="0.25">
      <c r="A32">
        <v>0.19330423902096622</v>
      </c>
      <c r="B32" s="1">
        <v>16</v>
      </c>
      <c r="I32">
        <v>0.22925504318369092</v>
      </c>
      <c r="J32" s="1">
        <v>29</v>
      </c>
      <c r="Q32">
        <v>0.21909237952818383</v>
      </c>
      <c r="R32" s="1">
        <v>25.2</v>
      </c>
    </row>
    <row r="33" spans="1:23" x14ac:dyDescent="0.25">
      <c r="A33">
        <v>0.2053590502639851</v>
      </c>
      <c r="B33" s="1">
        <v>28</v>
      </c>
      <c r="I33">
        <v>0.2434156315805536</v>
      </c>
      <c r="J33" s="1">
        <v>37</v>
      </c>
      <c r="Q33">
        <v>0.2196111941892758</v>
      </c>
      <c r="R33" s="1">
        <v>16</v>
      </c>
    </row>
    <row r="34" spans="1:23" x14ac:dyDescent="0.25">
      <c r="A34">
        <v>0.20960112308114873</v>
      </c>
      <c r="B34" s="1">
        <v>30</v>
      </c>
      <c r="I34">
        <v>0.24497207556382947</v>
      </c>
      <c r="J34" s="1">
        <v>33</v>
      </c>
      <c r="Q34">
        <v>0.2259590441602832</v>
      </c>
      <c r="R34" s="1">
        <v>31</v>
      </c>
    </row>
    <row r="35" spans="1:23" x14ac:dyDescent="0.25">
      <c r="A35">
        <v>0.2251045258949553</v>
      </c>
      <c r="B35" s="1">
        <v>28</v>
      </c>
      <c r="I35">
        <v>0.25174718466750085</v>
      </c>
      <c r="J35" s="1">
        <v>41.5</v>
      </c>
      <c r="Q35">
        <v>0.22827845088045901</v>
      </c>
      <c r="R35" s="1">
        <v>27</v>
      </c>
    </row>
    <row r="36" spans="1:23" x14ac:dyDescent="0.25">
      <c r="A36">
        <v>0.23532822656941435</v>
      </c>
      <c r="B36" s="1">
        <v>31</v>
      </c>
      <c r="I36">
        <v>0.25782036805322428</v>
      </c>
      <c r="J36" s="1">
        <v>27</v>
      </c>
      <c r="Q36">
        <v>0.24085207678456985</v>
      </c>
      <c r="R36" s="1">
        <v>35</v>
      </c>
    </row>
    <row r="37" spans="1:23" x14ac:dyDescent="0.25">
      <c r="A37">
        <v>0.26621295815912349</v>
      </c>
      <c r="B37" s="1">
        <v>38</v>
      </c>
      <c r="I37">
        <v>0.29032258064516131</v>
      </c>
      <c r="J37" s="1">
        <v>33</v>
      </c>
      <c r="Q37">
        <v>0.24335459456160161</v>
      </c>
      <c r="R37" s="1">
        <v>30</v>
      </c>
    </row>
    <row r="38" spans="1:23" x14ac:dyDescent="0.25">
      <c r="A38">
        <v>0.27289651173436691</v>
      </c>
      <c r="B38" s="1">
        <v>19</v>
      </c>
      <c r="I38">
        <v>0.30555131687368386</v>
      </c>
      <c r="J38" s="1">
        <v>27</v>
      </c>
      <c r="Q38">
        <v>0.24738303781243323</v>
      </c>
      <c r="R38" s="1">
        <v>26</v>
      </c>
    </row>
    <row r="39" spans="1:23" x14ac:dyDescent="0.25">
      <c r="A39">
        <v>0.2758873256630146</v>
      </c>
      <c r="B39" s="1">
        <v>25</v>
      </c>
      <c r="I39">
        <v>0.30808435316019167</v>
      </c>
      <c r="J39" s="1">
        <v>17</v>
      </c>
      <c r="Q39">
        <v>0.25907162694174019</v>
      </c>
      <c r="R39" s="1">
        <v>20</v>
      </c>
    </row>
    <row r="40" spans="1:23" x14ac:dyDescent="0.25">
      <c r="A40">
        <v>0.27958006530961027</v>
      </c>
      <c r="B40" s="1">
        <v>28</v>
      </c>
      <c r="I40">
        <v>0.31327249977111116</v>
      </c>
      <c r="J40" s="1">
        <v>39.700000000000003</v>
      </c>
      <c r="Q40">
        <v>0.27268288216803493</v>
      </c>
      <c r="R40" s="1">
        <v>33</v>
      </c>
    </row>
    <row r="41" spans="1:23" x14ac:dyDescent="0.25">
      <c r="A41">
        <v>0.29728080080568864</v>
      </c>
      <c r="B41" s="1">
        <v>34</v>
      </c>
      <c r="I41">
        <v>0.32648701437421795</v>
      </c>
      <c r="J41" s="1">
        <v>34</v>
      </c>
      <c r="Q41">
        <v>0.27683339945677055</v>
      </c>
      <c r="R41" s="1">
        <v>34</v>
      </c>
    </row>
    <row r="42" spans="1:23" x14ac:dyDescent="0.25">
      <c r="A42">
        <v>0.30195013275551624</v>
      </c>
      <c r="B42" s="1">
        <v>29</v>
      </c>
      <c r="I42">
        <v>0.32670064394054993</v>
      </c>
      <c r="J42" s="1">
        <v>25</v>
      </c>
      <c r="Q42">
        <v>0.27744376964629047</v>
      </c>
      <c r="R42" s="1">
        <v>26</v>
      </c>
    </row>
    <row r="43" spans="1:23" x14ac:dyDescent="0.25">
      <c r="A43">
        <v>0.30304879909665211</v>
      </c>
      <c r="B43" s="1">
        <v>36</v>
      </c>
      <c r="I43">
        <v>0.32706686605426188</v>
      </c>
      <c r="J43" s="1">
        <v>47</v>
      </c>
      <c r="Q43">
        <v>0.2835474715414899</v>
      </c>
      <c r="R43" s="1">
        <v>34</v>
      </c>
    </row>
    <row r="44" spans="1:23" x14ac:dyDescent="0.25">
      <c r="A44">
        <v>0.30399487289040805</v>
      </c>
      <c r="B44" s="1">
        <v>28</v>
      </c>
      <c r="I44">
        <v>0.3295083468123417</v>
      </c>
      <c r="J44" s="1">
        <v>36</v>
      </c>
      <c r="Q44">
        <v>0.28363902706991789</v>
      </c>
      <c r="R44" s="1">
        <v>16</v>
      </c>
    </row>
    <row r="45" spans="1:23" s="2" customFormat="1" x14ac:dyDescent="0.25">
      <c r="A45" s="2">
        <v>0.34556108279671621</v>
      </c>
      <c r="B45" s="3">
        <v>38</v>
      </c>
      <c r="C45" s="2">
        <f>AVERAGE(B24:B45)</f>
        <v>27.227272727272727</v>
      </c>
      <c r="D45" s="2">
        <f>STDEV(B24:B45)</f>
        <v>9.1855570802460775</v>
      </c>
      <c r="E45" s="2">
        <f>D45/SQRT(22)</f>
        <v>1.958367349633813</v>
      </c>
      <c r="F45" s="2">
        <f>_xlfn.T.INV(0.95,21)</f>
        <v>1.7207429028118781</v>
      </c>
      <c r="G45" s="2">
        <f>C45+E45*F45</f>
        <v>30.597119445253618</v>
      </c>
      <c r="I45" s="2">
        <v>0.33689382610553298</v>
      </c>
      <c r="J45" s="3">
        <v>28</v>
      </c>
      <c r="K45" s="2">
        <f>AVERAGE(J24:J45)</f>
        <v>32.381818181818183</v>
      </c>
      <c r="L45" s="2">
        <f>STDEV(J24:J45)</f>
        <v>9.1393777199667579</v>
      </c>
      <c r="M45" s="2">
        <f>L45/SQRT(22)</f>
        <v>1.9485218769414183</v>
      </c>
      <c r="N45" s="2">
        <f>_xlfn.T.INV(0.95,21)</f>
        <v>1.7207429028118781</v>
      </c>
      <c r="O45" s="2">
        <f>K45+M45*N45</f>
        <v>35.734723372538809</v>
      </c>
      <c r="Q45" s="2">
        <v>0.29798272652363661</v>
      </c>
      <c r="R45" s="3">
        <v>33</v>
      </c>
      <c r="S45" s="2">
        <f>AVERAGE(R24:R45)</f>
        <v>27.554545454545458</v>
      </c>
      <c r="T45" s="2">
        <f>STDEV(R24:R45)</f>
        <v>6.6992343039887938</v>
      </c>
      <c r="U45" s="2">
        <f>T45/SQRT(22)</f>
        <v>1.4282815526444901</v>
      </c>
      <c r="V45" s="2">
        <f>_xlfn.T.INV(0.95,21)</f>
        <v>1.7207429028118781</v>
      </c>
      <c r="W45" s="2">
        <f>S45+U45*V45</f>
        <v>30.012250799475595</v>
      </c>
    </row>
    <row r="46" spans="1:23" x14ac:dyDescent="0.25">
      <c r="A46">
        <v>0.35029145176549575</v>
      </c>
      <c r="B46" s="1">
        <v>31</v>
      </c>
      <c r="I46">
        <v>0.33787041840876492</v>
      </c>
      <c r="J46" s="1">
        <v>38</v>
      </c>
      <c r="Q46">
        <v>0.29981383709219644</v>
      </c>
      <c r="R46" s="1">
        <v>19</v>
      </c>
    </row>
    <row r="47" spans="1:23" x14ac:dyDescent="0.25">
      <c r="A47">
        <v>0.35212256233405559</v>
      </c>
      <c r="B47" s="1">
        <v>19</v>
      </c>
      <c r="I47">
        <v>0.35178685872981963</v>
      </c>
      <c r="J47" s="1">
        <v>27</v>
      </c>
      <c r="Q47">
        <v>0.30106509598071229</v>
      </c>
      <c r="R47" s="1">
        <v>36</v>
      </c>
    </row>
    <row r="48" spans="1:23" x14ac:dyDescent="0.25">
      <c r="A48">
        <v>0.36133915219580676</v>
      </c>
      <c r="B48" s="1">
        <v>36</v>
      </c>
      <c r="I48">
        <v>0.35682241279335919</v>
      </c>
      <c r="J48" s="1">
        <v>37</v>
      </c>
      <c r="Q48">
        <v>0.32551042207098607</v>
      </c>
      <c r="R48" s="1">
        <v>23.1</v>
      </c>
    </row>
    <row r="49" spans="1:18" x14ac:dyDescent="0.25">
      <c r="A49">
        <v>0.36445204016235849</v>
      </c>
      <c r="B49" s="1">
        <v>12</v>
      </c>
      <c r="I49">
        <v>0.35828730124820701</v>
      </c>
      <c r="J49" s="1">
        <v>28.2</v>
      </c>
      <c r="Q49">
        <v>0.32877590258491773</v>
      </c>
      <c r="R49" s="1">
        <v>54.6</v>
      </c>
    </row>
    <row r="50" spans="1:18" x14ac:dyDescent="0.25">
      <c r="A50">
        <v>0.36780907620471814</v>
      </c>
      <c r="B50" s="1">
        <v>19.2</v>
      </c>
      <c r="I50">
        <v>0.37559129612109743</v>
      </c>
      <c r="J50" s="1">
        <v>34</v>
      </c>
      <c r="Q50">
        <v>0.33021027253028962</v>
      </c>
      <c r="R50" s="1">
        <v>38</v>
      </c>
    </row>
    <row r="51" spans="1:18" x14ac:dyDescent="0.25">
      <c r="A51">
        <v>0.3758659627063814</v>
      </c>
      <c r="B51" s="1">
        <v>35</v>
      </c>
      <c r="I51">
        <v>0.37907040620136112</v>
      </c>
      <c r="J51" s="1">
        <v>29</v>
      </c>
      <c r="Q51">
        <v>0.33887752922147285</v>
      </c>
      <c r="R51" s="1">
        <v>36</v>
      </c>
    </row>
    <row r="52" spans="1:18" x14ac:dyDescent="0.25">
      <c r="A52">
        <v>0.37788018433179721</v>
      </c>
      <c r="B52" s="1">
        <v>32</v>
      </c>
      <c r="I52">
        <v>0.38612018189031649</v>
      </c>
      <c r="J52" s="1">
        <v>27</v>
      </c>
      <c r="Q52">
        <v>0.3422650837733085</v>
      </c>
      <c r="R52" s="1">
        <v>25</v>
      </c>
    </row>
    <row r="53" spans="1:18" x14ac:dyDescent="0.25">
      <c r="A53">
        <v>0.38523514511551255</v>
      </c>
      <c r="B53" s="1">
        <v>21</v>
      </c>
      <c r="I53">
        <v>0.38633381145664847</v>
      </c>
      <c r="J53" s="1">
        <v>52</v>
      </c>
      <c r="Q53">
        <v>0.34592730491042817</v>
      </c>
      <c r="R53" s="1">
        <v>22</v>
      </c>
    </row>
    <row r="54" spans="1:18" x14ac:dyDescent="0.25">
      <c r="A54">
        <v>0.3924375133518479</v>
      </c>
      <c r="B54" s="1">
        <v>38</v>
      </c>
      <c r="I54">
        <v>0.39527573473311561</v>
      </c>
      <c r="J54" s="1">
        <v>36</v>
      </c>
      <c r="Q54">
        <v>0.34940641499069186</v>
      </c>
      <c r="R54" s="1">
        <v>27</v>
      </c>
    </row>
    <row r="55" spans="1:18" x14ac:dyDescent="0.25">
      <c r="A55">
        <v>0.4055909909360027</v>
      </c>
      <c r="B55" s="1">
        <v>35</v>
      </c>
      <c r="I55">
        <v>0.39848017822809534</v>
      </c>
      <c r="J55" s="1">
        <v>35</v>
      </c>
      <c r="Q55">
        <v>0.37134922330393383</v>
      </c>
      <c r="R55" s="1">
        <v>0</v>
      </c>
    </row>
    <row r="56" spans="1:18" x14ac:dyDescent="0.25">
      <c r="A56">
        <v>0.4251533555101169</v>
      </c>
      <c r="B56" s="1">
        <v>30</v>
      </c>
      <c r="I56">
        <v>0.40754417554246652</v>
      </c>
      <c r="J56" s="1">
        <v>33</v>
      </c>
      <c r="Q56">
        <v>0.37293618579668569</v>
      </c>
      <c r="R56" s="1">
        <v>15</v>
      </c>
    </row>
    <row r="57" spans="1:18" x14ac:dyDescent="0.25">
      <c r="A57">
        <v>0.42622150334177678</v>
      </c>
      <c r="B57" s="1">
        <v>25.2</v>
      </c>
      <c r="I57">
        <v>0.42936490981780451</v>
      </c>
      <c r="J57" s="1">
        <v>38</v>
      </c>
      <c r="Q57">
        <v>0.37809381389812924</v>
      </c>
      <c r="R57" s="1">
        <v>32</v>
      </c>
    </row>
    <row r="58" spans="1:18" x14ac:dyDescent="0.25">
      <c r="A58">
        <v>0.42655720694601273</v>
      </c>
      <c r="B58" s="1">
        <v>19</v>
      </c>
      <c r="I58">
        <v>0.44526505325479904</v>
      </c>
      <c r="J58" s="1">
        <v>31</v>
      </c>
      <c r="Q58">
        <v>0.38047425763725701</v>
      </c>
      <c r="R58" s="1">
        <v>41.5</v>
      </c>
    </row>
    <row r="59" spans="1:18" x14ac:dyDescent="0.25">
      <c r="A59">
        <v>0.44569231238746299</v>
      </c>
      <c r="B59" s="1">
        <v>14</v>
      </c>
      <c r="I59">
        <v>0.45039216284676659</v>
      </c>
      <c r="J59" s="1">
        <v>32</v>
      </c>
      <c r="Q59">
        <v>0.38801232947782832</v>
      </c>
      <c r="R59" s="1">
        <v>35</v>
      </c>
    </row>
    <row r="60" spans="1:18" x14ac:dyDescent="0.25">
      <c r="A60">
        <v>0.45078890346995454</v>
      </c>
      <c r="B60" s="1">
        <v>36</v>
      </c>
      <c r="I60">
        <v>0.45457319864497819</v>
      </c>
      <c r="J60" s="1">
        <v>28</v>
      </c>
      <c r="Q60">
        <v>0.38941618091372415</v>
      </c>
      <c r="R60" s="1">
        <v>21</v>
      </c>
    </row>
    <row r="61" spans="1:18" x14ac:dyDescent="0.25">
      <c r="A61">
        <v>0.45796075319681384</v>
      </c>
      <c r="B61" s="1">
        <v>26</v>
      </c>
      <c r="I61">
        <v>0.4595782341990417</v>
      </c>
      <c r="J61" s="1">
        <v>38</v>
      </c>
      <c r="Q61">
        <v>0.39057588427381207</v>
      </c>
      <c r="R61" s="1">
        <v>14</v>
      </c>
    </row>
    <row r="62" spans="1:18" x14ac:dyDescent="0.25">
      <c r="A62">
        <v>0.46208075197607351</v>
      </c>
      <c r="B62" s="1">
        <v>37</v>
      </c>
      <c r="I62">
        <v>0.46552934354686115</v>
      </c>
      <c r="J62" s="1">
        <v>19</v>
      </c>
      <c r="Q62">
        <v>0.39225440229499192</v>
      </c>
      <c r="R62" s="1">
        <v>18</v>
      </c>
    </row>
    <row r="63" spans="1:18" x14ac:dyDescent="0.25">
      <c r="A63">
        <v>0.46845912045655691</v>
      </c>
      <c r="B63" s="1">
        <v>32</v>
      </c>
      <c r="I63">
        <v>0.47779778435621206</v>
      </c>
      <c r="J63" s="1">
        <v>32</v>
      </c>
      <c r="Q63">
        <v>0.40040284432508316</v>
      </c>
      <c r="R63" s="1">
        <v>22.4</v>
      </c>
    </row>
    <row r="64" spans="1:18" x14ac:dyDescent="0.25">
      <c r="A64">
        <v>0.47526474806970426</v>
      </c>
      <c r="B64" s="1">
        <v>27</v>
      </c>
      <c r="I64">
        <v>0.47871333964049195</v>
      </c>
      <c r="J64" s="1">
        <v>22</v>
      </c>
      <c r="Q64">
        <v>0.41505172887356184</v>
      </c>
      <c r="R64" s="1">
        <v>28</v>
      </c>
    </row>
    <row r="65" spans="1:23" x14ac:dyDescent="0.25">
      <c r="A65">
        <v>0.47529526657918025</v>
      </c>
      <c r="B65" s="1">
        <v>25.3</v>
      </c>
      <c r="I65">
        <v>0.4931485946226386</v>
      </c>
      <c r="J65" s="1">
        <v>29</v>
      </c>
      <c r="Q65">
        <v>0.41651661732840967</v>
      </c>
      <c r="R65" s="1">
        <v>20</v>
      </c>
    </row>
    <row r="66" spans="1:23" x14ac:dyDescent="0.25">
      <c r="A66">
        <v>0.47987304300057987</v>
      </c>
      <c r="B66" s="1">
        <v>34</v>
      </c>
      <c r="I66">
        <v>0.50062562944425792</v>
      </c>
      <c r="J66" s="1">
        <v>18</v>
      </c>
      <c r="Q66">
        <v>0.42204046754356517</v>
      </c>
      <c r="R66" s="1">
        <v>32</v>
      </c>
    </row>
    <row r="67" spans="1:23" s="2" customFormat="1" x14ac:dyDescent="0.25">
      <c r="A67" s="2">
        <v>0.48493911557359537</v>
      </c>
      <c r="B67" s="3">
        <v>12</v>
      </c>
      <c r="C67" s="2">
        <f>AVERAGE(B46:B67)</f>
        <v>27.077272727272724</v>
      </c>
      <c r="D67" s="2">
        <f>STDEV(B46:B67)</f>
        <v>8.4115528161702073</v>
      </c>
      <c r="E67" s="2">
        <f>D67/SQRT(22)</f>
        <v>1.7933490860705406</v>
      </c>
      <c r="F67" s="2">
        <f>_xlfn.T.INV(0.95,21)</f>
        <v>1.7207429028118781</v>
      </c>
      <c r="G67" s="2">
        <f>C67+E67*F67</f>
        <v>30.163165439392774</v>
      </c>
      <c r="I67" s="2">
        <v>0.521225623340556</v>
      </c>
      <c r="J67" s="3">
        <v>31</v>
      </c>
      <c r="K67" s="2">
        <f>AVERAGE(J46:J67)</f>
        <v>31.554545454545458</v>
      </c>
      <c r="L67" s="2">
        <f>STDEV(J46:J67)</f>
        <v>7.3162394238679083</v>
      </c>
      <c r="M67" s="2">
        <f>L67/SQRT(22)</f>
        <v>1.5598274861977965</v>
      </c>
      <c r="N67" s="2">
        <f>_xlfn.T.INV(0.95,21)</f>
        <v>1.7207429028118781</v>
      </c>
      <c r="O67" s="2">
        <f>K67+M67*N67</f>
        <v>34.238607531031207</v>
      </c>
      <c r="Q67" s="2">
        <v>0.43232520523697621</v>
      </c>
      <c r="R67" s="3">
        <v>32</v>
      </c>
      <c r="S67" s="2">
        <f>AVERAGE(R46:R67)</f>
        <v>26.890909090909087</v>
      </c>
      <c r="T67" s="2">
        <f>STDEV(R46:R67)</f>
        <v>11.406176651308977</v>
      </c>
      <c r="U67" s="2">
        <f>T67/SQRT(22)</f>
        <v>2.4318050329377114</v>
      </c>
      <c r="V67" s="2">
        <f>_xlfn.T.INV(0.95,21)</f>
        <v>1.7207429028118781</v>
      </c>
      <c r="W67" s="2">
        <f>S67+U67*V67</f>
        <v>31.075420342358861</v>
      </c>
    </row>
    <row r="68" spans="1:23" x14ac:dyDescent="0.25">
      <c r="A68">
        <v>0.49189733573412275</v>
      </c>
      <c r="B68" s="1">
        <v>29</v>
      </c>
      <c r="I68">
        <v>0.52571184423352768</v>
      </c>
      <c r="J68" s="1">
        <v>26</v>
      </c>
      <c r="Q68">
        <v>0.4328135013885922</v>
      </c>
      <c r="R68" s="1">
        <v>23</v>
      </c>
    </row>
    <row r="69" spans="1:23" x14ac:dyDescent="0.25">
      <c r="A69">
        <v>0.50392162846766564</v>
      </c>
      <c r="B69" s="1">
        <v>31</v>
      </c>
      <c r="I69">
        <v>0.53260902737510296</v>
      </c>
      <c r="J69" s="1">
        <v>35</v>
      </c>
      <c r="Q69">
        <v>0.43760490737632374</v>
      </c>
      <c r="R69" s="1">
        <v>29</v>
      </c>
    </row>
    <row r="70" spans="1:23" x14ac:dyDescent="0.25">
      <c r="A70">
        <v>0.50480666524246953</v>
      </c>
      <c r="B70" s="1">
        <v>35</v>
      </c>
      <c r="I70">
        <v>0.53453169347209084</v>
      </c>
      <c r="J70" s="1">
        <v>26</v>
      </c>
      <c r="Q70">
        <v>0.45390179143650622</v>
      </c>
      <c r="R70" s="1">
        <v>34</v>
      </c>
    </row>
    <row r="71" spans="1:23" x14ac:dyDescent="0.25">
      <c r="A71">
        <v>0.5135349589526047</v>
      </c>
      <c r="B71" s="1">
        <v>27</v>
      </c>
      <c r="I71">
        <v>0.54307687612537003</v>
      </c>
      <c r="J71" s="1">
        <v>26</v>
      </c>
      <c r="Q71">
        <v>0.46458326975310527</v>
      </c>
      <c r="R71" s="1">
        <v>25.3</v>
      </c>
    </row>
    <row r="72" spans="1:23" x14ac:dyDescent="0.25">
      <c r="A72">
        <v>0.5170140690328684</v>
      </c>
      <c r="B72" s="1">
        <v>25.2</v>
      </c>
      <c r="I72">
        <v>0.54411450544755391</v>
      </c>
      <c r="J72" s="1">
        <v>12</v>
      </c>
      <c r="Q72">
        <v>0.46629230628376112</v>
      </c>
      <c r="R72" s="1">
        <v>38</v>
      </c>
    </row>
    <row r="73" spans="1:23" x14ac:dyDescent="0.25">
      <c r="A73">
        <v>0.51710562456129638</v>
      </c>
      <c r="B73" s="1">
        <v>33</v>
      </c>
      <c r="I73">
        <v>0.54503006073183391</v>
      </c>
      <c r="J73" s="1">
        <v>20</v>
      </c>
      <c r="Q73">
        <v>0.46974089785454881</v>
      </c>
      <c r="R73" s="1">
        <v>28</v>
      </c>
    </row>
    <row r="74" spans="1:23" x14ac:dyDescent="0.25">
      <c r="A74">
        <v>0.51988280892361216</v>
      </c>
      <c r="B74" s="1">
        <v>52</v>
      </c>
      <c r="I74">
        <v>0.55149998474074524</v>
      </c>
      <c r="J74" s="1">
        <v>37</v>
      </c>
      <c r="Q74">
        <v>0.47114474929044464</v>
      </c>
      <c r="R74" s="1">
        <v>25</v>
      </c>
    </row>
    <row r="75" spans="1:23" x14ac:dyDescent="0.25">
      <c r="A75">
        <v>0.53166295358134708</v>
      </c>
      <c r="B75" s="1">
        <v>27</v>
      </c>
      <c r="I75">
        <v>0.55748161259804074</v>
      </c>
      <c r="J75" s="1">
        <v>23</v>
      </c>
      <c r="Q75">
        <v>0.47657704397717215</v>
      </c>
      <c r="R75" s="1">
        <v>29.4</v>
      </c>
    </row>
    <row r="76" spans="1:23" x14ac:dyDescent="0.25">
      <c r="A76">
        <v>0.53935361796929837</v>
      </c>
      <c r="B76" s="1">
        <v>36</v>
      </c>
      <c r="I76">
        <v>0.55812250129703667</v>
      </c>
      <c r="J76" s="1">
        <v>20</v>
      </c>
      <c r="Q76">
        <v>0.48084963530381175</v>
      </c>
      <c r="R76" s="1">
        <v>23</v>
      </c>
    </row>
    <row r="77" spans="1:23" x14ac:dyDescent="0.25">
      <c r="A77">
        <v>0.56358531449324012</v>
      </c>
      <c r="B77" s="1">
        <v>16</v>
      </c>
      <c r="I77">
        <v>0.55897701956236456</v>
      </c>
      <c r="J77" s="1">
        <v>0</v>
      </c>
      <c r="Q77">
        <v>0.48362681966612753</v>
      </c>
      <c r="R77" s="1">
        <v>32</v>
      </c>
    </row>
    <row r="78" spans="1:23" x14ac:dyDescent="0.25">
      <c r="A78">
        <v>0.56874294259468372</v>
      </c>
      <c r="B78" s="1">
        <v>28.2</v>
      </c>
      <c r="I78">
        <v>0.5671559801019318</v>
      </c>
      <c r="J78" s="1">
        <v>28</v>
      </c>
      <c r="Q78">
        <v>0.48905911435285498</v>
      </c>
      <c r="R78" s="1">
        <v>12</v>
      </c>
    </row>
    <row r="79" spans="1:23" x14ac:dyDescent="0.25">
      <c r="A79">
        <v>0.57118442335276343</v>
      </c>
      <c r="B79" s="1">
        <v>31</v>
      </c>
      <c r="I79">
        <v>0.56727805413983579</v>
      </c>
      <c r="J79" s="1">
        <v>32</v>
      </c>
      <c r="Q79">
        <v>0.50450148014770957</v>
      </c>
      <c r="R79" s="1">
        <v>19</v>
      </c>
    </row>
    <row r="80" spans="1:23" x14ac:dyDescent="0.25">
      <c r="A80">
        <v>0.57240516373180339</v>
      </c>
      <c r="B80" s="1">
        <v>23</v>
      </c>
      <c r="I80">
        <v>0.57731864375743891</v>
      </c>
      <c r="J80" s="1">
        <v>24</v>
      </c>
      <c r="Q80">
        <v>0.51744132816553234</v>
      </c>
      <c r="R80" s="1">
        <v>36</v>
      </c>
    </row>
    <row r="81" spans="1:23" x14ac:dyDescent="0.25">
      <c r="A81">
        <v>0.58204901272621845</v>
      </c>
      <c r="B81" s="1">
        <v>36</v>
      </c>
      <c r="I81">
        <v>0.57744071779534289</v>
      </c>
      <c r="J81" s="1">
        <v>29</v>
      </c>
      <c r="Q81">
        <v>0.52345347453230384</v>
      </c>
      <c r="R81" s="1">
        <v>27</v>
      </c>
    </row>
    <row r="82" spans="1:23" x14ac:dyDescent="0.25">
      <c r="A82">
        <v>0.58500930814539021</v>
      </c>
      <c r="B82" s="1">
        <v>32</v>
      </c>
      <c r="I82">
        <v>0.58107242042298657</v>
      </c>
      <c r="J82" s="1">
        <v>30</v>
      </c>
      <c r="Q82">
        <v>0.52684102908413954</v>
      </c>
      <c r="R82" s="1">
        <v>32</v>
      </c>
    </row>
    <row r="83" spans="1:23" x14ac:dyDescent="0.25">
      <c r="A83">
        <v>0.58790856654560997</v>
      </c>
      <c r="B83" s="1">
        <v>32</v>
      </c>
      <c r="I83">
        <v>0.58717612231818594</v>
      </c>
      <c r="J83" s="1">
        <v>27</v>
      </c>
      <c r="Q83">
        <v>0.54023865474410226</v>
      </c>
      <c r="R83" s="1">
        <v>31</v>
      </c>
    </row>
    <row r="84" spans="1:23" x14ac:dyDescent="0.25">
      <c r="A84">
        <v>0.59904782250434885</v>
      </c>
      <c r="B84" s="1">
        <v>31</v>
      </c>
      <c r="I84">
        <v>0.59492782372508923</v>
      </c>
      <c r="J84" s="1">
        <v>36</v>
      </c>
      <c r="Q84">
        <v>0.54649494918668173</v>
      </c>
      <c r="R84" s="1">
        <v>29.9</v>
      </c>
    </row>
    <row r="85" spans="1:23" x14ac:dyDescent="0.25">
      <c r="A85">
        <v>0.60176396984771263</v>
      </c>
      <c r="B85" s="1">
        <v>29</v>
      </c>
      <c r="I85">
        <v>0.59813226722006896</v>
      </c>
      <c r="J85" s="1">
        <v>35</v>
      </c>
      <c r="Q85">
        <v>0.56154057435834837</v>
      </c>
      <c r="R85" s="1">
        <v>28</v>
      </c>
    </row>
    <row r="86" spans="1:23" x14ac:dyDescent="0.25">
      <c r="A86">
        <v>0.60716574602496409</v>
      </c>
      <c r="B86" s="1">
        <v>29</v>
      </c>
      <c r="I86">
        <v>0.59968871120334488</v>
      </c>
      <c r="J86" s="1">
        <v>34</v>
      </c>
      <c r="Q86">
        <v>0.56678975798821984</v>
      </c>
      <c r="R86" s="1">
        <v>29</v>
      </c>
    </row>
    <row r="87" spans="1:23" x14ac:dyDescent="0.25">
      <c r="A87">
        <v>0.60768456068605614</v>
      </c>
      <c r="B87" s="1">
        <v>32</v>
      </c>
      <c r="I87">
        <v>0.60780663472396013</v>
      </c>
      <c r="J87" s="1">
        <v>25</v>
      </c>
      <c r="Q87">
        <v>0.57676931058687098</v>
      </c>
      <c r="R87" s="1">
        <v>31</v>
      </c>
    </row>
    <row r="88" spans="1:23" x14ac:dyDescent="0.25">
      <c r="A88">
        <v>0.60896633808404799</v>
      </c>
      <c r="B88" s="1">
        <v>18</v>
      </c>
      <c r="I88">
        <v>0.60911893063142797</v>
      </c>
      <c r="J88" s="1">
        <v>32</v>
      </c>
      <c r="Q88">
        <v>0.58717612231818594</v>
      </c>
      <c r="R88" s="1">
        <v>30</v>
      </c>
    </row>
    <row r="89" spans="1:23" s="2" customFormat="1" x14ac:dyDescent="0.25">
      <c r="A89" s="2">
        <v>0.61149937437055579</v>
      </c>
      <c r="B89" s="3">
        <v>22</v>
      </c>
      <c r="C89" s="2">
        <f>AVERAGE(B68:B89)</f>
        <v>29.745454545454546</v>
      </c>
      <c r="D89" s="2">
        <f>STDEV(B68:B89)</f>
        <v>7.2501380789956116</v>
      </c>
      <c r="E89" s="2">
        <f>D89/SQRT(22)</f>
        <v>1.5457346321189536</v>
      </c>
      <c r="F89" s="2">
        <f>_xlfn.T.INV(0.95,21)</f>
        <v>1.7207429028118781</v>
      </c>
      <c r="G89" s="2">
        <f>C89+E89*F89</f>
        <v>32.405266443303766</v>
      </c>
      <c r="I89" s="2">
        <v>0.61806085390789511</v>
      </c>
      <c r="J89" s="3">
        <v>35</v>
      </c>
      <c r="K89" s="2">
        <f>AVERAGE(J68:J89)</f>
        <v>26.90909090909091</v>
      </c>
      <c r="L89" s="2">
        <f>STDEV(J68:J89)</f>
        <v>8.6459959954447552</v>
      </c>
      <c r="M89" s="2">
        <f>L89/SQRT(22)</f>
        <v>1.8433325398365608</v>
      </c>
      <c r="N89" s="2">
        <f>_xlfn.T.INV(0.95,21)</f>
        <v>1.7207429028118781</v>
      </c>
      <c r="O89" s="2">
        <f>K89+M89*N89</f>
        <v>30.080992294536866</v>
      </c>
      <c r="Q89" s="2">
        <v>0.59660634174626914</v>
      </c>
      <c r="R89" s="3">
        <v>28</v>
      </c>
      <c r="S89" s="2">
        <f>AVERAGE(R68:R89)</f>
        <v>28.163636363636364</v>
      </c>
      <c r="T89" s="2">
        <f>STDEV(R68:R89)</f>
        <v>5.6284604555390692</v>
      </c>
      <c r="U89" s="2">
        <f>T89/SQRT(22)</f>
        <v>1.1999918011001549</v>
      </c>
      <c r="V89" s="2">
        <f>_xlfn.T.INV(0.95,21)</f>
        <v>1.7207429028118781</v>
      </c>
      <c r="W89" s="2">
        <f>S89+U89*V89</f>
        <v>30.228513738811898</v>
      </c>
    </row>
    <row r="90" spans="1:23" x14ac:dyDescent="0.25">
      <c r="A90">
        <v>0.6573076570940275</v>
      </c>
      <c r="B90" s="1">
        <v>33</v>
      </c>
      <c r="I90">
        <v>0.61836603900265508</v>
      </c>
      <c r="J90" s="1">
        <v>23</v>
      </c>
      <c r="Q90">
        <v>0.60176396984771263</v>
      </c>
      <c r="R90" s="1">
        <v>21</v>
      </c>
    </row>
    <row r="91" spans="1:23" x14ac:dyDescent="0.25">
      <c r="A91">
        <v>0.66298409985656304</v>
      </c>
      <c r="B91" s="1">
        <v>22.4</v>
      </c>
      <c r="I91">
        <v>0.61882381664479502</v>
      </c>
      <c r="J91" s="1">
        <v>35</v>
      </c>
      <c r="Q91">
        <v>0.61458174382763142</v>
      </c>
      <c r="R91" s="1">
        <v>26.1</v>
      </c>
    </row>
    <row r="92" spans="1:23" x14ac:dyDescent="0.25">
      <c r="A92">
        <v>0.66304513687551503</v>
      </c>
      <c r="B92" s="1">
        <v>17</v>
      </c>
      <c r="I92">
        <v>0.62636188848536634</v>
      </c>
      <c r="J92" s="1">
        <v>28</v>
      </c>
      <c r="Q92">
        <v>0.63762321848200931</v>
      </c>
      <c r="R92" s="1">
        <v>45</v>
      </c>
    </row>
    <row r="93" spans="1:23" x14ac:dyDescent="0.25">
      <c r="A93">
        <v>0.67720572527237766</v>
      </c>
      <c r="B93" s="1">
        <v>35</v>
      </c>
      <c r="I93">
        <v>0.63420514542069761</v>
      </c>
      <c r="J93" s="1">
        <v>29.9</v>
      </c>
      <c r="Q93">
        <v>0.64088869899594103</v>
      </c>
      <c r="R93" s="1">
        <v>37</v>
      </c>
    </row>
    <row r="94" spans="1:23" x14ac:dyDescent="0.25">
      <c r="A94">
        <v>0.68224127933591727</v>
      </c>
      <c r="B94" s="1">
        <v>26.9</v>
      </c>
      <c r="I94">
        <v>0.65651417584765159</v>
      </c>
      <c r="J94" s="1">
        <v>34</v>
      </c>
      <c r="Q94">
        <v>0.65236365855891598</v>
      </c>
      <c r="R94" s="1">
        <v>33</v>
      </c>
    </row>
    <row r="95" spans="1:23" x14ac:dyDescent="0.25">
      <c r="A95">
        <v>0.68318735312967316</v>
      </c>
      <c r="B95" s="1">
        <v>21</v>
      </c>
      <c r="I95">
        <v>0.65962706381420333</v>
      </c>
      <c r="J95" s="1">
        <v>52</v>
      </c>
      <c r="Q95">
        <v>0.65852839747306746</v>
      </c>
      <c r="R95" s="1">
        <v>28</v>
      </c>
    </row>
    <row r="96" spans="1:23" x14ac:dyDescent="0.25">
      <c r="A96">
        <v>0.69118320261238442</v>
      </c>
      <c r="B96" s="1">
        <v>28</v>
      </c>
      <c r="I96">
        <v>0.66713461714529865</v>
      </c>
      <c r="J96" s="1">
        <v>31</v>
      </c>
      <c r="Q96">
        <v>0.65947447126682335</v>
      </c>
      <c r="R96" s="1">
        <v>21</v>
      </c>
    </row>
    <row r="97" spans="1:23" x14ac:dyDescent="0.25">
      <c r="A97">
        <v>0.69289223914304021</v>
      </c>
      <c r="B97" s="1">
        <v>17</v>
      </c>
      <c r="I97">
        <v>0.67131565294351025</v>
      </c>
      <c r="J97" s="1">
        <v>21</v>
      </c>
      <c r="Q97">
        <v>0.66417432172612689</v>
      </c>
      <c r="R97" s="1">
        <v>47</v>
      </c>
    </row>
    <row r="98" spans="1:23" x14ac:dyDescent="0.25">
      <c r="A98">
        <v>0.69975890377513961</v>
      </c>
      <c r="B98" s="1">
        <v>20</v>
      </c>
      <c r="I98">
        <v>0.67430646687215801</v>
      </c>
      <c r="J98" s="1">
        <v>21</v>
      </c>
      <c r="Q98">
        <v>0.68526261177404091</v>
      </c>
      <c r="R98" s="1">
        <v>28</v>
      </c>
    </row>
    <row r="99" spans="1:23" x14ac:dyDescent="0.25">
      <c r="A99">
        <v>0.71050141911069065</v>
      </c>
      <c r="B99" s="1">
        <v>27</v>
      </c>
      <c r="I99">
        <v>0.68926053651539654</v>
      </c>
      <c r="J99" s="1">
        <v>31</v>
      </c>
      <c r="Q99">
        <v>0.68541520432142089</v>
      </c>
      <c r="R99" s="1">
        <v>27</v>
      </c>
    </row>
    <row r="100" spans="1:23" x14ac:dyDescent="0.25">
      <c r="A100">
        <v>0.7219153416547136</v>
      </c>
      <c r="B100" s="1">
        <v>29.9</v>
      </c>
      <c r="I100">
        <v>0.69569994201483198</v>
      </c>
      <c r="J100" s="1">
        <v>19</v>
      </c>
      <c r="Q100">
        <v>0.68953520310068062</v>
      </c>
      <c r="R100" s="1">
        <v>36</v>
      </c>
    </row>
    <row r="101" spans="1:23" x14ac:dyDescent="0.25">
      <c r="A101">
        <v>0.72649311807611316</v>
      </c>
      <c r="B101" s="1">
        <v>15</v>
      </c>
      <c r="I101">
        <v>0.70198675496688745</v>
      </c>
      <c r="J101" s="1">
        <v>35</v>
      </c>
      <c r="Q101">
        <v>0.70253608813745538</v>
      </c>
      <c r="R101" s="1">
        <v>23</v>
      </c>
    </row>
    <row r="102" spans="1:23" x14ac:dyDescent="0.25">
      <c r="A102">
        <v>0.72667622913296914</v>
      </c>
      <c r="B102" s="1">
        <v>37</v>
      </c>
      <c r="I102">
        <v>0.71535386211737417</v>
      </c>
      <c r="J102" s="1">
        <v>32</v>
      </c>
      <c r="Q102">
        <v>0.7048554948576311</v>
      </c>
      <c r="R102" s="1">
        <v>37</v>
      </c>
    </row>
    <row r="103" spans="1:23" x14ac:dyDescent="0.25">
      <c r="A103">
        <v>0.73201696829126861</v>
      </c>
      <c r="B103" s="1">
        <v>23</v>
      </c>
      <c r="I103">
        <v>0.72234260078737755</v>
      </c>
      <c r="J103" s="1">
        <v>19.2</v>
      </c>
      <c r="Q103">
        <v>0.71727652821436205</v>
      </c>
      <c r="R103" s="1">
        <v>27</v>
      </c>
    </row>
    <row r="104" spans="1:23" x14ac:dyDescent="0.25">
      <c r="A104">
        <v>0.73500778221991636</v>
      </c>
      <c r="B104" s="1">
        <v>32</v>
      </c>
      <c r="I104">
        <v>0.73848689230018005</v>
      </c>
      <c r="J104" s="1">
        <v>16</v>
      </c>
      <c r="Q104">
        <v>0.71953489791558578</v>
      </c>
      <c r="R104" s="1">
        <v>34</v>
      </c>
    </row>
    <row r="105" spans="1:23" x14ac:dyDescent="0.25">
      <c r="A105">
        <v>0.74373607593005153</v>
      </c>
      <c r="B105" s="1">
        <v>19</v>
      </c>
      <c r="I105">
        <v>0.75386822107608265</v>
      </c>
      <c r="J105" s="1">
        <v>28</v>
      </c>
      <c r="Q105">
        <v>0.72658467360454115</v>
      </c>
      <c r="R105" s="1">
        <v>35</v>
      </c>
    </row>
    <row r="106" spans="1:23" x14ac:dyDescent="0.25">
      <c r="A106">
        <v>0.74443800164799956</v>
      </c>
      <c r="B106" s="1">
        <v>25</v>
      </c>
      <c r="I106">
        <v>0.75801873836481826</v>
      </c>
      <c r="J106" s="1">
        <v>30</v>
      </c>
      <c r="Q106">
        <v>0.72826319162572095</v>
      </c>
      <c r="R106" s="1">
        <v>7</v>
      </c>
    </row>
    <row r="107" spans="1:23" x14ac:dyDescent="0.25">
      <c r="A107">
        <v>0.7466048158207953</v>
      </c>
      <c r="B107" s="1">
        <v>0</v>
      </c>
      <c r="I107">
        <v>0.78194524979400004</v>
      </c>
      <c r="J107" s="1">
        <v>26.1</v>
      </c>
      <c r="Q107">
        <v>0.73131504257332069</v>
      </c>
      <c r="R107" s="1">
        <v>35</v>
      </c>
    </row>
    <row r="108" spans="1:23" x14ac:dyDescent="0.25">
      <c r="A108">
        <v>0.75154881435590681</v>
      </c>
      <c r="B108" s="1">
        <v>34</v>
      </c>
      <c r="I108">
        <v>0.78368480483413194</v>
      </c>
      <c r="J108" s="1">
        <v>21</v>
      </c>
      <c r="Q108">
        <v>0.73625904110843221</v>
      </c>
      <c r="R108" s="1">
        <v>31</v>
      </c>
    </row>
    <row r="109" spans="1:23" x14ac:dyDescent="0.25">
      <c r="A109">
        <v>0.75585192419202241</v>
      </c>
      <c r="B109" s="1">
        <v>23</v>
      </c>
      <c r="I109">
        <v>0.7899410992767113</v>
      </c>
      <c r="J109" s="1">
        <v>31</v>
      </c>
      <c r="Q109">
        <v>0.75945310831019008</v>
      </c>
      <c r="R109" s="1">
        <v>10</v>
      </c>
    </row>
    <row r="110" spans="1:23" x14ac:dyDescent="0.25">
      <c r="A110">
        <v>0.77965636158330032</v>
      </c>
      <c r="B110" s="1">
        <v>34</v>
      </c>
      <c r="I110">
        <v>0.80663472396008173</v>
      </c>
      <c r="J110" s="1">
        <v>27</v>
      </c>
      <c r="Q110">
        <v>0.76015503402813811</v>
      </c>
      <c r="R110" s="1">
        <v>37</v>
      </c>
    </row>
    <row r="111" spans="1:23" s="2" customFormat="1" x14ac:dyDescent="0.25">
      <c r="A111" s="2">
        <v>0.78331858272041999</v>
      </c>
      <c r="B111" s="3">
        <v>21</v>
      </c>
      <c r="C111" s="2">
        <f>AVERAGE(B90:B111)</f>
        <v>24.554545454545458</v>
      </c>
      <c r="D111" s="2">
        <f>STDEV(B90:B111)</f>
        <v>8.4965386382437416</v>
      </c>
      <c r="E111" s="2">
        <f>D111/SQRT(22)</f>
        <v>1.8114681242166883</v>
      </c>
      <c r="F111" s="2">
        <f>_xlfn.T.INV(0.95,21)</f>
        <v>1.7207429028118781</v>
      </c>
      <c r="G111" s="2">
        <f>C111+E111*F111</f>
        <v>27.671616372961271</v>
      </c>
      <c r="I111" s="2">
        <v>0.80910672322763755</v>
      </c>
      <c r="J111" s="3">
        <v>25</v>
      </c>
      <c r="K111" s="2">
        <f>AVERAGE(J90:J111)</f>
        <v>27.963636363636365</v>
      </c>
      <c r="L111" s="2">
        <f>STDEV(J90:J111)</f>
        <v>7.7109412342861692</v>
      </c>
      <c r="M111" s="2">
        <f>L111/SQRT(22)</f>
        <v>1.6439781949258261</v>
      </c>
      <c r="N111" s="2">
        <f>_xlfn.T.INV(0.95,21)</f>
        <v>1.7207429028118781</v>
      </c>
      <c r="O111" s="2">
        <f>K111+M111*N111</f>
        <v>30.792500174932464</v>
      </c>
      <c r="Q111" s="2">
        <v>0.77779473250526443</v>
      </c>
      <c r="R111" s="3">
        <v>35</v>
      </c>
      <c r="S111" s="2">
        <f>AVERAGE(R90:R111)</f>
        <v>30.004545454545454</v>
      </c>
      <c r="T111" s="2">
        <f>STDEV(R90:R111)</f>
        <v>9.7081447039624198</v>
      </c>
      <c r="U111" s="2">
        <f>T111/SQRT(22)</f>
        <v>2.0697834053687134</v>
      </c>
      <c r="V111" s="2">
        <f>_xlfn.T.INV(0.95,21)</f>
        <v>1.7207429028118781</v>
      </c>
      <c r="W111" s="2">
        <f>S111+U111*V111</f>
        <v>33.566110559691467</v>
      </c>
    </row>
    <row r="112" spans="1:23" x14ac:dyDescent="0.25">
      <c r="A112">
        <v>0.80260628070925011</v>
      </c>
      <c r="B112" s="1">
        <v>45</v>
      </c>
      <c r="I112">
        <v>0.81267738883632923</v>
      </c>
      <c r="J112" s="1">
        <v>28</v>
      </c>
      <c r="Q112">
        <v>0.77779473250526443</v>
      </c>
      <c r="R112" s="1">
        <v>33</v>
      </c>
    </row>
    <row r="113" spans="1:18" x14ac:dyDescent="0.25">
      <c r="A113">
        <v>0.80288094729453419</v>
      </c>
      <c r="B113" s="1">
        <v>33</v>
      </c>
      <c r="I113">
        <v>0.82097842341380045</v>
      </c>
      <c r="J113" s="1">
        <v>36</v>
      </c>
      <c r="Q113">
        <v>0.77947325052644434</v>
      </c>
      <c r="R113" s="1">
        <v>31</v>
      </c>
    </row>
    <row r="114" spans="1:18" x14ac:dyDescent="0.25">
      <c r="A114">
        <v>0.80874050111392559</v>
      </c>
      <c r="B114" s="1">
        <v>26</v>
      </c>
      <c r="I114">
        <v>0.82265694143498036</v>
      </c>
      <c r="J114" s="1">
        <v>25.2</v>
      </c>
      <c r="Q114">
        <v>0.79192480239265117</v>
      </c>
      <c r="R114" s="1">
        <v>39.700000000000003</v>
      </c>
    </row>
    <row r="115" spans="1:18" x14ac:dyDescent="0.25">
      <c r="A115">
        <v>0.8171941282387768</v>
      </c>
      <c r="B115" s="1">
        <v>21</v>
      </c>
      <c r="I115">
        <v>0.82570879238257999</v>
      </c>
      <c r="J115" s="1">
        <v>31</v>
      </c>
      <c r="Q115">
        <v>0.7993713187047945</v>
      </c>
      <c r="R115" s="1">
        <v>52</v>
      </c>
    </row>
    <row r="116" spans="1:18" x14ac:dyDescent="0.25">
      <c r="A116">
        <v>0.82168034913174837</v>
      </c>
      <c r="B116" s="1">
        <v>26</v>
      </c>
      <c r="I116">
        <v>0.82696005127109595</v>
      </c>
      <c r="J116" s="1">
        <v>12</v>
      </c>
      <c r="Q116">
        <v>0.80712302011169779</v>
      </c>
      <c r="R116" s="1">
        <v>31</v>
      </c>
    </row>
    <row r="117" spans="1:18" x14ac:dyDescent="0.25">
      <c r="A117">
        <v>0.82284005249183634</v>
      </c>
      <c r="B117" s="1">
        <v>25</v>
      </c>
      <c r="I117">
        <v>0.83208716086306345</v>
      </c>
      <c r="J117" s="1">
        <v>26</v>
      </c>
      <c r="Q117">
        <v>0.82537308877834403</v>
      </c>
      <c r="R117" s="1">
        <v>30</v>
      </c>
    </row>
    <row r="118" spans="1:18" x14ac:dyDescent="0.25">
      <c r="A118">
        <v>0.83468123416852325</v>
      </c>
      <c r="B118" s="1">
        <v>39.700000000000003</v>
      </c>
      <c r="I118">
        <v>0.83935056611835079</v>
      </c>
      <c r="J118" s="1">
        <v>21</v>
      </c>
      <c r="Q118">
        <v>0.82854701376384776</v>
      </c>
      <c r="R118" s="1">
        <v>36</v>
      </c>
    </row>
    <row r="119" spans="1:18" x14ac:dyDescent="0.25">
      <c r="A119">
        <v>0.83761101107821889</v>
      </c>
      <c r="B119" s="1">
        <v>33</v>
      </c>
      <c r="I119">
        <v>0.84606463820307021</v>
      </c>
      <c r="J119" s="1">
        <v>21</v>
      </c>
      <c r="Q119">
        <v>0.83062227240821562</v>
      </c>
      <c r="R119" s="1">
        <v>25</v>
      </c>
    </row>
    <row r="120" spans="1:18" x14ac:dyDescent="0.25">
      <c r="A120">
        <v>0.8401440473647267</v>
      </c>
      <c r="B120" s="1">
        <v>32</v>
      </c>
      <c r="I120">
        <v>0.85067293313394576</v>
      </c>
      <c r="J120" s="1">
        <v>30</v>
      </c>
      <c r="Q120">
        <v>0.83227027191991942</v>
      </c>
      <c r="R120" s="1">
        <v>27</v>
      </c>
    </row>
    <row r="121" spans="1:18" x14ac:dyDescent="0.25">
      <c r="A121">
        <v>0.84365367595446639</v>
      </c>
      <c r="B121" s="1">
        <v>31</v>
      </c>
      <c r="I121">
        <v>0.86028626361888483</v>
      </c>
      <c r="J121" s="1">
        <v>0</v>
      </c>
      <c r="Q121">
        <v>0.85137485885189368</v>
      </c>
      <c r="R121" s="1">
        <v>29</v>
      </c>
    </row>
    <row r="122" spans="1:18" x14ac:dyDescent="0.25">
      <c r="A122">
        <v>0.85894344920194099</v>
      </c>
      <c r="B122" s="1">
        <v>0</v>
      </c>
      <c r="I122">
        <v>0.87594225898007139</v>
      </c>
      <c r="J122" s="1">
        <v>36</v>
      </c>
      <c r="Q122">
        <v>0.85293130283516949</v>
      </c>
      <c r="R122" s="1">
        <v>29</v>
      </c>
    </row>
    <row r="123" spans="1:18" x14ac:dyDescent="0.25">
      <c r="A123">
        <v>0.8622394482253487</v>
      </c>
      <c r="B123" s="1">
        <v>29</v>
      </c>
      <c r="I123">
        <v>0.88384655293435466</v>
      </c>
      <c r="J123" s="1">
        <v>21</v>
      </c>
      <c r="Q123">
        <v>0.86153752250740079</v>
      </c>
      <c r="R123" s="1">
        <v>21</v>
      </c>
    </row>
    <row r="124" spans="1:18" x14ac:dyDescent="0.25">
      <c r="A124">
        <v>0.87597277748954738</v>
      </c>
      <c r="B124" s="1">
        <v>30</v>
      </c>
      <c r="I124">
        <v>0.8885464033936582</v>
      </c>
      <c r="J124" s="1">
        <v>33</v>
      </c>
      <c r="Q124">
        <v>0.86162907803582878</v>
      </c>
      <c r="R124" s="1">
        <v>0</v>
      </c>
    </row>
    <row r="125" spans="1:18" x14ac:dyDescent="0.25">
      <c r="A125">
        <v>0.87725455488753934</v>
      </c>
      <c r="B125" s="1">
        <v>52</v>
      </c>
      <c r="I125">
        <v>0.89162877285073394</v>
      </c>
      <c r="J125" s="1">
        <v>16</v>
      </c>
      <c r="Q125">
        <v>0.8733176671651357</v>
      </c>
      <c r="R125" s="1">
        <v>34</v>
      </c>
    </row>
    <row r="126" spans="1:18" x14ac:dyDescent="0.25">
      <c r="A126">
        <v>0.89596240119632553</v>
      </c>
      <c r="B126" s="1">
        <v>27</v>
      </c>
      <c r="I126">
        <v>0.89840388195440535</v>
      </c>
      <c r="J126" s="1">
        <v>30</v>
      </c>
      <c r="Q126">
        <v>0.89544358653523359</v>
      </c>
      <c r="R126" s="1">
        <v>38</v>
      </c>
    </row>
    <row r="127" spans="1:18" x14ac:dyDescent="0.25">
      <c r="A127">
        <v>0.90511795403912476</v>
      </c>
      <c r="B127" s="1">
        <v>33</v>
      </c>
      <c r="I127">
        <v>0.89980773339030118</v>
      </c>
      <c r="J127" s="1">
        <v>32</v>
      </c>
      <c r="Q127">
        <v>0.89547410504470959</v>
      </c>
      <c r="R127" s="1">
        <v>52</v>
      </c>
    </row>
    <row r="128" spans="1:18" x14ac:dyDescent="0.25">
      <c r="A128">
        <v>0.91879024628437145</v>
      </c>
      <c r="B128" s="1">
        <v>30</v>
      </c>
      <c r="I128">
        <v>0.90099795525986515</v>
      </c>
      <c r="J128" s="1">
        <v>28</v>
      </c>
      <c r="Q128">
        <v>0.90023499252296513</v>
      </c>
      <c r="R128" s="1">
        <v>28</v>
      </c>
    </row>
    <row r="129" spans="1:23" x14ac:dyDescent="0.25">
      <c r="A129">
        <v>0.92138431958983125</v>
      </c>
      <c r="B129" s="1">
        <v>29.4</v>
      </c>
      <c r="I129">
        <v>0.90673543504135257</v>
      </c>
      <c r="J129" s="1">
        <v>29</v>
      </c>
      <c r="Q129">
        <v>0.90881069368572043</v>
      </c>
      <c r="R129" s="1">
        <v>21</v>
      </c>
    </row>
    <row r="130" spans="1:23" x14ac:dyDescent="0.25">
      <c r="A130">
        <v>0.92571794793542284</v>
      </c>
      <c r="B130" s="1">
        <v>27</v>
      </c>
      <c r="I130">
        <v>0.90911587878048039</v>
      </c>
      <c r="J130" s="1">
        <v>17</v>
      </c>
      <c r="Q130">
        <v>0.90920743430890838</v>
      </c>
      <c r="R130" s="1">
        <v>28</v>
      </c>
    </row>
    <row r="131" spans="1:23" x14ac:dyDescent="0.25">
      <c r="A131">
        <v>0.94915616321298868</v>
      </c>
      <c r="B131" s="1">
        <v>24</v>
      </c>
      <c r="I131">
        <v>0.9098483230079043</v>
      </c>
      <c r="J131" s="1">
        <v>7</v>
      </c>
      <c r="Q131">
        <v>0.91439558091982787</v>
      </c>
      <c r="R131" s="1">
        <v>25.2</v>
      </c>
    </row>
    <row r="132" spans="1:23" x14ac:dyDescent="0.25">
      <c r="A132">
        <v>0.94933927426984466</v>
      </c>
      <c r="B132" s="1">
        <v>26.1</v>
      </c>
      <c r="I132">
        <v>0.9115268410290841</v>
      </c>
      <c r="J132" s="1">
        <v>10</v>
      </c>
      <c r="Q132">
        <v>0.92034669026764737</v>
      </c>
      <c r="R132" s="1">
        <v>28</v>
      </c>
    </row>
    <row r="133" spans="1:23" s="2" customFormat="1" x14ac:dyDescent="0.25">
      <c r="A133" s="2">
        <v>0.94958342234565263</v>
      </c>
      <c r="B133" s="3">
        <v>26</v>
      </c>
      <c r="C133" s="2">
        <f>AVERAGE(B112:B133)</f>
        <v>29.327272727272728</v>
      </c>
      <c r="D133" s="2">
        <f>STDEV(B112:B133)</f>
        <v>9.6355088242931046</v>
      </c>
      <c r="E133" s="2">
        <f>D133/SQRT(22)</f>
        <v>2.0542973837900953</v>
      </c>
      <c r="F133" s="2">
        <f>_xlfn.T.INV(0.95,21)</f>
        <v>1.7207429028118781</v>
      </c>
      <c r="G133" s="2">
        <f>C133+E133*F133</f>
        <v>32.862190370694542</v>
      </c>
      <c r="I133" s="2">
        <v>0.91814935758537553</v>
      </c>
      <c r="J133" s="3">
        <v>14</v>
      </c>
      <c r="K133" s="2">
        <f>AVERAGE(J112:J133)</f>
        <v>22.872727272727271</v>
      </c>
      <c r="L133" s="2">
        <f>STDEV(J112:J133)</f>
        <v>9.840353353033322</v>
      </c>
      <c r="M133" s="2">
        <f>L133/SQRT(22)</f>
        <v>2.0979703840590371</v>
      </c>
      <c r="N133" s="2">
        <f>_xlfn.T.INV(0.95,21)</f>
        <v>1.7207429028118781</v>
      </c>
      <c r="O133" s="2">
        <f>K133+M133*N133</f>
        <v>26.48279492140637</v>
      </c>
      <c r="Q133" s="2">
        <v>0.92107913449507128</v>
      </c>
      <c r="R133" s="3">
        <v>20</v>
      </c>
      <c r="S133" s="2">
        <f>AVERAGE(R112:R133)</f>
        <v>29.90454545454546</v>
      </c>
      <c r="T133" s="2">
        <f>STDEV(R112:R133)</f>
        <v>10.739179594130002</v>
      </c>
      <c r="U133" s="2">
        <f>T133/SQRT(22)</f>
        <v>2.2896007825400702</v>
      </c>
      <c r="V133" s="2">
        <f>_xlfn.T.INV(0.95,21)</f>
        <v>1.7207429028118781</v>
      </c>
      <c r="W133" s="2">
        <f>S133+U133*V133</f>
        <v>33.844359751373808</v>
      </c>
    </row>
    <row r="134" spans="1:23" x14ac:dyDescent="0.25">
      <c r="A134">
        <v>0.95590075380718409</v>
      </c>
      <c r="B134" s="1">
        <v>30</v>
      </c>
      <c r="I134">
        <v>0.92324594866786702</v>
      </c>
      <c r="J134" s="1">
        <v>26.9</v>
      </c>
      <c r="Q134">
        <v>0.92190313425092318</v>
      </c>
      <c r="R134" s="1">
        <v>19</v>
      </c>
    </row>
    <row r="135" spans="1:23" x14ac:dyDescent="0.25">
      <c r="A135">
        <v>0.96661275063325902</v>
      </c>
      <c r="B135" s="1">
        <v>32</v>
      </c>
      <c r="I135">
        <v>0.92675557725760671</v>
      </c>
      <c r="J135" s="1">
        <v>12</v>
      </c>
      <c r="Q135">
        <v>0.95315408795434431</v>
      </c>
      <c r="R135" s="1">
        <v>17</v>
      </c>
    </row>
    <row r="136" spans="1:23" x14ac:dyDescent="0.25">
      <c r="A136">
        <v>0.98852504043702505</v>
      </c>
      <c r="B136" s="1">
        <v>28</v>
      </c>
      <c r="I136">
        <v>0.92922757652516252</v>
      </c>
      <c r="J136" s="1">
        <v>23</v>
      </c>
      <c r="Q136">
        <v>0.96334727011932741</v>
      </c>
      <c r="R136" s="1">
        <v>21</v>
      </c>
    </row>
    <row r="137" spans="1:23" x14ac:dyDescent="0.25">
      <c r="A137">
        <v>0.98998992889187287</v>
      </c>
      <c r="B137" s="1">
        <v>47</v>
      </c>
      <c r="I137">
        <v>0.96478164006469924</v>
      </c>
      <c r="J137" s="1">
        <v>29</v>
      </c>
      <c r="Q137">
        <v>0.96743675038911103</v>
      </c>
      <c r="R137" s="1">
        <v>23</v>
      </c>
    </row>
    <row r="138" spans="1:23" x14ac:dyDescent="0.25">
      <c r="A138">
        <v>0.99679555650502027</v>
      </c>
      <c r="B138" s="1">
        <v>35</v>
      </c>
      <c r="I138">
        <v>0.96996978667561873</v>
      </c>
      <c r="J138" s="1">
        <v>25.3</v>
      </c>
      <c r="Q138">
        <v>0.98901333658864099</v>
      </c>
      <c r="R138" s="1">
        <v>32</v>
      </c>
    </row>
    <row r="139" spans="1:23" x14ac:dyDescent="0.25">
      <c r="A139">
        <v>0.99969481490524004</v>
      </c>
      <c r="B139" s="1">
        <v>27</v>
      </c>
      <c r="I139">
        <v>0.9812616351817377</v>
      </c>
      <c r="J139" s="1">
        <v>28</v>
      </c>
      <c r="Q139">
        <v>0.99838251899777219</v>
      </c>
      <c r="R139" s="1">
        <v>35</v>
      </c>
    </row>
    <row r="141" spans="1:23" x14ac:dyDescent="0.25">
      <c r="A141" t="s">
        <v>9</v>
      </c>
      <c r="B141">
        <f>COUNT(B2:B139)</f>
        <v>138</v>
      </c>
    </row>
  </sheetData>
  <conditionalFormatting sqref="G2:G139">
    <cfRule type="cellIs" dxfId="2" priority="3" operator="greaterThan">
      <formula>32</formula>
    </cfRule>
  </conditionalFormatting>
  <conditionalFormatting sqref="O2:O139">
    <cfRule type="cellIs" dxfId="1" priority="2" operator="greaterThan">
      <formula>32</formula>
    </cfRule>
  </conditionalFormatting>
  <conditionalFormatting sqref="W2:W139">
    <cfRule type="cellIs" dxfId="0" priority="1" operator="greaterThan">
      <formula>32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CD500-F294-4106-BF12-ED37EE6FB185}">
  <dimension ref="A1"/>
  <sheetViews>
    <sheetView tabSelected="1" workbookViewId="0">
      <selection activeCell="S19" sqref="S1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readme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Helen Floyd-Walker</cp:lastModifiedBy>
  <dcterms:created xsi:type="dcterms:W3CDTF">2018-09-27T05:49:30Z</dcterms:created>
  <dcterms:modified xsi:type="dcterms:W3CDTF">2019-02-26T12:30:09Z</dcterms:modified>
</cp:coreProperties>
</file>