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7" rupBuild="18827"/>
  <workbookPr date1904="1" filterPrivacy="1" codeName="ThisWorkbook"/>
  <bookViews>
    <workbookView xWindow="0" yWindow="0" windowWidth="22260" windowHeight="12648" xr2:uid="{00000000-000D-0000-FFFF-FFFF00000000}"/>
  </bookViews>
  <sheets>
    <sheet name="Table of Contents" sheetId="11" r:id="rId1"/>
    <sheet name="Table S1" sheetId="7" r:id="rId2"/>
    <sheet name="Table S2" sheetId="8" r:id="rId3"/>
    <sheet name="Table S3" sheetId="9" r:id="rId4"/>
    <sheet name="Table S4" sheetId="10" r:id="rId5"/>
    <sheet name="Table S5" sheetId="1" r:id="rId6"/>
    <sheet name="Table S6" sheetId="2" r:id="rId7"/>
    <sheet name="Table S7" sheetId="15" r:id="rId8"/>
    <sheet name="Table S8" sheetId="3" r:id="rId9"/>
    <sheet name="Table S9" sheetId="4" r:id="rId10"/>
    <sheet name="Table S10" sheetId="6" r:id="rId11"/>
    <sheet name="Table S11" sheetId="13" r:id="rId12"/>
    <sheet name="References" sheetId="12" r:id="rId13"/>
  </sheets>
  <definedNames>
    <definedName name="ConcAgeTikAge1" localSheetId="11">#REF!</definedName>
    <definedName name="ConcAgeTikAge1">#REF!</definedName>
    <definedName name="ConcAgeTikAge2" localSheetId="11">#REF!</definedName>
    <definedName name="ConcAgeTikAge2">#REF!</definedName>
    <definedName name="ConcAgeTikAge3" localSheetId="11">#REF!</definedName>
    <definedName name="ConcAgeTikAge3">#REF!</definedName>
    <definedName name="ConcAgeTikAge4" localSheetId="11">#REF!</definedName>
    <definedName name="ConcAgeTikAge4">#REF!</definedName>
    <definedName name="ConcAgeTikAge5" localSheetId="11">#REF!</definedName>
    <definedName name="ConcAgeTikAge5">#REF!</definedName>
    <definedName name="ConcAgeTikAge6" localSheetId="11">#REF!</definedName>
    <definedName name="ConcAgeTikAge6">#REF!</definedName>
    <definedName name="Ellipse1_100" localSheetId="11">#REF!</definedName>
    <definedName name="Ellipse1_100">#REF!</definedName>
    <definedName name="Ellipse1_101" localSheetId="11">#REF!</definedName>
    <definedName name="Ellipse1_101">#REF!</definedName>
    <definedName name="Ellipse1_102" localSheetId="11">#REF!</definedName>
    <definedName name="Ellipse1_102">#REF!</definedName>
    <definedName name="Ellipse1_103" localSheetId="11">#REF!</definedName>
    <definedName name="Ellipse1_103">#REF!</definedName>
    <definedName name="Ellipse1_104" localSheetId="11">#REF!</definedName>
    <definedName name="Ellipse1_104">#REF!</definedName>
    <definedName name="Ellipse1_105" localSheetId="11">#REF!</definedName>
    <definedName name="Ellipse1_105">#REF!</definedName>
    <definedName name="Ellipse1_106" localSheetId="11">#REF!</definedName>
    <definedName name="Ellipse1_106">#REF!</definedName>
    <definedName name="Ellipse1_107" localSheetId="11">#REF!</definedName>
    <definedName name="Ellipse1_107">#REF!</definedName>
    <definedName name="Ellipse1_108" localSheetId="11">#REF!</definedName>
    <definedName name="Ellipse1_108">#REF!</definedName>
    <definedName name="Ellipse1_109" localSheetId="1">#REF!</definedName>
    <definedName name="Ellipse1_109" localSheetId="11">#REF!</definedName>
    <definedName name="Ellipse1_109">#REF!</definedName>
    <definedName name="Ellipse1_110" localSheetId="1">#REF!</definedName>
    <definedName name="Ellipse1_110" localSheetId="11">#REF!</definedName>
    <definedName name="Ellipse1_110">#REF!</definedName>
    <definedName name="Ellipse1_111" localSheetId="1">#REF!</definedName>
    <definedName name="Ellipse1_111" localSheetId="11">#REF!</definedName>
    <definedName name="Ellipse1_111">#REF!</definedName>
    <definedName name="Ellipse1_112" localSheetId="1">#REF!</definedName>
    <definedName name="Ellipse1_112" localSheetId="11">#REF!</definedName>
    <definedName name="Ellipse1_112">#REF!</definedName>
    <definedName name="Ellipse1_113" localSheetId="1">#REF!</definedName>
    <definedName name="Ellipse1_113" localSheetId="11">#REF!</definedName>
    <definedName name="Ellipse1_113">#REF!</definedName>
    <definedName name="Ellipse1_114" localSheetId="1">#REF!</definedName>
    <definedName name="Ellipse1_114" localSheetId="11">#REF!</definedName>
    <definedName name="Ellipse1_114">#REF!</definedName>
    <definedName name="Ellipse1_115" localSheetId="1">#REF!</definedName>
    <definedName name="Ellipse1_115" localSheetId="11">#REF!</definedName>
    <definedName name="Ellipse1_115">#REF!</definedName>
    <definedName name="Ellipse1_116" localSheetId="1">#REF!</definedName>
    <definedName name="Ellipse1_116" localSheetId="11">#REF!</definedName>
    <definedName name="Ellipse1_116">#REF!</definedName>
    <definedName name="Ellipse1_117" localSheetId="1">#REF!</definedName>
    <definedName name="Ellipse1_117" localSheetId="11">#REF!</definedName>
    <definedName name="Ellipse1_117">#REF!</definedName>
    <definedName name="Ellipse1_118" localSheetId="1">#REF!</definedName>
    <definedName name="Ellipse1_118" localSheetId="11">#REF!</definedName>
    <definedName name="Ellipse1_118">#REF!</definedName>
    <definedName name="Ellipse1_119" localSheetId="1">#REF!</definedName>
    <definedName name="Ellipse1_119" localSheetId="11">#REF!</definedName>
    <definedName name="Ellipse1_119">#REF!</definedName>
    <definedName name="Ellipse1_120" localSheetId="1">#REF!</definedName>
    <definedName name="Ellipse1_120" localSheetId="11">#REF!</definedName>
    <definedName name="Ellipse1_120">#REF!</definedName>
    <definedName name="Ellipse1_121" localSheetId="1">#REF!</definedName>
    <definedName name="Ellipse1_121" localSheetId="11">#REF!</definedName>
    <definedName name="Ellipse1_121">#REF!</definedName>
    <definedName name="Ellipse1_122" localSheetId="1">#REF!</definedName>
    <definedName name="Ellipse1_122" localSheetId="11">#REF!</definedName>
    <definedName name="Ellipse1_122">#REF!</definedName>
    <definedName name="Ellipse1_123" localSheetId="1">#REF!</definedName>
    <definedName name="Ellipse1_123" localSheetId="11">#REF!</definedName>
    <definedName name="Ellipse1_123">#REF!</definedName>
    <definedName name="Ellipse1_124" localSheetId="1">#REF!</definedName>
    <definedName name="Ellipse1_124" localSheetId="11">#REF!</definedName>
    <definedName name="Ellipse1_124">#REF!</definedName>
    <definedName name="Ellipse1_125" localSheetId="1">#REF!</definedName>
    <definedName name="Ellipse1_125" localSheetId="11">#REF!</definedName>
    <definedName name="Ellipse1_125">#REF!</definedName>
    <definedName name="Ellipse1_126" localSheetId="1">#REF!</definedName>
    <definedName name="Ellipse1_126" localSheetId="11">#REF!</definedName>
    <definedName name="Ellipse1_126">#REF!</definedName>
    <definedName name="Ellipse1_127" localSheetId="1">#REF!</definedName>
    <definedName name="Ellipse1_127" localSheetId="11">#REF!</definedName>
    <definedName name="Ellipse1_127">#REF!</definedName>
    <definedName name="Ellipse1_128" localSheetId="1">#REF!</definedName>
    <definedName name="Ellipse1_128" localSheetId="11">#REF!</definedName>
    <definedName name="Ellipse1_128">#REF!</definedName>
    <definedName name="Ellipse1_129" localSheetId="1">#REF!</definedName>
    <definedName name="Ellipse1_129" localSheetId="11">#REF!</definedName>
    <definedName name="Ellipse1_129">#REF!</definedName>
    <definedName name="Ellipse1_130" localSheetId="1">#REF!</definedName>
    <definedName name="Ellipse1_130" localSheetId="11">#REF!</definedName>
    <definedName name="Ellipse1_130">#REF!</definedName>
    <definedName name="Ellipse1_131" localSheetId="1">#REF!</definedName>
    <definedName name="Ellipse1_131" localSheetId="11">#REF!</definedName>
    <definedName name="Ellipse1_131">#REF!</definedName>
    <definedName name="Ellipse1_132" localSheetId="1">#REF!</definedName>
    <definedName name="Ellipse1_132" localSheetId="11">#REF!</definedName>
    <definedName name="Ellipse1_132">#REF!</definedName>
    <definedName name="Ellipse1_133" localSheetId="11">#REF!</definedName>
    <definedName name="Ellipse1_133">#REF!</definedName>
    <definedName name="Ellipse1_134" localSheetId="11">#REF!</definedName>
    <definedName name="Ellipse1_134">#REF!</definedName>
    <definedName name="Ellipse1_135" localSheetId="11">#REF!</definedName>
    <definedName name="Ellipse1_135">#REF!</definedName>
    <definedName name="Ellipse1_136" localSheetId="11">#REF!</definedName>
    <definedName name="Ellipse1_136">#REF!</definedName>
    <definedName name="Ellipse1_137" localSheetId="11">#REF!</definedName>
    <definedName name="Ellipse1_137">#REF!</definedName>
    <definedName name="Ellipse1_138" localSheetId="11">#REF!</definedName>
    <definedName name="Ellipse1_138">#REF!</definedName>
    <definedName name="Ellipse1_139" localSheetId="11">#REF!</definedName>
    <definedName name="Ellipse1_139">#REF!</definedName>
    <definedName name="Ellipse1_140" localSheetId="11">#REF!</definedName>
    <definedName name="Ellipse1_140">#REF!</definedName>
    <definedName name="Ellipse1_141" localSheetId="11">#REF!</definedName>
    <definedName name="Ellipse1_141">#REF!</definedName>
    <definedName name="Ellipse1_142" localSheetId="11">#REF!</definedName>
    <definedName name="Ellipse1_142">#REF!</definedName>
    <definedName name="Ellipse1_143" localSheetId="11">#REF!</definedName>
    <definedName name="Ellipse1_143">#REF!</definedName>
    <definedName name="Ellipse1_144" localSheetId="11">#REF!</definedName>
    <definedName name="Ellipse1_144">#REF!</definedName>
    <definedName name="Ellipse1_145" localSheetId="11">#REF!</definedName>
    <definedName name="Ellipse1_145">#REF!</definedName>
    <definedName name="Ellipse1_146" localSheetId="11">#REF!</definedName>
    <definedName name="Ellipse1_146">#REF!</definedName>
    <definedName name="Ellipse1_147" localSheetId="11">#REF!</definedName>
    <definedName name="Ellipse1_147">#REF!</definedName>
    <definedName name="Ellipse1_148" localSheetId="11">#REF!</definedName>
    <definedName name="Ellipse1_148">#REF!</definedName>
    <definedName name="Ellipse1_149" localSheetId="11">#REF!</definedName>
    <definedName name="Ellipse1_149">#REF!</definedName>
    <definedName name="Ellipse1_150" localSheetId="11">#REF!</definedName>
    <definedName name="Ellipse1_150">#REF!</definedName>
    <definedName name="Ellipse1_151" localSheetId="11">#REF!</definedName>
    <definedName name="Ellipse1_151">#REF!</definedName>
    <definedName name="Ellipse1_152" localSheetId="11">#REF!</definedName>
    <definedName name="Ellipse1_152">#REF!</definedName>
    <definedName name="Ellipse1_153" localSheetId="11">#REF!</definedName>
    <definedName name="Ellipse1_153">#REF!</definedName>
    <definedName name="Ellipse1_154" localSheetId="11">#REF!</definedName>
    <definedName name="Ellipse1_154">#REF!</definedName>
    <definedName name="Ellipse1_155" localSheetId="11">#REF!</definedName>
    <definedName name="Ellipse1_155">#REF!</definedName>
    <definedName name="Ellipse1_156" localSheetId="11">#REF!</definedName>
    <definedName name="Ellipse1_156">#REF!</definedName>
    <definedName name="Ellipse1_157" localSheetId="11">#REF!</definedName>
    <definedName name="Ellipse1_157">#REF!</definedName>
    <definedName name="Ellipse1_158" localSheetId="11">#REF!</definedName>
    <definedName name="Ellipse1_158">#REF!</definedName>
    <definedName name="Ellipse1_159" localSheetId="11">#REF!</definedName>
    <definedName name="Ellipse1_159">#REF!</definedName>
    <definedName name="Ellipse1_160" localSheetId="11">#REF!</definedName>
    <definedName name="Ellipse1_160">#REF!</definedName>
    <definedName name="Ellipse1_161" localSheetId="11">#REF!</definedName>
    <definedName name="Ellipse1_161">#REF!</definedName>
    <definedName name="Ellipse1_162" localSheetId="11">#REF!</definedName>
    <definedName name="Ellipse1_162">#REF!</definedName>
    <definedName name="Ellipse1_163" localSheetId="11">#REF!</definedName>
    <definedName name="Ellipse1_163">#REF!</definedName>
    <definedName name="Ellipse1_164" localSheetId="11">#REF!</definedName>
    <definedName name="Ellipse1_164">#REF!</definedName>
    <definedName name="Ellipse1_165" localSheetId="11">#REF!</definedName>
    <definedName name="Ellipse1_165">#REF!</definedName>
    <definedName name="Ellipse1_166" localSheetId="11">#REF!</definedName>
    <definedName name="Ellipse1_166">#REF!</definedName>
    <definedName name="Ellipse1_167" localSheetId="11">#REF!</definedName>
    <definedName name="Ellipse1_167">#REF!</definedName>
    <definedName name="Ellipse1_168" localSheetId="11">#REF!</definedName>
    <definedName name="Ellipse1_168">#REF!</definedName>
    <definedName name="Ellipse1_169" localSheetId="11">#REF!</definedName>
    <definedName name="Ellipse1_169">#REF!</definedName>
    <definedName name="Ellipse1_170" localSheetId="11">#REF!</definedName>
    <definedName name="Ellipse1_170">#REF!</definedName>
    <definedName name="Ellipse1_171" localSheetId="11">#REF!</definedName>
    <definedName name="Ellipse1_171">#REF!</definedName>
    <definedName name="Ellipse1_172" localSheetId="11">#REF!</definedName>
    <definedName name="Ellipse1_172">#REF!</definedName>
    <definedName name="Ellipse1_173" localSheetId="11">#REF!</definedName>
    <definedName name="Ellipse1_173">#REF!</definedName>
    <definedName name="Ellipse1_174" localSheetId="11">#REF!</definedName>
    <definedName name="Ellipse1_174">#REF!</definedName>
    <definedName name="Ellipse1_175" localSheetId="11">#REF!</definedName>
    <definedName name="Ellipse1_175">#REF!</definedName>
    <definedName name="Ellipse1_84" localSheetId="11">#REF!</definedName>
    <definedName name="Ellipse1_84">#REF!</definedName>
    <definedName name="Ellipse1_85" localSheetId="11">#REF!</definedName>
    <definedName name="Ellipse1_85">#REF!</definedName>
    <definedName name="Ellipse1_86" localSheetId="11">#REF!</definedName>
    <definedName name="Ellipse1_86">#REF!</definedName>
    <definedName name="Ellipse1_87" localSheetId="11">#REF!</definedName>
    <definedName name="Ellipse1_87">#REF!</definedName>
    <definedName name="Ellipse1_88" localSheetId="11">#REF!</definedName>
    <definedName name="Ellipse1_88">#REF!</definedName>
    <definedName name="Ellipse1_89" localSheetId="11">#REF!</definedName>
    <definedName name="Ellipse1_89">#REF!</definedName>
    <definedName name="Ellipse1_90" localSheetId="11">#REF!</definedName>
    <definedName name="Ellipse1_90">#REF!</definedName>
    <definedName name="Ellipse1_91" localSheetId="11">#REF!</definedName>
    <definedName name="Ellipse1_91">#REF!</definedName>
    <definedName name="Ellipse1_92" localSheetId="11">#REF!</definedName>
    <definedName name="Ellipse1_92">#REF!</definedName>
    <definedName name="Ellipse1_93" localSheetId="11">#REF!</definedName>
    <definedName name="Ellipse1_93">#REF!</definedName>
    <definedName name="Ellipse1_94" localSheetId="11">#REF!</definedName>
    <definedName name="Ellipse1_94">#REF!</definedName>
    <definedName name="Ellipse1_95" localSheetId="11">#REF!</definedName>
    <definedName name="Ellipse1_95">#REF!</definedName>
    <definedName name="Ellipse1_96" localSheetId="11">#REF!</definedName>
    <definedName name="Ellipse1_96">#REF!</definedName>
    <definedName name="Ellipse1_97" localSheetId="11">#REF!</definedName>
    <definedName name="Ellipse1_97">#REF!</definedName>
    <definedName name="Ellipse1_98" localSheetId="11">#REF!</definedName>
    <definedName name="Ellipse1_98">#REF!</definedName>
    <definedName name="Ellipse1_99" localSheetId="11">#REF!</definedName>
    <definedName name="Ellipse1_99">#REF!</definedName>
  </definedNames>
  <calcPr calcId="171027"/>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437" i="9" l="1"/>
  <c r="Q436" i="9"/>
  <c r="Q435" i="9"/>
  <c r="Q434" i="9"/>
  <c r="Q433" i="9"/>
  <c r="Q432" i="9"/>
  <c r="Q431" i="9"/>
  <c r="Q430" i="9"/>
  <c r="Q429" i="9"/>
  <c r="Q428" i="9"/>
  <c r="Q427" i="9"/>
  <c r="Q426" i="9"/>
  <c r="Q425" i="9"/>
  <c r="Q424" i="9"/>
  <c r="Q423" i="9"/>
  <c r="Q422" i="9"/>
  <c r="Q421" i="9"/>
  <c r="Q420" i="9"/>
  <c r="Q419" i="9"/>
  <c r="Q418" i="9"/>
  <c r="Q417" i="9"/>
  <c r="Q416" i="9"/>
  <c r="Q415" i="9"/>
  <c r="Q414" i="9"/>
  <c r="Q413" i="9"/>
  <c r="Q412" i="9"/>
  <c r="Q411" i="9"/>
  <c r="Q410" i="9"/>
  <c r="Q409" i="9"/>
  <c r="Q407" i="9"/>
  <c r="Q406" i="9"/>
  <c r="Q405" i="9"/>
  <c r="Q404" i="9"/>
  <c r="Q403" i="9"/>
  <c r="Q402" i="9"/>
  <c r="Q401" i="9"/>
  <c r="Q400" i="9"/>
  <c r="Q399" i="9"/>
  <c r="Q398" i="9"/>
  <c r="Q397" i="9"/>
  <c r="Q396" i="9"/>
  <c r="Q395" i="9"/>
  <c r="Q394" i="9"/>
  <c r="Q393" i="9"/>
  <c r="Q392" i="9"/>
  <c r="Q391" i="9"/>
  <c r="Q390" i="9"/>
  <c r="Q389" i="9"/>
  <c r="Q388" i="9"/>
  <c r="Q387" i="9"/>
  <c r="Q386" i="9"/>
  <c r="Q385" i="9"/>
  <c r="Q384" i="9"/>
  <c r="Q383" i="9"/>
  <c r="Q382" i="9"/>
  <c r="Q381" i="9"/>
  <c r="Q380" i="9"/>
  <c r="Q379" i="9"/>
  <c r="Q378" i="9"/>
  <c r="Q377" i="9"/>
  <c r="Q376" i="9"/>
  <c r="Q375" i="9"/>
  <c r="Q374" i="9"/>
  <c r="Q373" i="9"/>
  <c r="Q372" i="9"/>
  <c r="Q371" i="9"/>
  <c r="Q370" i="9"/>
  <c r="Q369" i="9"/>
  <c r="Q368" i="9"/>
  <c r="Q367" i="9"/>
  <c r="Q366" i="9"/>
  <c r="Q365" i="9"/>
  <c r="Q364" i="9"/>
  <c r="Q363" i="9"/>
  <c r="Q362" i="9"/>
  <c r="Q361" i="9"/>
  <c r="Q360" i="9"/>
  <c r="Q359" i="9"/>
  <c r="Q358" i="9"/>
  <c r="Q357" i="9"/>
  <c r="Q356" i="9"/>
  <c r="Q355" i="9"/>
  <c r="Q354" i="9"/>
  <c r="Q353" i="9"/>
  <c r="Q352" i="9"/>
  <c r="Q351" i="9"/>
  <c r="Q350" i="9"/>
  <c r="Q349" i="9"/>
  <c r="Q348" i="9"/>
  <c r="Q347" i="9"/>
  <c r="Q346" i="9"/>
  <c r="Q345" i="9"/>
  <c r="Q344" i="9"/>
  <c r="Q343" i="9"/>
  <c r="Q342" i="9"/>
  <c r="Q341" i="9"/>
  <c r="Q340" i="9"/>
  <c r="Q339" i="9"/>
  <c r="Q338" i="9"/>
  <c r="Q337" i="9"/>
  <c r="Q336" i="9"/>
  <c r="Q335" i="9"/>
  <c r="Q334" i="9"/>
  <c r="Q333" i="9"/>
  <c r="Q332" i="9"/>
  <c r="Q331" i="9"/>
  <c r="Q330" i="9"/>
  <c r="Q329" i="9"/>
  <c r="Q328" i="9"/>
  <c r="Q323" i="9"/>
  <c r="Q322" i="9"/>
  <c r="Q321" i="9"/>
  <c r="Q320" i="9"/>
  <c r="Q319" i="9"/>
  <c r="Q318" i="9"/>
  <c r="Q317" i="9"/>
  <c r="Q316" i="9"/>
  <c r="Q315" i="9"/>
  <c r="Q314" i="9"/>
  <c r="Q313" i="9"/>
  <c r="Q312" i="9"/>
  <c r="Q311" i="9"/>
  <c r="Q310" i="9"/>
  <c r="Q309" i="9"/>
  <c r="Q308" i="9"/>
  <c r="Q307" i="9"/>
  <c r="Q306" i="9"/>
  <c r="Q305" i="9"/>
  <c r="Q304" i="9"/>
  <c r="Q303" i="9"/>
  <c r="Q302" i="9"/>
  <c r="Q301" i="9"/>
  <c r="Q300" i="9"/>
  <c r="Q299" i="9"/>
  <c r="Q298" i="9"/>
  <c r="Q297" i="9"/>
  <c r="Q296" i="9"/>
  <c r="Q295" i="9"/>
  <c r="Q204" i="9"/>
  <c r="Q203" i="9"/>
  <c r="Q202" i="9"/>
  <c r="Q201" i="9"/>
  <c r="Q200" i="9"/>
  <c r="Q199" i="9"/>
  <c r="Q198" i="9"/>
  <c r="Q197" i="9"/>
  <c r="Q196" i="9"/>
  <c r="Q195" i="9"/>
  <c r="Q194" i="9"/>
  <c r="Q193" i="9"/>
  <c r="Q192" i="9"/>
  <c r="Q191" i="9"/>
  <c r="Q190" i="9"/>
  <c r="Q189" i="9"/>
  <c r="Q188" i="9"/>
  <c r="Q187" i="9"/>
  <c r="Q186" i="9"/>
  <c r="Q185" i="9"/>
  <c r="Q184" i="9"/>
  <c r="Q183" i="9"/>
  <c r="Q182" i="9"/>
  <c r="Q181" i="9"/>
  <c r="Q180" i="9"/>
  <c r="Q179" i="9"/>
  <c r="Q178" i="9"/>
  <c r="Q177" i="9"/>
  <c r="Q176" i="9"/>
  <c r="Q175" i="9"/>
  <c r="Q174" i="9"/>
  <c r="Q173" i="9"/>
  <c r="Q172" i="9"/>
  <c r="Q171" i="9"/>
  <c r="Q170" i="9"/>
  <c r="Q169" i="9"/>
  <c r="Q168" i="9"/>
  <c r="Q167" i="9"/>
  <c r="Q166" i="9"/>
  <c r="Q165" i="9"/>
  <c r="Q164" i="9"/>
  <c r="Q163" i="9"/>
  <c r="Q162" i="9"/>
  <c r="Q161" i="9"/>
  <c r="Q160" i="9"/>
  <c r="Q159" i="9"/>
  <c r="Q158" i="9"/>
  <c r="A3" i="8"/>
  <c r="C55" i="6"/>
  <c r="D55" i="6"/>
  <c r="E55" i="6"/>
  <c r="F55" i="6"/>
  <c r="G55" i="6"/>
  <c r="H55" i="6"/>
  <c r="I55" i="6"/>
  <c r="J55" i="6"/>
  <c r="K55" i="6"/>
  <c r="B55" i="6"/>
  <c r="L54" i="6"/>
  <c r="K54" i="6"/>
  <c r="K56" i="6"/>
  <c r="J54" i="6"/>
  <c r="J56" i="6"/>
  <c r="I54" i="6"/>
  <c r="I56" i="6"/>
  <c r="H54" i="6"/>
  <c r="H56" i="6"/>
  <c r="G54" i="6"/>
  <c r="G56" i="6"/>
  <c r="F54" i="6"/>
  <c r="F56" i="6"/>
  <c r="E54" i="6"/>
  <c r="E56" i="6"/>
  <c r="D54" i="6"/>
  <c r="D56" i="6"/>
  <c r="C54" i="6"/>
  <c r="C56" i="6"/>
  <c r="B54" i="6"/>
  <c r="B56" i="6"/>
  <c r="C14" i="3"/>
  <c r="D14" i="3"/>
  <c r="E14" i="3"/>
  <c r="F14" i="3"/>
  <c r="G14" i="3"/>
  <c r="H14" i="3"/>
  <c r="I14" i="3"/>
  <c r="J14" i="3"/>
  <c r="K14" i="3"/>
  <c r="M14" i="3"/>
  <c r="N14" i="3"/>
  <c r="O14" i="3"/>
  <c r="P14" i="3"/>
  <c r="Q14" i="3"/>
  <c r="R14" i="3"/>
  <c r="S14" i="3"/>
  <c r="T14" i="3"/>
  <c r="U14" i="3"/>
  <c r="V14" i="3"/>
  <c r="W14" i="3"/>
  <c r="B14" i="3"/>
  <c r="L8" i="3"/>
  <c r="L9" i="3"/>
  <c r="M45" i="1"/>
  <c r="M46" i="1"/>
  <c r="M43" i="1"/>
  <c r="M42" i="1"/>
  <c r="M48" i="1"/>
  <c r="M49" i="1"/>
  <c r="M44" i="1"/>
  <c r="M47" i="1"/>
  <c r="M50" i="1"/>
</calcChain>
</file>

<file path=xl/sharedStrings.xml><?xml version="1.0" encoding="utf-8"?>
<sst xmlns="http://schemas.openxmlformats.org/spreadsheetml/2006/main" count="1552" uniqueCount="899">
  <si>
    <t>BH-1</t>
  </si>
  <si>
    <t>WS-1</t>
  </si>
  <si>
    <t>BCS375</t>
  </si>
  <si>
    <t>BCS376</t>
  </si>
  <si>
    <t>Blank</t>
  </si>
  <si>
    <t>ARSiO2</t>
  </si>
  <si>
    <t>ARAL2O3</t>
  </si>
  <si>
    <t>MRG-1</t>
  </si>
  <si>
    <t>NIM-D</t>
  </si>
  <si>
    <t>BCS372/1</t>
  </si>
  <si>
    <t>MnO</t>
  </si>
  <si>
    <t>MgO</t>
  </si>
  <si>
    <t>CaO</t>
  </si>
  <si>
    <t>Standard</t>
  </si>
  <si>
    <t>Total</t>
  </si>
  <si>
    <t>2 relative standard deviations (%)</t>
  </si>
  <si>
    <t>Date Analysed</t>
  </si>
  <si>
    <t>ND</t>
  </si>
  <si>
    <t>25th August 2016: Run with samples KR1, KR2, SH1A, SH1B, SH2, SH3A, SH3B, SH4, SH5A (wt%)</t>
  </si>
  <si>
    <t>1st March 2017: Run with samples CSD5, CSD6 (wt%)</t>
  </si>
  <si>
    <t>28th March 2017: Run with samples CSD1, CSD2, CSD3, CSD4, HC1, PC1, SH5B, SH5C, SH5D, SH5E (wt%)</t>
  </si>
  <si>
    <t>2 standard deviations (wt%)</t>
  </si>
  <si>
    <t>Multiple XRF analyses of standard WS-1 (Whin Sill, UK) at University of Leicester (wt%)</t>
  </si>
  <si>
    <t>Mean (wt%)</t>
  </si>
  <si>
    <t>Statistics</t>
  </si>
  <si>
    <t>Recommended concentrations for the standards (wt%)</t>
  </si>
  <si>
    <t>Recommended concentrations for standard WS-1 (wt%)</t>
  </si>
  <si>
    <t>&lt;0.001</t>
  </si>
  <si>
    <t>&lt;0.007</t>
  </si>
  <si>
    <t>&lt;0.07</t>
  </si>
  <si>
    <r>
      <t>SiO</t>
    </r>
    <r>
      <rPr>
        <b/>
        <vertAlign val="subscript"/>
        <sz val="10"/>
        <rFont val="Calibri"/>
        <family val="2"/>
        <scheme val="minor"/>
      </rPr>
      <t>2</t>
    </r>
  </si>
  <si>
    <r>
      <t>TiO</t>
    </r>
    <r>
      <rPr>
        <b/>
        <vertAlign val="subscript"/>
        <sz val="10"/>
        <rFont val="Calibri"/>
        <family val="2"/>
        <scheme val="minor"/>
      </rPr>
      <t>2</t>
    </r>
  </si>
  <si>
    <r>
      <t>Al</t>
    </r>
    <r>
      <rPr>
        <b/>
        <vertAlign val="subscript"/>
        <sz val="10"/>
        <rFont val="Calibri"/>
        <family val="2"/>
        <scheme val="minor"/>
      </rPr>
      <t>2</t>
    </r>
    <r>
      <rPr>
        <b/>
        <sz val="10"/>
        <rFont val="Calibri"/>
        <family val="2"/>
        <scheme val="minor"/>
      </rPr>
      <t>O</t>
    </r>
    <r>
      <rPr>
        <b/>
        <vertAlign val="subscript"/>
        <sz val="10"/>
        <rFont val="Calibri"/>
        <family val="2"/>
        <scheme val="minor"/>
      </rPr>
      <t>3</t>
    </r>
  </si>
  <si>
    <r>
      <t>Fe</t>
    </r>
    <r>
      <rPr>
        <b/>
        <vertAlign val="subscript"/>
        <sz val="10"/>
        <rFont val="Calibri"/>
        <family val="2"/>
        <scheme val="minor"/>
      </rPr>
      <t>2</t>
    </r>
    <r>
      <rPr>
        <b/>
        <sz val="10"/>
        <rFont val="Calibri"/>
        <family val="2"/>
        <scheme val="minor"/>
      </rPr>
      <t>O</t>
    </r>
    <r>
      <rPr>
        <b/>
        <vertAlign val="subscript"/>
        <sz val="10"/>
        <rFont val="Calibri"/>
        <family val="2"/>
        <scheme val="minor"/>
      </rPr>
      <t>3</t>
    </r>
  </si>
  <si>
    <r>
      <t>Na</t>
    </r>
    <r>
      <rPr>
        <b/>
        <vertAlign val="subscript"/>
        <sz val="10"/>
        <rFont val="Calibri"/>
        <family val="2"/>
        <scheme val="minor"/>
      </rPr>
      <t>2</t>
    </r>
    <r>
      <rPr>
        <b/>
        <sz val="10"/>
        <rFont val="Calibri"/>
        <family val="2"/>
        <scheme val="minor"/>
      </rPr>
      <t>O</t>
    </r>
  </si>
  <si>
    <r>
      <t>K</t>
    </r>
    <r>
      <rPr>
        <b/>
        <vertAlign val="subscript"/>
        <sz val="10"/>
        <rFont val="Calibri"/>
        <family val="2"/>
        <scheme val="minor"/>
      </rPr>
      <t>2</t>
    </r>
    <r>
      <rPr>
        <b/>
        <sz val="10"/>
        <rFont val="Calibri"/>
        <family val="2"/>
        <scheme val="minor"/>
      </rPr>
      <t>O</t>
    </r>
  </si>
  <si>
    <r>
      <t>P</t>
    </r>
    <r>
      <rPr>
        <b/>
        <vertAlign val="subscript"/>
        <sz val="10"/>
        <rFont val="Calibri"/>
        <family val="2"/>
        <scheme val="minor"/>
      </rPr>
      <t>2</t>
    </r>
    <r>
      <rPr>
        <b/>
        <sz val="10"/>
        <rFont val="Calibri"/>
        <family val="2"/>
        <scheme val="minor"/>
      </rPr>
      <t>O</t>
    </r>
    <r>
      <rPr>
        <b/>
        <vertAlign val="subscript"/>
        <sz val="10"/>
        <rFont val="Calibri"/>
        <family val="2"/>
        <scheme val="minor"/>
      </rPr>
      <t>5</t>
    </r>
  </si>
  <si>
    <r>
      <t>SO</t>
    </r>
    <r>
      <rPr>
        <b/>
        <vertAlign val="subscript"/>
        <sz val="10"/>
        <rFont val="Calibri"/>
        <family val="2"/>
        <scheme val="minor"/>
      </rPr>
      <t>3</t>
    </r>
  </si>
  <si>
    <t>ppm</t>
  </si>
  <si>
    <t>SiO2</t>
    <phoneticPr fontId="0" type="noConversion"/>
  </si>
  <si>
    <t>Al2O3</t>
  </si>
  <si>
    <t>Fe2O3</t>
  </si>
  <si>
    <t>Na2O</t>
  </si>
  <si>
    <t>K2O</t>
  </si>
  <si>
    <t>TiO2</t>
  </si>
  <si>
    <t>P2O5</t>
  </si>
  <si>
    <t>total</t>
  </si>
  <si>
    <t>Ba</t>
  </si>
  <si>
    <t>Sr</t>
  </si>
  <si>
    <t>Y</t>
  </si>
  <si>
    <t>Zr</t>
  </si>
  <si>
    <t>Co</t>
  </si>
  <si>
    <t>Cr</t>
  </si>
  <si>
    <t>Cu</t>
  </si>
  <si>
    <t>Ni</t>
  </si>
  <si>
    <t>Sc</t>
  </si>
  <si>
    <t>V</t>
  </si>
  <si>
    <t>Zn</t>
  </si>
  <si>
    <t>SH5E</t>
  </si>
  <si>
    <t>CSD5</t>
  </si>
  <si>
    <t>-</t>
  </si>
  <si>
    <t>Nb</t>
  </si>
  <si>
    <t>Mo</t>
    <phoneticPr fontId="0" type="noConversion"/>
  </si>
  <si>
    <t>Cs</t>
  </si>
  <si>
    <t>Hf</t>
  </si>
  <si>
    <t>Ta</t>
  </si>
  <si>
    <t>Pb</t>
  </si>
  <si>
    <t>Th</t>
  </si>
  <si>
    <t>U</t>
  </si>
  <si>
    <t>La</t>
  </si>
  <si>
    <t>Ce</t>
  </si>
  <si>
    <t>Pr</t>
  </si>
  <si>
    <t>Nd</t>
  </si>
  <si>
    <t>Sm</t>
  </si>
  <si>
    <t>Eu</t>
  </si>
  <si>
    <t>Gd</t>
  </si>
  <si>
    <t>Tb</t>
  </si>
  <si>
    <t>Dy</t>
  </si>
  <si>
    <t>Ho</t>
  </si>
  <si>
    <t>Er</t>
  </si>
  <si>
    <t>Tm</t>
  </si>
  <si>
    <t>Yb</t>
  </si>
  <si>
    <t>Lu</t>
  </si>
  <si>
    <t>SH-P12-1</t>
  </si>
  <si>
    <t>CSD5 (average)</t>
  </si>
  <si>
    <t>wt %</t>
  </si>
  <si>
    <t>KC 10</t>
  </si>
  <si>
    <t>KC 11</t>
  </si>
  <si>
    <t>KC 12</t>
  </si>
  <si>
    <t>Standards run with samples of this study</t>
  </si>
  <si>
    <t>BHVO-1</t>
  </si>
  <si>
    <t>CSD5 (2 standard deviations)</t>
  </si>
  <si>
    <t>KC10</t>
  </si>
  <si>
    <t>&lt;0.1</t>
  </si>
  <si>
    <t>KC11</t>
  </si>
  <si>
    <t>KC12</t>
  </si>
  <si>
    <t>Samples of this study</t>
  </si>
  <si>
    <t>Recommended concentrations for the standards</t>
  </si>
  <si>
    <t>Samples of this study (ppm)</t>
  </si>
  <si>
    <t>Standards run with samples of this study (ppm)</t>
  </si>
  <si>
    <t>Recommended concentrations for the standards (ppm)</t>
  </si>
  <si>
    <t>LOI</t>
  </si>
  <si>
    <t>wt%</t>
  </si>
  <si>
    <r>
      <rPr>
        <b/>
        <sz val="10"/>
        <rFont val="Calibri"/>
        <family val="2"/>
        <scheme val="minor"/>
      </rPr>
      <t>Table S5</t>
    </r>
    <r>
      <rPr>
        <sz val="10"/>
        <rFont val="Calibri"/>
        <family val="2"/>
        <scheme val="minor"/>
      </rPr>
      <t xml:space="preserve">:  Standards run in-session during major element analysis of metabasite samples of this study at the University of Leicester X-Ray Flourescence facility. Data marked "&lt;" indicate a mesaured value below the lower limit of detection for the XRF run in question. ND: No Data available. The recommended concentrations are shown for comparison. </t>
    </r>
  </si>
  <si>
    <r>
      <rPr>
        <b/>
        <sz val="11"/>
        <color theme="1"/>
        <rFont val="Calibri"/>
        <family val="2"/>
        <scheme val="minor"/>
      </rPr>
      <t>Table S6</t>
    </r>
    <r>
      <rPr>
        <sz val="11"/>
        <color theme="1"/>
        <rFont val="Calibri"/>
        <family val="2"/>
        <scheme val="minor"/>
      </rPr>
      <t>:  Multiple analyses of standard WS-1 for major elements by X-Ray Fluorescence,  at the University of Leicester using the same method employed in this study. These data were used to determine the 2</t>
    </r>
    <r>
      <rPr>
        <sz val="11"/>
        <color theme="1"/>
        <rFont val="Calibri"/>
        <family val="2"/>
      </rPr>
      <t>σ estimated uncertainties for samples of this study. WS-1 is an in-house basaltic sample, from the Great Whin Sill (UK), chosen for its compositional similarity to metabasites of this study.</t>
    </r>
  </si>
  <si>
    <t>Recommended concentrations for standard KC 10 (wt%)</t>
  </si>
  <si>
    <t>Statistics (wt%)</t>
  </si>
  <si>
    <r>
      <rPr>
        <b/>
        <sz val="10"/>
        <rFont val="Arial"/>
        <family val="2"/>
      </rPr>
      <t>Table S1</t>
    </r>
    <r>
      <rPr>
        <sz val="11"/>
        <color theme="1"/>
        <rFont val="Calibri"/>
        <family val="2"/>
        <scheme val="minor"/>
      </rPr>
      <t>: Isotopic age data, including standards, for U-Pb apatite by Laser Ablation Inductively Coupled Mass Spectrometry of metabasites from the Kingston Peak Formation in the Silurian Hills and Kingston Range, Death Valley, USA.</t>
    </r>
  </si>
  <si>
    <t>Isotopic ratios</t>
  </si>
  <si>
    <t>Age/Ma</t>
  </si>
  <si>
    <t>Concentrations</t>
  </si>
  <si>
    <t>Sample-Grain</t>
  </si>
  <si>
    <r>
      <rPr>
        <b/>
        <vertAlign val="superscript"/>
        <sz val="8"/>
        <rFont val="Calibri"/>
        <family val="2"/>
      </rPr>
      <t>207</t>
    </r>
    <r>
      <rPr>
        <b/>
        <sz val="8"/>
        <rFont val="Calibri"/>
        <family val="2"/>
      </rPr>
      <t>Pb/</t>
    </r>
    <r>
      <rPr>
        <b/>
        <vertAlign val="superscript"/>
        <sz val="8"/>
        <rFont val="Calibri"/>
        <family val="2"/>
      </rPr>
      <t>235</t>
    </r>
    <r>
      <rPr>
        <b/>
        <sz val="8"/>
        <rFont val="Calibri"/>
        <family val="2"/>
      </rPr>
      <t>U</t>
    </r>
  </si>
  <si>
    <r>
      <t>2</t>
    </r>
    <r>
      <rPr>
        <b/>
        <sz val="8"/>
        <rFont val="Calibri"/>
        <family val="2"/>
      </rPr>
      <t>σ</t>
    </r>
  </si>
  <si>
    <r>
      <rPr>
        <b/>
        <vertAlign val="superscript"/>
        <sz val="8"/>
        <rFont val="Calibri"/>
        <family val="2"/>
      </rPr>
      <t>206</t>
    </r>
    <r>
      <rPr>
        <b/>
        <sz val="8"/>
        <rFont val="Calibri"/>
        <family val="2"/>
      </rPr>
      <t>Pb/</t>
    </r>
    <r>
      <rPr>
        <b/>
        <vertAlign val="superscript"/>
        <sz val="8"/>
        <rFont val="Calibri"/>
        <family val="2"/>
      </rPr>
      <t>238</t>
    </r>
    <r>
      <rPr>
        <b/>
        <sz val="8"/>
        <rFont val="Calibri"/>
        <family val="2"/>
      </rPr>
      <t>U</t>
    </r>
  </si>
  <si>
    <t>2σ</t>
  </si>
  <si>
    <t>Error Corr.</t>
  </si>
  <si>
    <r>
      <rPr>
        <b/>
        <vertAlign val="superscript"/>
        <sz val="8"/>
        <rFont val="Calibri"/>
        <family val="2"/>
      </rPr>
      <t>238</t>
    </r>
    <r>
      <rPr>
        <b/>
        <sz val="8"/>
        <rFont val="Calibri"/>
        <family val="2"/>
      </rPr>
      <t>U/</t>
    </r>
    <r>
      <rPr>
        <b/>
        <vertAlign val="superscript"/>
        <sz val="8"/>
        <rFont val="Calibri"/>
        <family val="2"/>
      </rPr>
      <t>206</t>
    </r>
    <r>
      <rPr>
        <b/>
        <sz val="8"/>
        <rFont val="Calibri"/>
        <family val="2"/>
      </rPr>
      <t>Pb</t>
    </r>
  </si>
  <si>
    <r>
      <rPr>
        <b/>
        <vertAlign val="superscript"/>
        <sz val="8"/>
        <rFont val="Calibri"/>
        <family val="2"/>
        <scheme val="minor"/>
      </rPr>
      <t>207</t>
    </r>
    <r>
      <rPr>
        <b/>
        <sz val="8"/>
        <rFont val="Calibri"/>
        <family val="2"/>
        <scheme val="minor"/>
      </rPr>
      <t>Pb/</t>
    </r>
    <r>
      <rPr>
        <b/>
        <vertAlign val="superscript"/>
        <sz val="8"/>
        <rFont val="Calibri"/>
        <family val="2"/>
        <scheme val="minor"/>
      </rPr>
      <t>206</t>
    </r>
    <r>
      <rPr>
        <b/>
        <sz val="8"/>
        <rFont val="Calibri"/>
        <family val="2"/>
        <scheme val="minor"/>
      </rPr>
      <t>Pb</t>
    </r>
  </si>
  <si>
    <r>
      <rPr>
        <b/>
        <vertAlign val="superscript"/>
        <sz val="8"/>
        <rFont val="Calibri"/>
        <family val="2"/>
        <scheme val="minor"/>
      </rPr>
      <t>206</t>
    </r>
    <r>
      <rPr>
        <b/>
        <sz val="8"/>
        <rFont val="Calibri"/>
        <family val="2"/>
        <scheme val="minor"/>
      </rPr>
      <t>Pb/</t>
    </r>
    <r>
      <rPr>
        <b/>
        <vertAlign val="superscript"/>
        <sz val="8"/>
        <rFont val="Calibri"/>
        <family val="2"/>
        <scheme val="minor"/>
      </rPr>
      <t>238</t>
    </r>
    <r>
      <rPr>
        <b/>
        <sz val="8"/>
        <rFont val="Calibri"/>
        <family val="2"/>
        <scheme val="minor"/>
      </rPr>
      <t>U</t>
    </r>
  </si>
  <si>
    <r>
      <rPr>
        <b/>
        <vertAlign val="superscript"/>
        <sz val="8"/>
        <rFont val="Calibri"/>
        <family val="2"/>
        <scheme val="minor"/>
      </rPr>
      <t>207</t>
    </r>
    <r>
      <rPr>
        <b/>
        <sz val="8"/>
        <rFont val="Calibri"/>
        <family val="2"/>
        <scheme val="minor"/>
      </rPr>
      <t>Pb/</t>
    </r>
    <r>
      <rPr>
        <b/>
        <vertAlign val="superscript"/>
        <sz val="8"/>
        <rFont val="Calibri"/>
        <family val="2"/>
        <scheme val="minor"/>
      </rPr>
      <t>235</t>
    </r>
    <r>
      <rPr>
        <b/>
        <sz val="8"/>
        <rFont val="Calibri"/>
        <family val="2"/>
        <scheme val="minor"/>
      </rPr>
      <t>U</t>
    </r>
  </si>
  <si>
    <r>
      <rPr>
        <b/>
        <vertAlign val="superscript"/>
        <sz val="8"/>
        <rFont val="Calibri"/>
        <family val="2"/>
        <scheme val="minor"/>
      </rPr>
      <t>207</t>
    </r>
    <r>
      <rPr>
        <b/>
        <sz val="8"/>
        <rFont val="Calibri"/>
        <family val="2"/>
        <scheme val="minor"/>
      </rPr>
      <t>Pb corr age</t>
    </r>
  </si>
  <si>
    <t>Approx. U/ppm</t>
  </si>
  <si>
    <t>Th/U</t>
  </si>
  <si>
    <t>SH3B (Silurian Hills metabasite body)</t>
  </si>
  <si>
    <t>SH3B-0</t>
  </si>
  <si>
    <t>SH3B-1</t>
  </si>
  <si>
    <t>SH3B-2</t>
  </si>
  <si>
    <t>SH3B-3</t>
  </si>
  <si>
    <t>SH3B-4</t>
  </si>
  <si>
    <t>SH3B-5</t>
  </si>
  <si>
    <t>SH3B-6</t>
  </si>
  <si>
    <t>SH3B-7</t>
  </si>
  <si>
    <t>SH3B-8</t>
  </si>
  <si>
    <t>SH3B-9</t>
  </si>
  <si>
    <t>SH3B-10</t>
  </si>
  <si>
    <t>SH3B-11</t>
  </si>
  <si>
    <t>SH3B-12</t>
  </si>
  <si>
    <t>SH3B-13</t>
  </si>
  <si>
    <t>SH3B-14</t>
  </si>
  <si>
    <t>SH3B-15</t>
  </si>
  <si>
    <t>SH3B-16</t>
  </si>
  <si>
    <t>SH3B-17</t>
  </si>
  <si>
    <t>SH3B-18</t>
  </si>
  <si>
    <t>SH3B-20</t>
  </si>
  <si>
    <t>SH3B-21</t>
  </si>
  <si>
    <t>SH3B-23</t>
  </si>
  <si>
    <t>SH3B-24</t>
  </si>
  <si>
    <t>SH3B-25</t>
  </si>
  <si>
    <t>SH3B-26</t>
  </si>
  <si>
    <t>SH3B-27</t>
  </si>
  <si>
    <t>SH3B-28</t>
  </si>
  <si>
    <t>SH3B-29</t>
  </si>
  <si>
    <t>SH3B-30</t>
  </si>
  <si>
    <t>SH3B-31</t>
  </si>
  <si>
    <t>SH3B-32</t>
  </si>
  <si>
    <t>SH3B-33</t>
  </si>
  <si>
    <t>SH3B-34</t>
  </si>
  <si>
    <t>SH3B-35</t>
  </si>
  <si>
    <t>SH3B-36</t>
  </si>
  <si>
    <t>SH3B-37</t>
  </si>
  <si>
    <t>SH3B-38</t>
  </si>
  <si>
    <t>SH3B-39</t>
  </si>
  <si>
    <t>SH3B-40</t>
  </si>
  <si>
    <t>SH3B-41</t>
  </si>
  <si>
    <t>SH3B-42</t>
  </si>
  <si>
    <t>SH3B-43</t>
  </si>
  <si>
    <t>SH3B-44</t>
  </si>
  <si>
    <t>SH3B-45</t>
  </si>
  <si>
    <t>SH3B-46</t>
  </si>
  <si>
    <t>SH3B-47</t>
  </si>
  <si>
    <t>SH3B-48</t>
  </si>
  <si>
    <t>SH3B-49</t>
  </si>
  <si>
    <t>SH3B-50</t>
  </si>
  <si>
    <t>SH3B-51</t>
  </si>
  <si>
    <t>SH3B-52</t>
  </si>
  <si>
    <t>SH3B-53</t>
  </si>
  <si>
    <t>SH3B-54</t>
  </si>
  <si>
    <t>SH3B-55</t>
  </si>
  <si>
    <t>SH3B-56</t>
  </si>
  <si>
    <t>SH3B-57</t>
  </si>
  <si>
    <t>SH3B-58</t>
  </si>
  <si>
    <t>SH3B-59</t>
  </si>
  <si>
    <t>SH3B-60</t>
  </si>
  <si>
    <t>SH3B-61</t>
  </si>
  <si>
    <t>SH3B-62</t>
  </si>
  <si>
    <t>SH3B-63</t>
  </si>
  <si>
    <t>SH3B-64</t>
  </si>
  <si>
    <t>SH3B-65</t>
  </si>
  <si>
    <t>SH3B-66</t>
  </si>
  <si>
    <t>SH3B-67</t>
  </si>
  <si>
    <t>SH3B-68</t>
  </si>
  <si>
    <t>SH3B-69</t>
  </si>
  <si>
    <t>SH3B-70</t>
  </si>
  <si>
    <t>SH3B-71</t>
  </si>
  <si>
    <t>SH3B-72</t>
  </si>
  <si>
    <t>SH3B-73</t>
  </si>
  <si>
    <t>SH3B-74</t>
  </si>
  <si>
    <t>SH3B-75</t>
  </si>
  <si>
    <t>SH3B-76</t>
  </si>
  <si>
    <t>SH3B-78</t>
  </si>
  <si>
    <t>SH3B-79</t>
  </si>
  <si>
    <t>SH3B-80</t>
  </si>
  <si>
    <t>SH3B-81</t>
  </si>
  <si>
    <t>SH3B-82</t>
  </si>
  <si>
    <t>SH3B-83</t>
  </si>
  <si>
    <t>SH3B-84</t>
  </si>
  <si>
    <t>SH3B-85</t>
  </si>
  <si>
    <t>SH3B-87</t>
  </si>
  <si>
    <t>SH3B-88</t>
  </si>
  <si>
    <t>KR1 (Kingston Range olistolith)</t>
  </si>
  <si>
    <t>KR_0</t>
  </si>
  <si>
    <t>KR_1</t>
  </si>
  <si>
    <t>KR_2</t>
  </si>
  <si>
    <t>KR_3</t>
  </si>
  <si>
    <t>KR_4</t>
  </si>
  <si>
    <t>KR_5</t>
  </si>
  <si>
    <t>KR_6</t>
  </si>
  <si>
    <t>KR_7</t>
  </si>
  <si>
    <t>KR_8</t>
  </si>
  <si>
    <t>KR_9</t>
  </si>
  <si>
    <t>KR_10</t>
  </si>
  <si>
    <t>KR_11</t>
  </si>
  <si>
    <t>KR_12</t>
  </si>
  <si>
    <t>KR_13</t>
  </si>
  <si>
    <t>KR_14</t>
  </si>
  <si>
    <t>KR_15</t>
  </si>
  <si>
    <t>KR_16</t>
  </si>
  <si>
    <t>KR_17</t>
  </si>
  <si>
    <t>KR_18</t>
  </si>
  <si>
    <t>KR_19</t>
  </si>
  <si>
    <t>KR_20</t>
  </si>
  <si>
    <t>KR_21</t>
  </si>
  <si>
    <t>KR_22</t>
  </si>
  <si>
    <t>KR_23</t>
  </si>
  <si>
    <t>KR_24</t>
  </si>
  <si>
    <t>KR_25</t>
  </si>
  <si>
    <t>KR_26</t>
  </si>
  <si>
    <t>KR_27</t>
  </si>
  <si>
    <t>KR_28</t>
  </si>
  <si>
    <t>KR_29</t>
  </si>
  <si>
    <t>KR_30</t>
  </si>
  <si>
    <t>KR_31</t>
  </si>
  <si>
    <t>KR_32</t>
  </si>
  <si>
    <t>KR_33</t>
  </si>
  <si>
    <t>KR_34</t>
  </si>
  <si>
    <t>KR_35</t>
  </si>
  <si>
    <t>KR_36</t>
  </si>
  <si>
    <t>KR_37</t>
  </si>
  <si>
    <t>KR_38</t>
  </si>
  <si>
    <t>KR_39</t>
  </si>
  <si>
    <t>KR_40</t>
  </si>
  <si>
    <t>KR_41</t>
  </si>
  <si>
    <t>KR_42</t>
  </si>
  <si>
    <t>KR_43</t>
  </si>
  <si>
    <t>KR_44</t>
  </si>
  <si>
    <t>KR_45</t>
  </si>
  <si>
    <t>KR_46</t>
  </si>
  <si>
    <t>KR_47</t>
  </si>
  <si>
    <t>KR_48</t>
  </si>
  <si>
    <t>KR_49</t>
  </si>
  <si>
    <t>KR_50</t>
  </si>
  <si>
    <t>KR_51</t>
  </si>
  <si>
    <t>KR_52</t>
  </si>
  <si>
    <t>KR_53</t>
  </si>
  <si>
    <t>KR_54</t>
  </si>
  <si>
    <t>KR_55</t>
  </si>
  <si>
    <t>KR_56</t>
  </si>
  <si>
    <t>KR_57</t>
  </si>
  <si>
    <t>KR_58</t>
  </si>
  <si>
    <t>KR_59</t>
  </si>
  <si>
    <t>KR_60</t>
  </si>
  <si>
    <t>KR_61</t>
  </si>
  <si>
    <t>KR_62</t>
  </si>
  <si>
    <t>KR_63</t>
  </si>
  <si>
    <t>KR_64</t>
  </si>
  <si>
    <t>KR_65</t>
  </si>
  <si>
    <t>KR_66</t>
  </si>
  <si>
    <t>KR_67</t>
  </si>
  <si>
    <t>KR_68</t>
  </si>
  <si>
    <t>KR_69</t>
  </si>
  <si>
    <t>KR_70</t>
  </si>
  <si>
    <t>KR_71</t>
  </si>
  <si>
    <t>KR_72</t>
  </si>
  <si>
    <t>KR_73</t>
  </si>
  <si>
    <t>KR_74</t>
  </si>
  <si>
    <t>KR_75</t>
  </si>
  <si>
    <t>KR_76</t>
  </si>
  <si>
    <t>KR_77</t>
  </si>
  <si>
    <t>KR_78</t>
  </si>
  <si>
    <t>KR_79</t>
  </si>
  <si>
    <t>KR_80</t>
  </si>
  <si>
    <t>KR_81</t>
  </si>
  <si>
    <t>KR_82</t>
  </si>
  <si>
    <t>KR_83</t>
  </si>
  <si>
    <t>KR_84</t>
  </si>
  <si>
    <t>KR_85</t>
  </si>
  <si>
    <t>Standard: Durango apatite</t>
  </si>
  <si>
    <t>Durango_0</t>
  </si>
  <si>
    <t>Durango_1</t>
  </si>
  <si>
    <t>Durango_2</t>
  </si>
  <si>
    <t>Durango_3</t>
  </si>
  <si>
    <t>Durango_4</t>
  </si>
  <si>
    <t>Durango_5</t>
  </si>
  <si>
    <t>Durango_6</t>
  </si>
  <si>
    <t>Durango_7</t>
  </si>
  <si>
    <t>Durango_8</t>
  </si>
  <si>
    <t>Durango_9</t>
  </si>
  <si>
    <t>Durango_10</t>
  </si>
  <si>
    <t>Durango_11</t>
  </si>
  <si>
    <t>Durango_12</t>
  </si>
  <si>
    <t>Durango_13</t>
  </si>
  <si>
    <t>Durango_14</t>
  </si>
  <si>
    <t>Durango_15</t>
  </si>
  <si>
    <t>Durango_16</t>
  </si>
  <si>
    <t>Durango_17</t>
  </si>
  <si>
    <t>Durango_18</t>
  </si>
  <si>
    <t>Durango_19</t>
  </si>
  <si>
    <t>Durango_20</t>
  </si>
  <si>
    <t>Durango_21</t>
  </si>
  <si>
    <t>Durango_22</t>
  </si>
  <si>
    <t>Durango_23</t>
  </si>
  <si>
    <t>Durango_24</t>
  </si>
  <si>
    <t>Durango_25</t>
  </si>
  <si>
    <t>Durango_26</t>
  </si>
  <si>
    <t>Durango_27</t>
  </si>
  <si>
    <t>Standard: McClure Mountain syenite apatite</t>
  </si>
  <si>
    <t>A_MM_0</t>
  </si>
  <si>
    <t>A_MM_1</t>
  </si>
  <si>
    <t>A_MM_2</t>
  </si>
  <si>
    <t>A_MM_3</t>
  </si>
  <si>
    <t>A_MM_4</t>
  </si>
  <si>
    <t>A_MM_5</t>
  </si>
  <si>
    <t>A_MM_6</t>
  </si>
  <si>
    <t>A_MM_7</t>
  </si>
  <si>
    <t>A_MM_8</t>
  </si>
  <si>
    <t>A_MM_9</t>
  </si>
  <si>
    <t>A_MM_10</t>
  </si>
  <si>
    <t>A_MM_11</t>
  </si>
  <si>
    <t>A_MM_12</t>
  </si>
  <si>
    <t>A_MM_13</t>
  </si>
  <si>
    <t>A_MM_14</t>
  </si>
  <si>
    <t>A_MM_15</t>
  </si>
  <si>
    <t>A_MM_16</t>
  </si>
  <si>
    <t>A_MM_17</t>
  </si>
  <si>
    <t>A_MM_18</t>
  </si>
  <si>
    <t>A_MM_19</t>
  </si>
  <si>
    <t>A_MM_21</t>
  </si>
  <si>
    <t>A_MM_22</t>
  </si>
  <si>
    <t>A_MM_23</t>
  </si>
  <si>
    <t>A_MM_24</t>
  </si>
  <si>
    <t>A_MM_25</t>
  </si>
  <si>
    <t>A_MM_26</t>
  </si>
  <si>
    <t xml:space="preserve">Published Standard Ages: </t>
  </si>
  <si>
    <r>
      <rPr>
        <b/>
        <sz val="10"/>
        <rFont val="Calibri"/>
        <family val="2"/>
        <scheme val="minor"/>
      </rPr>
      <t>Durango apatite</t>
    </r>
    <r>
      <rPr>
        <sz val="10"/>
        <rFont val="Calibri"/>
        <family val="2"/>
        <scheme val="minor"/>
      </rPr>
      <t xml:space="preserve">, 31.44 ± 0.18 Ma (McDowell et al., 2005); </t>
    </r>
    <r>
      <rPr>
        <b/>
        <sz val="10"/>
        <rFont val="Calibri"/>
        <family val="2"/>
        <scheme val="minor"/>
      </rPr>
      <t>McClure Mountain syenite apatite</t>
    </r>
    <r>
      <rPr>
        <sz val="10"/>
        <rFont val="Calibri"/>
        <family val="2"/>
        <scheme val="minor"/>
      </rPr>
      <t xml:space="preserve">, 523.51 ± 2.09 Ma (Schoene &amp; Bowring, 2006) </t>
    </r>
  </si>
  <si>
    <t xml:space="preserve">Sample </t>
  </si>
  <si>
    <t>Isotopic Ratios</t>
  </si>
  <si>
    <t>Disc.</t>
  </si>
  <si>
    <t>ρ</t>
  </si>
  <si>
    <t>U/ppm</t>
  </si>
  <si>
    <t>%</t>
  </si>
  <si>
    <t>Trinity College, Dublin: Metabasite Zircons LA-ICPMS</t>
  </si>
  <si>
    <t>SH5A-1-1</t>
  </si>
  <si>
    <t>SH5A-1-2</t>
  </si>
  <si>
    <t>SH5A-2-1</t>
  </si>
  <si>
    <t>SH5A-2-2</t>
  </si>
  <si>
    <t>SH5A-2-3</t>
  </si>
  <si>
    <t>SH5A-3-1</t>
  </si>
  <si>
    <t>SH5A-3-2</t>
  </si>
  <si>
    <t>SH5A-3-3</t>
  </si>
  <si>
    <t>SH5A-3-4</t>
  </si>
  <si>
    <t>SH5A-4-4</t>
  </si>
  <si>
    <t>SH5A-4-5</t>
  </si>
  <si>
    <t>SH5A-4-6</t>
  </si>
  <si>
    <t>SH5A-5-2</t>
  </si>
  <si>
    <t>SH5A-5-3</t>
  </si>
  <si>
    <t>SH5A-5-4</t>
  </si>
  <si>
    <t>SH5A-5-5</t>
  </si>
  <si>
    <t>SH5A-5-6</t>
  </si>
  <si>
    <t>SH5A-5-7</t>
  </si>
  <si>
    <t>SH5A-6-1</t>
  </si>
  <si>
    <t>SH5A-6-2</t>
  </si>
  <si>
    <t>SH5A-6-3</t>
  </si>
  <si>
    <t>SH5A-6-4</t>
  </si>
  <si>
    <t>SH5A-6-5</t>
  </si>
  <si>
    <t>SH5A-6-6</t>
  </si>
  <si>
    <t>SH5A-6-7</t>
  </si>
  <si>
    <t>SH5A-6-8</t>
  </si>
  <si>
    <t>SH5A-7-1</t>
  </si>
  <si>
    <t>SH5A-7-2</t>
  </si>
  <si>
    <t>SH5A-7-3</t>
  </si>
  <si>
    <t>SH5A-7-4</t>
  </si>
  <si>
    <t>SH5B-1-2</t>
  </si>
  <si>
    <t>SH5B-1-3</t>
  </si>
  <si>
    <t>SH5C-1-1</t>
  </si>
  <si>
    <t>SH5C-1-2</t>
  </si>
  <si>
    <t>SH5C-1-3</t>
  </si>
  <si>
    <t>SH5C-1-4</t>
  </si>
  <si>
    <t>SH5C-1-5</t>
  </si>
  <si>
    <t>SH5C-1-6</t>
  </si>
  <si>
    <t>SH5C-2-1</t>
  </si>
  <si>
    <t>SH5C-2-2</t>
  </si>
  <si>
    <t>SH5C-2-3</t>
  </si>
  <si>
    <t>SH5C-2-4</t>
  </si>
  <si>
    <t>Trinity College, Dublin: Standards</t>
  </si>
  <si>
    <t>WRS 1348</t>
  </si>
  <si>
    <t>Plešovice</t>
  </si>
  <si>
    <t>Temora 2</t>
  </si>
  <si>
    <t>91500 Zircon</t>
  </si>
  <si>
    <t>Arizona LaserChron Center: Metabasite Zircons LA-MC-ICPMS</t>
  </si>
  <si>
    <t>SH5C-3-1</t>
  </si>
  <si>
    <t>SH5B-2-1</t>
  </si>
  <si>
    <t>SH5B-3-1</t>
  </si>
  <si>
    <t>SH5B-3-2</t>
  </si>
  <si>
    <t>SH5B-4-1</t>
  </si>
  <si>
    <t>SH5B-5-1</t>
  </si>
  <si>
    <t>SH5B-5-2</t>
  </si>
  <si>
    <t>SH5B-6-1</t>
  </si>
  <si>
    <t>SH5B-7-1</t>
  </si>
  <si>
    <t>SH5B-7-2</t>
  </si>
  <si>
    <t>SH5B-8-1</t>
  </si>
  <si>
    <t>SH5B-9-1</t>
  </si>
  <si>
    <t>SH5B-10-1</t>
  </si>
  <si>
    <t>SH5B-11-1</t>
  </si>
  <si>
    <t>Arizona LaserChron Center: Standards</t>
  </si>
  <si>
    <t>Duluth Gabbro</t>
  </si>
  <si>
    <t>Braintree</t>
  </si>
  <si>
    <t>Sri Lanka Zircon</t>
  </si>
  <si>
    <r>
      <rPr>
        <b/>
        <sz val="10"/>
        <color theme="1"/>
        <rFont val="Calibri"/>
        <family val="2"/>
        <scheme val="minor"/>
      </rPr>
      <t>Duluth Gabbro</t>
    </r>
    <r>
      <rPr>
        <sz val="10"/>
        <color theme="1"/>
        <rFont val="Calibri"/>
        <family val="2"/>
        <scheme val="minor"/>
      </rPr>
      <t xml:space="preserve">, 1099 ± 2 Ma (Paces and Miller, 1993); </t>
    </r>
    <r>
      <rPr>
        <b/>
        <sz val="10"/>
        <color theme="1"/>
        <rFont val="Calibri"/>
        <family val="2"/>
        <scheme val="minor"/>
      </rPr>
      <t>Braintree diorite</t>
    </r>
    <r>
      <rPr>
        <sz val="10"/>
        <color theme="1"/>
        <rFont val="Calibri"/>
        <family val="2"/>
        <scheme val="minor"/>
      </rPr>
      <t xml:space="preserve">, 419.26 ± 0.39 Ma (Black et al., 2004); </t>
    </r>
    <r>
      <rPr>
        <b/>
        <sz val="10"/>
        <color theme="1"/>
        <rFont val="Calibri"/>
        <family val="2"/>
        <scheme val="minor"/>
      </rPr>
      <t>Sri Lanka zircon</t>
    </r>
    <r>
      <rPr>
        <sz val="10"/>
        <color theme="1"/>
        <rFont val="Calibri"/>
        <family val="2"/>
        <scheme val="minor"/>
      </rPr>
      <t>, 563.5 ± 2.3 Ma (Gehrels et al., 2008);</t>
    </r>
  </si>
  <si>
    <r>
      <rPr>
        <b/>
        <sz val="10"/>
        <color theme="1"/>
        <rFont val="Calibri"/>
        <family val="2"/>
        <scheme val="minor"/>
      </rPr>
      <t>WRS 1348</t>
    </r>
    <r>
      <rPr>
        <sz val="10"/>
        <color theme="1"/>
        <rFont val="Calibri"/>
        <family val="2"/>
        <scheme val="minor"/>
      </rPr>
      <t xml:space="preserve">, 526.26 ± 0.70 Ma (Pointon et al., 2012); </t>
    </r>
    <r>
      <rPr>
        <b/>
        <sz val="10"/>
        <color theme="1"/>
        <rFont val="Calibri"/>
        <family val="2"/>
        <scheme val="minor"/>
      </rPr>
      <t>Plešovice</t>
    </r>
    <r>
      <rPr>
        <sz val="10"/>
        <color theme="1"/>
        <rFont val="Calibri"/>
        <family val="2"/>
        <scheme val="minor"/>
      </rPr>
      <t xml:space="preserve">, 337.13 ± 0.37 Ma (Chew et al., 2017); </t>
    </r>
    <r>
      <rPr>
        <b/>
        <sz val="10"/>
        <color theme="1"/>
        <rFont val="Calibri"/>
        <family val="2"/>
        <scheme val="minor"/>
      </rPr>
      <t>Temora 2</t>
    </r>
    <r>
      <rPr>
        <sz val="10"/>
        <color theme="1"/>
        <rFont val="Calibri"/>
        <family val="2"/>
        <scheme val="minor"/>
      </rPr>
      <t>, 416.8 ± 1.3 Ma (Black et al., 2003);</t>
    </r>
  </si>
  <si>
    <r>
      <rPr>
        <b/>
        <sz val="10"/>
        <color theme="1"/>
        <rFont val="Calibri"/>
        <family val="2"/>
        <scheme val="minor"/>
      </rPr>
      <t>91500 Zircon</t>
    </r>
    <r>
      <rPr>
        <sz val="10"/>
        <color theme="1"/>
        <rFont val="Calibri"/>
        <family val="2"/>
        <scheme val="minor"/>
      </rPr>
      <t>, 1065.4 ± 0.6 Ma (Wiedenbeck et al., 1995)</t>
    </r>
  </si>
  <si>
    <r>
      <rPr>
        <b/>
        <sz val="10"/>
        <rFont val="Arial"/>
        <family val="2"/>
      </rPr>
      <t>Table S3</t>
    </r>
    <r>
      <rPr>
        <sz val="11"/>
        <color theme="1"/>
        <rFont val="Calibri"/>
        <family val="2"/>
        <scheme val="minor"/>
      </rPr>
      <t>: Isotopic age data, including standards, for U-Pb zircon by Laser Ablation Inductively Coupled Mass Spectrometry of detrital zircons from the Horse Thief and Crystal Spring Formations in the Silurian Hills and Black Mountains, Death Valley, USA.</t>
    </r>
  </si>
  <si>
    <t>Sample - Grain</t>
  </si>
  <si>
    <r>
      <rPr>
        <vertAlign val="superscript"/>
        <sz val="10"/>
        <color theme="1"/>
        <rFont val="Calibri"/>
        <family val="2"/>
        <scheme val="minor"/>
      </rPr>
      <t>207</t>
    </r>
    <r>
      <rPr>
        <sz val="10"/>
        <color theme="1"/>
        <rFont val="Calibri"/>
        <family val="2"/>
        <scheme val="minor"/>
      </rPr>
      <t>Pb/</t>
    </r>
    <r>
      <rPr>
        <vertAlign val="superscript"/>
        <sz val="10"/>
        <color theme="1"/>
        <rFont val="Calibri"/>
        <family val="2"/>
        <scheme val="minor"/>
      </rPr>
      <t>235</t>
    </r>
    <r>
      <rPr>
        <sz val="10"/>
        <color theme="1"/>
        <rFont val="Calibri"/>
        <family val="2"/>
        <scheme val="minor"/>
      </rPr>
      <t>U</t>
    </r>
  </si>
  <si>
    <r>
      <rPr>
        <vertAlign val="superscript"/>
        <sz val="10"/>
        <color theme="1"/>
        <rFont val="Calibri"/>
        <family val="2"/>
        <scheme val="minor"/>
      </rPr>
      <t>206</t>
    </r>
    <r>
      <rPr>
        <sz val="10"/>
        <color theme="1"/>
        <rFont val="Calibri"/>
        <family val="2"/>
        <scheme val="minor"/>
      </rPr>
      <t>Pb/</t>
    </r>
    <r>
      <rPr>
        <vertAlign val="superscript"/>
        <sz val="10"/>
        <color theme="1"/>
        <rFont val="Calibri"/>
        <family val="2"/>
        <scheme val="minor"/>
      </rPr>
      <t>238</t>
    </r>
    <r>
      <rPr>
        <sz val="10"/>
        <color theme="1"/>
        <rFont val="Calibri"/>
        <family val="2"/>
        <scheme val="minor"/>
      </rPr>
      <t>U</t>
    </r>
  </si>
  <si>
    <r>
      <rPr>
        <vertAlign val="superscript"/>
        <sz val="10"/>
        <color theme="1"/>
        <rFont val="Calibri"/>
        <family val="2"/>
        <scheme val="minor"/>
      </rPr>
      <t>207</t>
    </r>
    <r>
      <rPr>
        <sz val="10"/>
        <color theme="1"/>
        <rFont val="Calibri"/>
        <family val="2"/>
        <scheme val="minor"/>
      </rPr>
      <t>Pb/</t>
    </r>
    <r>
      <rPr>
        <vertAlign val="superscript"/>
        <sz val="10"/>
        <color theme="1"/>
        <rFont val="Calibri"/>
        <family val="2"/>
        <scheme val="minor"/>
      </rPr>
      <t>206</t>
    </r>
    <r>
      <rPr>
        <sz val="10"/>
        <color theme="1"/>
        <rFont val="Calibri"/>
        <family val="2"/>
        <scheme val="minor"/>
      </rPr>
      <t>Pb</t>
    </r>
  </si>
  <si>
    <t>LA-ICPMS from Trinity College, Dublin: DZ-SH1 (Basal Conglomerate, Crystal Spring Formation, Silurian Hills)</t>
  </si>
  <si>
    <t>DZ-SH1-01</t>
  </si>
  <si>
    <t>DZ-SH1-02</t>
  </si>
  <si>
    <t>DZ-SH1-03</t>
  </si>
  <si>
    <t>DZ-SH1-04</t>
  </si>
  <si>
    <t>DZ-SH1-05</t>
  </si>
  <si>
    <t>DZ-SH1-06</t>
  </si>
  <si>
    <t>DZ-SH1-07</t>
  </si>
  <si>
    <t>DZ-SH1-08</t>
  </si>
  <si>
    <t>DZ-SH1-09</t>
  </si>
  <si>
    <t>DZ-SH1-10</t>
  </si>
  <si>
    <t>DZ-SH1-11</t>
  </si>
  <si>
    <t>DZ-SH1-12</t>
  </si>
  <si>
    <t>DZ-SH1-13</t>
  </si>
  <si>
    <t>DZ-SH1-14</t>
  </si>
  <si>
    <t>DZ-SH1-15</t>
  </si>
  <si>
    <t>DZ-SH1-16</t>
  </si>
  <si>
    <t>DZ-SH1-17</t>
  </si>
  <si>
    <t>DZ-SH1-18</t>
  </si>
  <si>
    <t>DZ-SH1-19</t>
  </si>
  <si>
    <t>DZ-SH1-20</t>
  </si>
  <si>
    <t>DZ-SH1-21</t>
  </si>
  <si>
    <t>DZ-SH1-22</t>
  </si>
  <si>
    <t>DZ-SH1-23</t>
  </si>
  <si>
    <t>DZ-SH1-24</t>
  </si>
  <si>
    <t>DZ-SH1-25</t>
  </si>
  <si>
    <t>DZ-SH1-26</t>
  </si>
  <si>
    <t>DZ-SH1-27</t>
  </si>
  <si>
    <t>DZ-SH1-28</t>
  </si>
  <si>
    <t>DZ-SH1-29</t>
  </si>
  <si>
    <t>DZ-SH1-30</t>
  </si>
  <si>
    <t>DZ-SH1-31</t>
  </si>
  <si>
    <t>DZ-SH1-32</t>
  </si>
  <si>
    <t>DZ-SH1-33</t>
  </si>
  <si>
    <t>DZ-SH1-34</t>
  </si>
  <si>
    <t>DZ-SH1-35</t>
  </si>
  <si>
    <t>DZ-SH1-36</t>
  </si>
  <si>
    <t>DZ-SH1-37</t>
  </si>
  <si>
    <t>DZ-SH1-38</t>
  </si>
  <si>
    <t>DZ-SH1-39</t>
  </si>
  <si>
    <t>DZ-SH1-40</t>
  </si>
  <si>
    <t>DZ-SH1-41</t>
  </si>
  <si>
    <t>DZ-SH1-42</t>
  </si>
  <si>
    <t>DZ-SH1-43</t>
  </si>
  <si>
    <t>DZ-SH1-44</t>
  </si>
  <si>
    <t>DZ-SH1-45</t>
  </si>
  <si>
    <t>DZ-SH1-46</t>
  </si>
  <si>
    <t>DZ-SH1-47</t>
  </si>
  <si>
    <t>DZ-SH1-48</t>
  </si>
  <si>
    <t>DZ-SH1-49</t>
  </si>
  <si>
    <t>DZ-SH1-50</t>
  </si>
  <si>
    <t>DZ-SH1-51</t>
  </si>
  <si>
    <t>DZ-SH1-52</t>
  </si>
  <si>
    <t>DZ-SH1-53</t>
  </si>
  <si>
    <t>DZ-SH1-54</t>
  </si>
  <si>
    <t>DZ-SH1-55</t>
  </si>
  <si>
    <t>DZ-SH1-56</t>
  </si>
  <si>
    <t>DZ-SH1-57</t>
  </si>
  <si>
    <t>DZ-SH1-58</t>
  </si>
  <si>
    <t>DZ-SH1-59</t>
  </si>
  <si>
    <t>DZ-SH1-60</t>
  </si>
  <si>
    <t>DZ-SH1-61</t>
  </si>
  <si>
    <t>DZ-SH1-62</t>
  </si>
  <si>
    <t>DZ-SH1-63</t>
  </si>
  <si>
    <t>DZ-SH1-64</t>
  </si>
  <si>
    <t>DZ-SH1-65</t>
  </si>
  <si>
    <t>DZ-SH1-66</t>
  </si>
  <si>
    <t>DZ-SH1-67</t>
  </si>
  <si>
    <t>DZ-SH1-68</t>
  </si>
  <si>
    <t>LA-ICPMS from Trinity College, Dublin: DZ-SH2 (Arkose Member, Crystal Spring Formation, Silurian Hills)</t>
  </si>
  <si>
    <t>DZ-SH2-01</t>
  </si>
  <si>
    <t>DZ-SH2-02</t>
  </si>
  <si>
    <t>DZ-SH2-03</t>
  </si>
  <si>
    <t>DZ-SH2-04</t>
  </si>
  <si>
    <t>DZ-SH2-05</t>
  </si>
  <si>
    <t>DZ-SH2-06</t>
  </si>
  <si>
    <t>DZ-SH2-07</t>
  </si>
  <si>
    <t>DZ-SH2-08</t>
  </si>
  <si>
    <t>DZ-SH2-09</t>
  </si>
  <si>
    <t>DZ-SH2-10</t>
  </si>
  <si>
    <t>DZ-SH2-11</t>
  </si>
  <si>
    <t>DZ-SH2-12</t>
  </si>
  <si>
    <t>DZ-SH2-13</t>
  </si>
  <si>
    <t>DZ-SH2-14</t>
  </si>
  <si>
    <t>DZ-SH2-15</t>
  </si>
  <si>
    <t>DZ-SH2-16</t>
  </si>
  <si>
    <t>DZ-SH2-17</t>
  </si>
  <si>
    <t>DZ-SH2-18</t>
  </si>
  <si>
    <t>DZ-SH2-19</t>
  </si>
  <si>
    <t>DZ-SH2-20</t>
  </si>
  <si>
    <t>DZ-SH2-21</t>
  </si>
  <si>
    <t>DZ-SH2-22</t>
  </si>
  <si>
    <t>DZ-SH2-23</t>
  </si>
  <si>
    <t>DZ-SH2-24</t>
  </si>
  <si>
    <t>DZ-SH2-25</t>
  </si>
  <si>
    <t>DZ-SH2-26</t>
  </si>
  <si>
    <t>DZ-SH2-27</t>
  </si>
  <si>
    <t>DZ-SH2-28</t>
  </si>
  <si>
    <t>DZ-SH2-29</t>
  </si>
  <si>
    <t>DZ-SH2-30</t>
  </si>
  <si>
    <t>DZ-SH2-31</t>
  </si>
  <si>
    <t>DZ-SH2-32</t>
  </si>
  <si>
    <t>DZ-SH2-33</t>
  </si>
  <si>
    <t>DZ-SH2-34</t>
  </si>
  <si>
    <t>DZ-SH2-35</t>
  </si>
  <si>
    <t>DZ-SH2-36</t>
  </si>
  <si>
    <t>DZ-SH2-37</t>
  </si>
  <si>
    <t>DZ-SH2-38</t>
  </si>
  <si>
    <t>DZ-SH2-39</t>
  </si>
  <si>
    <t>DZ-SH2-40</t>
  </si>
  <si>
    <t>DZ-SH2-41</t>
  </si>
  <si>
    <t>DZ-SH2-42</t>
  </si>
  <si>
    <t>DZ-SH2-43</t>
  </si>
  <si>
    <t>DZ-SH2-44</t>
  </si>
  <si>
    <t>DZ-SH2-45</t>
  </si>
  <si>
    <t>DZ-SH2-46</t>
  </si>
  <si>
    <t>DZ-SH2-47</t>
  </si>
  <si>
    <t>DZ-SH2-48</t>
  </si>
  <si>
    <t>DZ-SH2-49</t>
  </si>
  <si>
    <t>DZ-SH2-50</t>
  </si>
  <si>
    <t>DZ-SH2-51</t>
  </si>
  <si>
    <t>DZ-SH2-52</t>
  </si>
  <si>
    <t>DZ-SH2-53</t>
  </si>
  <si>
    <t>DZ-SH2-54</t>
  </si>
  <si>
    <t>DZ-SH2-55</t>
  </si>
  <si>
    <t>DZ-SH2-56</t>
  </si>
  <si>
    <t>DZ-SH2-57</t>
  </si>
  <si>
    <t>DZ-SH2-58</t>
  </si>
  <si>
    <t>DZ-SH2-59</t>
  </si>
  <si>
    <t>DZ-SH2-60</t>
  </si>
  <si>
    <t>DZ-SH2-61</t>
  </si>
  <si>
    <t>DZ-SH2-62</t>
  </si>
  <si>
    <t>DZ-SH2-63</t>
  </si>
  <si>
    <t>DZ-SH2-64</t>
  </si>
  <si>
    <t>DZ-SH2-65</t>
  </si>
  <si>
    <t>DZ-SH2-66</t>
  </si>
  <si>
    <t>DZ-SH2-67</t>
  </si>
  <si>
    <t>DZ-SH2-68</t>
  </si>
  <si>
    <t>DZ-SH2-69</t>
  </si>
  <si>
    <t>DZ-SH2-70</t>
  </si>
  <si>
    <t>DZ-SH2-71</t>
  </si>
  <si>
    <t>DZ-SH2-72</t>
  </si>
  <si>
    <t>DZ-SH2-73</t>
  </si>
  <si>
    <t>DZ-SH2-74</t>
  </si>
  <si>
    <t>DZ-SH2-75</t>
  </si>
  <si>
    <t>DZ-SH2-76</t>
  </si>
  <si>
    <t>DZ-SH2-77</t>
  </si>
  <si>
    <t>DZ-SH2-78</t>
  </si>
  <si>
    <t>DZ-SH2-79</t>
  </si>
  <si>
    <t>DZ-SH2-80</t>
  </si>
  <si>
    <t>DZ-SH2-81</t>
  </si>
  <si>
    <t>DZ-SH2-82</t>
  </si>
  <si>
    <t>DZ-SH2-83</t>
  </si>
  <si>
    <t>Standards run with DZ-SH1 and DZ-SH2: WRS-1348, Plešovice, Temora 2</t>
  </si>
  <si>
    <t>WRS-1348</t>
  </si>
  <si>
    <t>LA-ICPMS from Arizona LaserChron facility: DZ-SH3 (Unit P6, Horse Thief Spring Formation, Silurian Hills)</t>
  </si>
  <si>
    <t>DZ-SH3-1</t>
  </si>
  <si>
    <t>DZ-SH3-2</t>
  </si>
  <si>
    <t>DZ-SH3-3</t>
  </si>
  <si>
    <t>DZ-SH3-4</t>
  </si>
  <si>
    <t>DZ-SH3-5</t>
  </si>
  <si>
    <t>DZ-SH3-6</t>
  </si>
  <si>
    <t>DZ-SH3-7</t>
  </si>
  <si>
    <t>DZ-SH3-8</t>
  </si>
  <si>
    <t>DZ-SH3-9</t>
  </si>
  <si>
    <t>DZ-SH3-10</t>
  </si>
  <si>
    <t>DZ-SH3-11</t>
  </si>
  <si>
    <t>DZ-SH3-12</t>
  </si>
  <si>
    <t>DZ-SH3-13</t>
  </si>
  <si>
    <t>DZ-SH3-14</t>
  </si>
  <si>
    <t>DZ-SH3-15</t>
  </si>
  <si>
    <t>DZ-SH3-16</t>
  </si>
  <si>
    <t>DZ-SH3-17</t>
  </si>
  <si>
    <t>DZ-SH3-18</t>
  </si>
  <si>
    <t>DZ-SH3-19</t>
  </si>
  <si>
    <t>DZ-SH3-20</t>
  </si>
  <si>
    <t>DZ-SH3-21</t>
  </si>
  <si>
    <t>DZ-SH3-22</t>
  </si>
  <si>
    <t>DZ-SH3-23</t>
  </si>
  <si>
    <t>DZ-SH3-24</t>
  </si>
  <si>
    <t>DZ-SH3-25</t>
  </si>
  <si>
    <t>DZ-SH3-26</t>
  </si>
  <si>
    <t>DZ-SH3-27</t>
  </si>
  <si>
    <t>DZ-SH3-28</t>
  </si>
  <si>
    <t>DZ-SH3-29</t>
  </si>
  <si>
    <t>DZ-SH3-31</t>
  </si>
  <si>
    <t>DZ-SH3-32</t>
  </si>
  <si>
    <t>DZ-SH3-33</t>
  </si>
  <si>
    <t>DZ-SH3-34</t>
  </si>
  <si>
    <t>DZ-SH3-35</t>
  </si>
  <si>
    <t>DZ-SH3-36</t>
  </si>
  <si>
    <t>DZ-SH3-37</t>
  </si>
  <si>
    <t>DZ-SH3-38</t>
  </si>
  <si>
    <t>DZ-SH3-39</t>
  </si>
  <si>
    <t>DZ-SH3-40</t>
  </si>
  <si>
    <t>DZ-SH3-41</t>
  </si>
  <si>
    <t>DZ-SH3-42</t>
  </si>
  <si>
    <t>DZ-SH3-43</t>
  </si>
  <si>
    <t>DZ-SH3-44</t>
  </si>
  <si>
    <t>DZ-SH3-45</t>
  </si>
  <si>
    <t>DZ-SH3-46</t>
  </si>
  <si>
    <t>DZ-SH3-47</t>
  </si>
  <si>
    <t>DZ-SH3-48</t>
  </si>
  <si>
    <t>DZ-SH3-50</t>
  </si>
  <si>
    <t>DZ-SH3-51</t>
  </si>
  <si>
    <t>DZ-SH3-54</t>
  </si>
  <si>
    <t>DZ-SH3-55</t>
  </si>
  <si>
    <t>DZ-SH3-56</t>
  </si>
  <si>
    <t>DZ-SH3-57</t>
  </si>
  <si>
    <t>DZ-SH3-58</t>
  </si>
  <si>
    <t>DZ-SH3-59</t>
  </si>
  <si>
    <t>DZ-SH3-60</t>
  </si>
  <si>
    <t>DZ-SH3-61</t>
  </si>
  <si>
    <t>DZ-SH3-63</t>
  </si>
  <si>
    <t>DZ-SH3-65</t>
  </si>
  <si>
    <t>DZ-SH3-66</t>
  </si>
  <si>
    <t>DZ-SH3-67</t>
  </si>
  <si>
    <t>DZ-SH3-69</t>
  </si>
  <si>
    <t>DZ-SH3-71</t>
  </si>
  <si>
    <t>DZ-SH3-72</t>
  </si>
  <si>
    <t>DZ-SH3-73</t>
  </si>
  <si>
    <t>DZ-SH3-75</t>
  </si>
  <si>
    <t>DZ-SH3-76</t>
  </si>
  <si>
    <t>DZ-SH3-77</t>
  </si>
  <si>
    <t>DZ-SH3-78</t>
  </si>
  <si>
    <t>DZ-SH3-79</t>
  </si>
  <si>
    <t>DZ-SH3-80</t>
  </si>
  <si>
    <t>DZ-SH3-81</t>
  </si>
  <si>
    <t>DZ-SH3-82</t>
  </si>
  <si>
    <t>DZ-SH3-83</t>
  </si>
  <si>
    <t>DZ-SH3-85</t>
  </si>
  <si>
    <t>DZ-SH3-86</t>
  </si>
  <si>
    <t>DZ-SH3-87</t>
  </si>
  <si>
    <t>DZ-SH3-88</t>
  </si>
  <si>
    <t>DZ-SH3-89</t>
  </si>
  <si>
    <t>DZ-SH3-91</t>
  </si>
  <si>
    <t>DZ-SH3-92</t>
  </si>
  <si>
    <t>DZ-SH3-93</t>
  </si>
  <si>
    <t>DZ-SH3-94</t>
  </si>
  <si>
    <t>DZ-SH3-96</t>
  </si>
  <si>
    <t>DZ-SH3-97</t>
  </si>
  <si>
    <t>DZ-SH3-99</t>
  </si>
  <si>
    <t>DZ-SH3-100</t>
  </si>
  <si>
    <t>SL Zircon</t>
  </si>
  <si>
    <t>LA-ICPMS from Arizona LaserChron facility: DZ-BM1 (Basal Conglomerate, Crystal Spring Formation, Black Mountains)</t>
  </si>
  <si>
    <t>DZ-BM1-2</t>
  </si>
  <si>
    <t>DZ-BM1-3</t>
  </si>
  <si>
    <t>DZ-BM1-4</t>
  </si>
  <si>
    <t>DZ-BM1-5</t>
  </si>
  <si>
    <t>DZ-BM1-6</t>
  </si>
  <si>
    <t>DZ-BM1-7</t>
  </si>
  <si>
    <t>DZ-BM1-8</t>
  </si>
  <si>
    <t>DZ-BM1-9</t>
  </si>
  <si>
    <t>DZ-BM1-11</t>
  </si>
  <si>
    <t>DZ-BM1-13</t>
  </si>
  <si>
    <t>DZ-BM1-15</t>
  </si>
  <si>
    <t>DZ-BM1-16</t>
  </si>
  <si>
    <t>DZ-BM1-17</t>
  </si>
  <si>
    <t>DZ-BM1-18</t>
  </si>
  <si>
    <t>DZ-BM1-19</t>
  </si>
  <si>
    <t>DZ-BM1-20</t>
  </si>
  <si>
    <t>DZ-BM1-21</t>
  </si>
  <si>
    <t>DZ-BM1-22</t>
  </si>
  <si>
    <t>DZ-BM1-23</t>
  </si>
  <si>
    <t>DZ-BM1-25</t>
  </si>
  <si>
    <t>DZ-BM1-26</t>
  </si>
  <si>
    <t>DZ-BM1-27</t>
  </si>
  <si>
    <t>DZ-BM1-28</t>
  </si>
  <si>
    <t>DZ-BM1-29</t>
  </si>
  <si>
    <t>DZ-BM1-31</t>
  </si>
  <si>
    <t>DZ-BM1-32</t>
  </si>
  <si>
    <t>DZ-BM1-34</t>
  </si>
  <si>
    <t>DZ-BM1-35</t>
  </si>
  <si>
    <t>DZ-BM1-36</t>
  </si>
  <si>
    <t>DZ-BM1-37</t>
  </si>
  <si>
    <t>DZ-BM1-38</t>
  </si>
  <si>
    <t>DZ-BM1-39</t>
  </si>
  <si>
    <t>DZ-BM1-40</t>
  </si>
  <si>
    <t>DZ-BM1-42</t>
  </si>
  <si>
    <t>DZ-BM1-44</t>
  </si>
  <si>
    <t>DZ-BM1-45</t>
  </si>
  <si>
    <t>DZ-BM1-47</t>
  </si>
  <si>
    <t>DZ-BM1-48</t>
  </si>
  <si>
    <t>DZ-BM1-49</t>
  </si>
  <si>
    <t>DZ-BM1-50</t>
  </si>
  <si>
    <t>DZ-BM1-51</t>
  </si>
  <si>
    <t>DZ-BM1-52</t>
  </si>
  <si>
    <t>DZ-BM1-53</t>
  </si>
  <si>
    <t>DZ-BM1-54</t>
  </si>
  <si>
    <t>DZ-BM1-55</t>
  </si>
  <si>
    <t>DZ-BM1-56</t>
  </si>
  <si>
    <t>DZ-BM1-57</t>
  </si>
  <si>
    <t>DZ-BM1-60</t>
  </si>
  <si>
    <t>DZ-BM1-62</t>
  </si>
  <si>
    <t>DZ-BM1-65</t>
  </si>
  <si>
    <t>DZ-BM1-67</t>
  </si>
  <si>
    <t>DZ-BM1-68</t>
  </si>
  <si>
    <t>DZ-BM1-69</t>
  </si>
  <si>
    <t>DZ-BM1-70</t>
  </si>
  <si>
    <t>DZ-BM1-71</t>
  </si>
  <si>
    <t>DZ-BM1-72</t>
  </si>
  <si>
    <t>DZ-BM1-73</t>
  </si>
  <si>
    <t>DZ-BM1-74</t>
  </si>
  <si>
    <t>DZ-BM1-75</t>
  </si>
  <si>
    <t>DZ-BM1-76</t>
  </si>
  <si>
    <t>DZ-BM1-77</t>
  </si>
  <si>
    <t>DZ-BM1-78</t>
  </si>
  <si>
    <t>DZ-BM1-79</t>
  </si>
  <si>
    <t>DZ-BM1-80</t>
  </si>
  <si>
    <t>DZ-BM1-82</t>
  </si>
  <si>
    <t>DZ-BM1-83</t>
  </si>
  <si>
    <t>DZ-BM1-84</t>
  </si>
  <si>
    <t>DZ-BM1-85</t>
  </si>
  <si>
    <t>DZ-BM1-86</t>
  </si>
  <si>
    <t>DZ-BM1-87</t>
  </si>
  <si>
    <t>DZ-BM1-88</t>
  </si>
  <si>
    <t>DZ-BM1-89</t>
  </si>
  <si>
    <t>DZ-BM1-90</t>
  </si>
  <si>
    <t>DZ-BM1-92</t>
  </si>
  <si>
    <t>DZ-BM1-93</t>
  </si>
  <si>
    <t>DZ-BM1-94</t>
  </si>
  <si>
    <t>DZ-BM1-96</t>
  </si>
  <si>
    <t>DZ-BM1-98</t>
  </si>
  <si>
    <t>DZ-BM1-99</t>
  </si>
  <si>
    <t>DZ-BM1-100</t>
  </si>
  <si>
    <t>Standard run with DZ-BM1: Sri Lanka Zircon</t>
  </si>
  <si>
    <t>Published Standard Ages</t>
  </si>
  <si>
    <r>
      <rPr>
        <b/>
        <sz val="10"/>
        <color theme="1"/>
        <rFont val="Calibri"/>
        <family val="2"/>
        <scheme val="minor"/>
      </rPr>
      <t>WRS-1348</t>
    </r>
    <r>
      <rPr>
        <sz val="10"/>
        <color theme="1"/>
        <rFont val="Calibri"/>
        <family val="2"/>
        <scheme val="minor"/>
      </rPr>
      <t xml:space="preserve">, 526.26 ± 0.70 (Pointon et al., 2012); </t>
    </r>
    <r>
      <rPr>
        <b/>
        <sz val="10"/>
        <color theme="1"/>
        <rFont val="Calibri"/>
        <family val="2"/>
        <scheme val="minor"/>
      </rPr>
      <t>Plešovice</t>
    </r>
    <r>
      <rPr>
        <sz val="10"/>
        <color theme="1"/>
        <rFont val="Calibri"/>
        <family val="2"/>
        <scheme val="minor"/>
      </rPr>
      <t xml:space="preserve">, 337.13 ± 0.37, (Sláma et al., 2008); </t>
    </r>
    <r>
      <rPr>
        <b/>
        <sz val="10"/>
        <color theme="1"/>
        <rFont val="Calibri"/>
        <family val="2"/>
        <scheme val="minor"/>
      </rPr>
      <t>Temora 2</t>
    </r>
    <r>
      <rPr>
        <sz val="10"/>
        <color theme="1"/>
        <rFont val="Calibri"/>
        <family val="2"/>
        <scheme val="minor"/>
      </rPr>
      <t>, 416.8 ± 1.3 (Black et al., 2003);</t>
    </r>
  </si>
  <si>
    <t>Date         Laboratory</t>
  </si>
  <si>
    <t>Sample(s)</t>
  </si>
  <si>
    <t>Primary Standard</t>
  </si>
  <si>
    <t>Secondary Standard</t>
  </si>
  <si>
    <t>Published age (2σ)/Ma</t>
  </si>
  <si>
    <r>
      <t>Measured age (2</t>
    </r>
    <r>
      <rPr>
        <sz val="11"/>
        <color theme="1"/>
        <rFont val="Calibri"/>
        <family val="2"/>
      </rPr>
      <t>σ)/Ma</t>
    </r>
  </si>
  <si>
    <t>Published age Reference</t>
  </si>
  <si>
    <t>02/08/2016 TCD</t>
  </si>
  <si>
    <t>KR1, SH3B</t>
  </si>
  <si>
    <t>Madagascar apatite</t>
  </si>
  <si>
    <t xml:space="preserve">473.5 ± 0.7 </t>
  </si>
  <si>
    <t>Thomson et al. (2012); in-house standard</t>
  </si>
  <si>
    <t>McClure Mountain syenite</t>
  </si>
  <si>
    <t xml:space="preserve">523.51 ± 2.09 </t>
  </si>
  <si>
    <t xml:space="preserve">517.8 ± 4.6 </t>
  </si>
  <si>
    <t>Schoene &amp; Bowring (2006)</t>
  </si>
  <si>
    <t>Durango apatite</t>
  </si>
  <si>
    <t xml:space="preserve">31.44 ± 0.18 </t>
  </si>
  <si>
    <t xml:space="preserve">31.81 ± 0.33 </t>
  </si>
  <si>
    <t>McDowell et al. (2005)</t>
  </si>
  <si>
    <t>25/04/2017 TCD</t>
  </si>
  <si>
    <t>DZ-SH1, DZ-SH2</t>
  </si>
  <si>
    <t xml:space="preserve">1065.4 ± 0.6 </t>
  </si>
  <si>
    <t>Wiedenbeck et al. (1995)</t>
  </si>
  <si>
    <t xml:space="preserve">526.26 ± 0.70 </t>
  </si>
  <si>
    <t xml:space="preserve">519.9 ± 4.6 </t>
  </si>
  <si>
    <t>Pointon et al. (2012)</t>
  </si>
  <si>
    <t xml:space="preserve">337.13 ± 0.37 </t>
  </si>
  <si>
    <t xml:space="preserve">338.4 ± 2.3 </t>
  </si>
  <si>
    <t>Sláma et al. (2008)</t>
  </si>
  <si>
    <t xml:space="preserve">416.8 ± 1.3 </t>
  </si>
  <si>
    <t xml:space="preserve">414.1 ± 2.8 </t>
  </si>
  <si>
    <t>Black et al. (2003)</t>
  </si>
  <si>
    <t>26/04/2017 TCD</t>
  </si>
  <si>
    <t>SH5B, SH5C</t>
  </si>
  <si>
    <t xml:space="preserve">529.6 ±5.1 </t>
  </si>
  <si>
    <t xml:space="preserve">341.4 ±4.8 </t>
  </si>
  <si>
    <t>Temora</t>
  </si>
  <si>
    <t xml:space="preserve">415.0 ±3.1 </t>
  </si>
  <si>
    <t>05/04/2017 TCD</t>
  </si>
  <si>
    <t>SH5A</t>
  </si>
  <si>
    <t xml:space="preserve">528.3 ±2.7 </t>
  </si>
  <si>
    <t xml:space="preserve">1055.3 ±5.6 </t>
  </si>
  <si>
    <t xml:space="preserve">416.2 ±3.9 </t>
  </si>
  <si>
    <t>30/04/2014 Arizona</t>
  </si>
  <si>
    <t>DZ-BM1</t>
  </si>
  <si>
    <t xml:space="preserve">563.5 ± 3.2 </t>
  </si>
  <si>
    <t xml:space="preserve">562.5  ± 1.3  </t>
  </si>
  <si>
    <t>Gehrels et al. (2008)</t>
  </si>
  <si>
    <t>28/08/2014 Arizona</t>
  </si>
  <si>
    <t>DZ-SH3</t>
  </si>
  <si>
    <t>563.8  ± 1.4</t>
  </si>
  <si>
    <t>12/05/2017 Arizona</t>
  </si>
  <si>
    <t xml:space="preserve">1099 ± 2 </t>
  </si>
  <si>
    <t xml:space="preserve">1097.2 ±6.6 </t>
  </si>
  <si>
    <t>Paces and Miller (1993)</t>
  </si>
  <si>
    <t>Braintree diorite</t>
  </si>
  <si>
    <t xml:space="preserve">419.26 ± 0.39 </t>
  </si>
  <si>
    <t xml:space="preserve">420.6 ±8.6 </t>
  </si>
  <si>
    <t>Black et al. (2004)</t>
  </si>
  <si>
    <t>Description</t>
  </si>
  <si>
    <t>Table</t>
  </si>
  <si>
    <t>S1</t>
  </si>
  <si>
    <t>S2</t>
  </si>
  <si>
    <t>S3</t>
  </si>
  <si>
    <t>S4</t>
  </si>
  <si>
    <t>S5</t>
  </si>
  <si>
    <t>S6</t>
  </si>
  <si>
    <t>S7</t>
  </si>
  <si>
    <t>S8</t>
  </si>
  <si>
    <t>S9</t>
  </si>
  <si>
    <t>S10</t>
  </si>
  <si>
    <t>LA-ICPMS apatite, including standards</t>
  </si>
  <si>
    <t>LA-ICPMS metabasite zircon, including standards</t>
  </si>
  <si>
    <t>LA-ICPMS detrital zircon, including standards</t>
  </si>
  <si>
    <t>LA-ICPMS summary of published and measured ages of standards</t>
  </si>
  <si>
    <t xml:space="preserve">XRF (Major Elements) in-session standards </t>
  </si>
  <si>
    <r>
      <t>XRF (Major Elements) 2</t>
    </r>
    <r>
      <rPr>
        <sz val="12"/>
        <color theme="1"/>
        <rFont val="Calibri"/>
        <family val="2"/>
      </rPr>
      <t>σ determination by multiple standard runs</t>
    </r>
  </si>
  <si>
    <t>ICP-AES, including standards</t>
  </si>
  <si>
    <t>ICP-MS, including standards</t>
  </si>
  <si>
    <r>
      <rPr>
        <b/>
        <sz val="12"/>
        <color theme="1"/>
        <rFont val="Calibri"/>
        <family val="2"/>
        <scheme val="minor"/>
      </rPr>
      <t>Supplemetary Tables to</t>
    </r>
    <r>
      <rPr>
        <sz val="12"/>
        <color theme="1"/>
        <rFont val="Calibri"/>
        <family val="2"/>
        <scheme val="minor"/>
      </rPr>
      <t xml:space="preserve"> 
</t>
    </r>
    <r>
      <rPr>
        <i/>
        <sz val="12"/>
        <color theme="1"/>
        <rFont val="Calibri"/>
        <family val="2"/>
        <scheme val="minor"/>
      </rPr>
      <t xml:space="preserve">Precambrian olistoliths masquerading as sills from Death Valley, California
</t>
    </r>
    <r>
      <rPr>
        <sz val="12"/>
        <color theme="1"/>
        <rFont val="Calibri"/>
        <family val="2"/>
        <scheme val="minor"/>
      </rPr>
      <t xml:space="preserve">
Vandyk, T. M., Le Heron, D.P., Chew, D.M., Amato., J.M., Thirlwall, M., Dehler, C.M., Hennig, J., Castonguay, S.R., Knott T., Tofaif, S., Ali, D.O., Manning, C.J.,Busfield, M.E, Doepke, D. , Grassineau, N.
</t>
    </r>
  </si>
  <si>
    <t>SH5A-4-1*</t>
  </si>
  <si>
    <t>SH5A-4-2*</t>
  </si>
  <si>
    <t>SH5A-4-3*</t>
  </si>
  <si>
    <t>SH5A-5-1*</t>
  </si>
  <si>
    <t>SH5A-5-8*</t>
  </si>
  <si>
    <t>SH5B-1-1*</t>
  </si>
  <si>
    <r>
      <rPr>
        <vertAlign val="superscript"/>
        <sz val="11"/>
        <color theme="1"/>
        <rFont val="Calibri"/>
        <family val="2"/>
        <scheme val="minor"/>
      </rPr>
      <t>207</t>
    </r>
    <r>
      <rPr>
        <sz val="11"/>
        <color theme="1"/>
        <rFont val="Calibri"/>
        <family val="2"/>
        <scheme val="minor"/>
      </rPr>
      <t>Pb/</t>
    </r>
    <r>
      <rPr>
        <vertAlign val="superscript"/>
        <sz val="11"/>
        <color theme="1"/>
        <rFont val="Calibri"/>
        <family val="2"/>
        <scheme val="minor"/>
      </rPr>
      <t>235</t>
    </r>
    <r>
      <rPr>
        <sz val="11"/>
        <color theme="1"/>
        <rFont val="Calibri"/>
        <family val="2"/>
        <scheme val="minor"/>
      </rPr>
      <t>U</t>
    </r>
  </si>
  <si>
    <r>
      <rPr>
        <vertAlign val="superscript"/>
        <sz val="11"/>
        <color theme="1"/>
        <rFont val="Calibri"/>
        <family val="2"/>
        <scheme val="minor"/>
      </rPr>
      <t>206</t>
    </r>
    <r>
      <rPr>
        <sz val="11"/>
        <color theme="1"/>
        <rFont val="Calibri"/>
        <family val="2"/>
        <scheme val="minor"/>
      </rPr>
      <t>Pb/</t>
    </r>
    <r>
      <rPr>
        <vertAlign val="superscript"/>
        <sz val="11"/>
        <color theme="1"/>
        <rFont val="Calibri"/>
        <family val="2"/>
        <scheme val="minor"/>
      </rPr>
      <t>238</t>
    </r>
    <r>
      <rPr>
        <sz val="11"/>
        <color theme="1"/>
        <rFont val="Calibri"/>
        <family val="2"/>
        <scheme val="minor"/>
      </rPr>
      <t>U</t>
    </r>
  </si>
  <si>
    <r>
      <rPr>
        <vertAlign val="superscript"/>
        <sz val="11"/>
        <color theme="1"/>
        <rFont val="Calibri"/>
        <family val="2"/>
        <scheme val="minor"/>
      </rPr>
      <t>207</t>
    </r>
    <r>
      <rPr>
        <sz val="11"/>
        <color theme="1"/>
        <rFont val="Calibri"/>
        <family val="2"/>
        <scheme val="minor"/>
      </rPr>
      <t>Pb/</t>
    </r>
    <r>
      <rPr>
        <vertAlign val="superscript"/>
        <sz val="11"/>
        <color theme="1"/>
        <rFont val="Calibri"/>
        <family val="2"/>
        <scheme val="minor"/>
      </rPr>
      <t>206</t>
    </r>
    <r>
      <rPr>
        <sz val="11"/>
        <color theme="1"/>
        <rFont val="Calibri"/>
        <family val="2"/>
        <scheme val="minor"/>
      </rPr>
      <t>Pb</t>
    </r>
  </si>
  <si>
    <t>Standard run with DZ-SH3: Sri Lanka Zircon, Braintree Diorite</t>
  </si>
  <si>
    <r>
      <rPr>
        <b/>
        <sz val="10"/>
        <color theme="1"/>
        <rFont val="Calibri"/>
        <family val="2"/>
        <scheme val="minor"/>
      </rPr>
      <t>Sri Lanka zircon</t>
    </r>
    <r>
      <rPr>
        <sz val="10"/>
        <color theme="1"/>
        <rFont val="Calibri"/>
        <family val="2"/>
        <scheme val="minor"/>
      </rPr>
      <t xml:space="preserve">, 563.5 ± 2.3 Ma (Gehrels et al., 2008); </t>
    </r>
    <r>
      <rPr>
        <b/>
        <sz val="10"/>
        <color theme="1"/>
        <rFont val="Calibri"/>
        <family val="2"/>
        <scheme val="minor"/>
      </rPr>
      <t>Braintree diorite</t>
    </r>
    <r>
      <rPr>
        <sz val="10"/>
        <color theme="1"/>
        <rFont val="Calibri"/>
        <family val="2"/>
        <scheme val="minor"/>
      </rPr>
      <t>, 419.26 ± 0.39 Ma (Black et al., 2004)</t>
    </r>
  </si>
  <si>
    <t xml:space="preserve">422.0 ±6.7 </t>
  </si>
  <si>
    <r>
      <t xml:space="preserve">Black, L.P., Kamo, S.L., Allen, C.M., Aleinikoff, J.N., Davis, D.W., Korsch, R.J. &amp; Foudoulis, C. 2003. TEMORA 1: a new zircon standard for Phanerozoic U-Pb geochronology. </t>
    </r>
    <r>
      <rPr>
        <i/>
        <sz val="12"/>
        <color theme="1"/>
        <rFont val="Calibri"/>
        <family val="2"/>
        <scheme val="minor"/>
      </rPr>
      <t>Chemical Geology</t>
    </r>
    <r>
      <rPr>
        <sz val="12"/>
        <color theme="1"/>
        <rFont val="Calibri"/>
        <family val="2"/>
        <scheme val="minor"/>
      </rPr>
      <t xml:space="preserve">, </t>
    </r>
    <r>
      <rPr>
        <b/>
        <sz val="12"/>
        <color theme="1"/>
        <rFont val="Calibri"/>
        <family val="2"/>
        <scheme val="minor"/>
      </rPr>
      <t>200</t>
    </r>
    <r>
      <rPr>
        <sz val="12"/>
        <color theme="1"/>
        <rFont val="Calibri"/>
        <family val="2"/>
        <scheme val="minor"/>
      </rPr>
      <t>, 155–170, https://doi.org/10.1016/S0009-2541(03)00165-7.</t>
    </r>
  </si>
  <si>
    <r>
      <t xml:space="preserve">Black, L.P., Kamo, S.L., et al. 2004. Improved (206)Pb/(238)U microprobe geochronology by the monitoring of a trace-element-related matrix effect; SHRIMP, ID-TIMS, ELA-ICP-MS and oxygen isotope documentation for a series of zircon standards. </t>
    </r>
    <r>
      <rPr>
        <i/>
        <sz val="12"/>
        <color theme="1"/>
        <rFont val="Calibri"/>
        <family val="2"/>
        <scheme val="minor"/>
      </rPr>
      <t>Chemical Geology</t>
    </r>
    <r>
      <rPr>
        <sz val="12"/>
        <color theme="1"/>
        <rFont val="Calibri"/>
        <family val="2"/>
        <scheme val="minor"/>
      </rPr>
      <t xml:space="preserve">, </t>
    </r>
    <r>
      <rPr>
        <b/>
        <sz val="12"/>
        <color theme="1"/>
        <rFont val="Calibri"/>
        <family val="2"/>
        <scheme val="minor"/>
      </rPr>
      <t>205</t>
    </r>
    <r>
      <rPr>
        <sz val="12"/>
        <color theme="1"/>
        <rFont val="Calibri"/>
        <family val="2"/>
        <scheme val="minor"/>
      </rPr>
      <t>, 115–140, https://doi.org/10.1016/j.chemgeo.2004.01.003.</t>
    </r>
  </si>
  <si>
    <r>
      <t xml:space="preserve">Gehrels, G. &amp; Pecha, M. 2014. Detrital zircon U-Pb geochronology and Hf isotope geochemistry of Paleozoic and Triassic passive margin strata of western North America. </t>
    </r>
    <r>
      <rPr>
        <i/>
        <sz val="12"/>
        <color theme="1"/>
        <rFont val="Calibri"/>
        <family val="2"/>
        <scheme val="minor"/>
      </rPr>
      <t>Geosphere</t>
    </r>
    <r>
      <rPr>
        <sz val="12"/>
        <color theme="1"/>
        <rFont val="Calibri"/>
        <family val="2"/>
        <scheme val="minor"/>
      </rPr>
      <t xml:space="preserve">, </t>
    </r>
    <r>
      <rPr>
        <b/>
        <sz val="12"/>
        <color theme="1"/>
        <rFont val="Calibri"/>
        <family val="2"/>
        <scheme val="minor"/>
      </rPr>
      <t>10</t>
    </r>
    <r>
      <rPr>
        <sz val="12"/>
        <color theme="1"/>
        <rFont val="Calibri"/>
        <family val="2"/>
        <scheme val="minor"/>
      </rPr>
      <t>, 49–65, https://doi.org/10.1130/GES00889.1.</t>
    </r>
  </si>
  <si>
    <r>
      <t xml:space="preserve">Gehrels, G.E., Valencia, V.A. &amp; Ruiz, J. 2008. Enhanced precision, accuracy, efficiency, and spatial resolution of U-Pb ages by laser ablation-multicollector-inductively coupled plasma-mass spectrometry. </t>
    </r>
    <r>
      <rPr>
        <i/>
        <sz val="12"/>
        <color theme="1"/>
        <rFont val="Calibri"/>
        <family val="2"/>
        <scheme val="minor"/>
      </rPr>
      <t>Geochemistry Geophysics Geosystems</t>
    </r>
    <r>
      <rPr>
        <sz val="12"/>
        <color theme="1"/>
        <rFont val="Calibri"/>
        <family val="2"/>
        <scheme val="minor"/>
      </rPr>
      <t xml:space="preserve">, </t>
    </r>
    <r>
      <rPr>
        <b/>
        <sz val="12"/>
        <color theme="1"/>
        <rFont val="Calibri"/>
        <family val="2"/>
        <scheme val="minor"/>
      </rPr>
      <t>9</t>
    </r>
    <r>
      <rPr>
        <sz val="12"/>
        <color theme="1"/>
        <rFont val="Calibri"/>
        <family val="2"/>
        <scheme val="minor"/>
      </rPr>
      <t>, Q03017, https://doi.org/10.1029/2007GC001805.</t>
    </r>
  </si>
  <si>
    <r>
      <t xml:space="preserve">McDowell, F.W., McIntosh, W.C. &amp; Farley, K.A. 2005. A precise Ar-40-Ar-39 reference age for the Durango apatite (U-Th)/He and fission-track dating standard. </t>
    </r>
    <r>
      <rPr>
        <i/>
        <sz val="12"/>
        <color theme="1"/>
        <rFont val="Calibri"/>
        <family val="2"/>
        <scheme val="minor"/>
      </rPr>
      <t>Chemical Geology</t>
    </r>
    <r>
      <rPr>
        <sz val="12"/>
        <color theme="1"/>
        <rFont val="Calibri"/>
        <family val="2"/>
        <scheme val="minor"/>
      </rPr>
      <t xml:space="preserve">, </t>
    </r>
    <r>
      <rPr>
        <b/>
        <sz val="12"/>
        <color theme="1"/>
        <rFont val="Calibri"/>
        <family val="2"/>
        <scheme val="minor"/>
      </rPr>
      <t>214</t>
    </r>
    <r>
      <rPr>
        <sz val="12"/>
        <color theme="1"/>
        <rFont val="Calibri"/>
        <family val="2"/>
        <scheme val="minor"/>
      </rPr>
      <t>, 249–263, https://doi.org/10.1016/j.chemgeo.2004.10.002.</t>
    </r>
  </si>
  <si>
    <r>
      <t xml:space="preserve">Paces, J.B. &amp; Miller, J.D. 1993. Precise U‐Pb ages of Duluth complex and related mafic intrusions, northeastern Minnesota: Geochronological insights to physical, petrogenetic, paleomagnetic, and tectonomagmatic processes associated with the 1.1 Ga midcontinent rift system. </t>
    </r>
    <r>
      <rPr>
        <i/>
        <sz val="12"/>
        <color theme="1"/>
        <rFont val="Calibri"/>
        <family val="2"/>
        <scheme val="minor"/>
      </rPr>
      <t>Journal of Geophysical Research: Solid Earth</t>
    </r>
    <r>
      <rPr>
        <sz val="12"/>
        <color theme="1"/>
        <rFont val="Calibri"/>
        <family val="2"/>
        <scheme val="minor"/>
      </rPr>
      <t xml:space="preserve">, </t>
    </r>
    <r>
      <rPr>
        <b/>
        <sz val="12"/>
        <color theme="1"/>
        <rFont val="Calibri"/>
        <family val="2"/>
        <scheme val="minor"/>
      </rPr>
      <t>98</t>
    </r>
    <r>
      <rPr>
        <sz val="12"/>
        <color theme="1"/>
        <rFont val="Calibri"/>
        <family val="2"/>
        <scheme val="minor"/>
      </rPr>
      <t>, 13997–14013.</t>
    </r>
  </si>
  <si>
    <r>
      <t xml:space="preserve">Pointon, M.A., Cliff, R.A. &amp; Chew, D.M. 2012. The provenance of Western Irish Namurian Basin sedimentary strata inferred using detrital zircon U-Pb LA-ICP-MS geochronology. </t>
    </r>
    <r>
      <rPr>
        <i/>
        <sz val="12"/>
        <color theme="1"/>
        <rFont val="Calibri"/>
        <family val="2"/>
        <scheme val="minor"/>
      </rPr>
      <t>Geological Journal</t>
    </r>
    <r>
      <rPr>
        <sz val="12"/>
        <color theme="1"/>
        <rFont val="Calibri"/>
        <family val="2"/>
        <scheme val="minor"/>
      </rPr>
      <t xml:space="preserve">, </t>
    </r>
    <r>
      <rPr>
        <b/>
        <sz val="12"/>
        <color theme="1"/>
        <rFont val="Calibri"/>
        <family val="2"/>
        <scheme val="minor"/>
      </rPr>
      <t>47</t>
    </r>
    <r>
      <rPr>
        <sz val="12"/>
        <color theme="1"/>
        <rFont val="Calibri"/>
        <family val="2"/>
        <scheme val="minor"/>
      </rPr>
      <t>, 77–98, https://doi.org/10.1002/gj.1335.</t>
    </r>
  </si>
  <si>
    <r>
      <t xml:space="preserve">Schoene, B. &amp; Bowring, S.A. 2006. U-Pb systematics of the McClure Mountain syenite: thermochronological constraints on the age of the Ar-40/Ar-39 standard MMhb. </t>
    </r>
    <r>
      <rPr>
        <i/>
        <sz val="12"/>
        <color theme="1"/>
        <rFont val="Calibri"/>
        <family val="2"/>
        <scheme val="minor"/>
      </rPr>
      <t>Contributions to Mineralogy and Petrology</t>
    </r>
    <r>
      <rPr>
        <sz val="12"/>
        <color theme="1"/>
        <rFont val="Calibri"/>
        <family val="2"/>
        <scheme val="minor"/>
      </rPr>
      <t xml:space="preserve">, </t>
    </r>
    <r>
      <rPr>
        <b/>
        <sz val="12"/>
        <color theme="1"/>
        <rFont val="Calibri"/>
        <family val="2"/>
        <scheme val="minor"/>
      </rPr>
      <t>151</t>
    </r>
    <r>
      <rPr>
        <sz val="12"/>
        <color theme="1"/>
        <rFont val="Calibri"/>
        <family val="2"/>
        <scheme val="minor"/>
      </rPr>
      <t>, 615–630, https://doi.org/10.1007/s00410-006-0077-4.</t>
    </r>
  </si>
  <si>
    <r>
      <t xml:space="preserve">Sláma, J., Košler, J., et al. 2008. Plešovice zircon—a new natural reference material for U–Pb and Hf isotopic microanalysis. </t>
    </r>
    <r>
      <rPr>
        <i/>
        <sz val="12"/>
        <color theme="1"/>
        <rFont val="Calibri"/>
        <family val="2"/>
        <scheme val="minor"/>
      </rPr>
      <t>Chemical Geology</t>
    </r>
    <r>
      <rPr>
        <sz val="12"/>
        <color theme="1"/>
        <rFont val="Calibri"/>
        <family val="2"/>
        <scheme val="minor"/>
      </rPr>
      <t xml:space="preserve">, </t>
    </r>
    <r>
      <rPr>
        <b/>
        <sz val="12"/>
        <color theme="1"/>
        <rFont val="Calibri"/>
        <family val="2"/>
        <scheme val="minor"/>
      </rPr>
      <t>249</t>
    </r>
    <r>
      <rPr>
        <sz val="12"/>
        <color theme="1"/>
        <rFont val="Calibri"/>
        <family val="2"/>
        <scheme val="minor"/>
      </rPr>
      <t>, 1–35.</t>
    </r>
  </si>
  <si>
    <r>
      <t xml:space="preserve">Thomson, S.N., Gehrels, G.E., Ruiz, J. &amp; Buchwaldt, R. 2012. Routine low-damage apatite U-Pb dating using laser ablation-multicollector-ICPMS. </t>
    </r>
    <r>
      <rPr>
        <i/>
        <sz val="12"/>
        <color theme="1"/>
        <rFont val="Calibri"/>
        <family val="2"/>
        <scheme val="minor"/>
      </rPr>
      <t>Geochemistry Geophysics Geosystems</t>
    </r>
    <r>
      <rPr>
        <sz val="12"/>
        <color theme="1"/>
        <rFont val="Calibri"/>
        <family val="2"/>
        <scheme val="minor"/>
      </rPr>
      <t xml:space="preserve">, </t>
    </r>
    <r>
      <rPr>
        <b/>
        <sz val="12"/>
        <color theme="1"/>
        <rFont val="Calibri"/>
        <family val="2"/>
        <scheme val="minor"/>
      </rPr>
      <t>13</t>
    </r>
    <r>
      <rPr>
        <sz val="12"/>
        <color theme="1"/>
        <rFont val="Calibri"/>
        <family val="2"/>
        <scheme val="minor"/>
      </rPr>
      <t>, Q0AA21, https://doi.org/10.1029/2011GC003928.</t>
    </r>
  </si>
  <si>
    <r>
      <t xml:space="preserve">Wiedenbeck, M., Alle, P., et al. 1995. Three natural zircon standards for U‐Th‐Pb, Lu‐Hf, trace element and REE analyses. </t>
    </r>
    <r>
      <rPr>
        <i/>
        <sz val="12"/>
        <color theme="1"/>
        <rFont val="Calibri"/>
        <family val="2"/>
        <scheme val="minor"/>
      </rPr>
      <t>Geostandards and Geoanalytical Research</t>
    </r>
    <r>
      <rPr>
        <sz val="12"/>
        <color theme="1"/>
        <rFont val="Calibri"/>
        <family val="2"/>
        <scheme val="minor"/>
      </rPr>
      <t xml:space="preserve">, </t>
    </r>
    <r>
      <rPr>
        <b/>
        <sz val="12"/>
        <color theme="1"/>
        <rFont val="Calibri"/>
        <family val="2"/>
        <scheme val="minor"/>
      </rPr>
      <t>19</t>
    </r>
    <r>
      <rPr>
        <sz val="12"/>
        <color theme="1"/>
        <rFont val="Calibri"/>
        <family val="2"/>
        <scheme val="minor"/>
      </rPr>
      <t>, 1–23.</t>
    </r>
  </si>
  <si>
    <r>
      <t xml:space="preserve">Kupfer, D. 1960. Thrust Faulting and Chaos Structure, Silurian Hills, San-Bernardino County, California. </t>
    </r>
    <r>
      <rPr>
        <i/>
        <sz val="12"/>
        <color theme="1"/>
        <rFont val="Calibri"/>
        <family val="2"/>
        <scheme val="minor"/>
      </rPr>
      <t>Geological Society of America Bulletin</t>
    </r>
    <r>
      <rPr>
        <sz val="12"/>
        <color theme="1"/>
        <rFont val="Calibri"/>
        <family val="2"/>
        <scheme val="minor"/>
      </rPr>
      <t xml:space="preserve">, </t>
    </r>
    <r>
      <rPr>
        <b/>
        <sz val="12"/>
        <color theme="1"/>
        <rFont val="Calibri"/>
        <family val="2"/>
        <scheme val="minor"/>
      </rPr>
      <t>71</t>
    </r>
    <r>
      <rPr>
        <sz val="12"/>
        <color theme="1"/>
        <rFont val="Calibri"/>
        <family val="2"/>
        <scheme val="minor"/>
      </rPr>
      <t>, 181-, https://doi.org/10.1130/0016-7606(1960)71[181:TFACSS]2.0.CO;2.</t>
    </r>
  </si>
  <si>
    <t>References used in supplementary tables only</t>
  </si>
  <si>
    <r>
      <rPr>
        <b/>
        <sz val="10"/>
        <rFont val="Arial"/>
        <family val="2"/>
      </rPr>
      <t>Table S2</t>
    </r>
    <r>
      <rPr>
        <sz val="11"/>
        <color theme="1"/>
        <rFont val="Calibri"/>
        <family val="2"/>
        <scheme val="minor"/>
      </rPr>
      <t>: Isotopic age data, including standards, for U-Pb zircon by Laser Ablation Inductively Coupled Mass Spectrometry of metabasites from the Kingston Peak Formation in the Silurian Hills, Death Valley, USA.</t>
    </r>
  </si>
  <si>
    <r>
      <rPr>
        <b/>
        <sz val="10"/>
        <rFont val="Arial"/>
        <family val="2"/>
      </rPr>
      <t>Table S4</t>
    </r>
    <r>
      <rPr>
        <sz val="11"/>
        <color theme="1"/>
        <rFont val="Calibri"/>
        <family val="2"/>
        <scheme val="minor"/>
      </rPr>
      <t>: Summary of published ages of standards used in Laser Ablation Inductively Coupled Mass Spectrometry and the ages yielded for those standards in this study.  Measured ages are concordia ages of all runs of each standard, except for the apatites analysed 02/08/2017, which are  lower intercept ages. Measured ages for secondary standards only. TCD = Trinity College Dublin; Arizona = University of Arizona LaserChron facility.</t>
    </r>
  </si>
  <si>
    <t>too few data</t>
  </si>
  <si>
    <t>556.9 ± 5.5</t>
  </si>
  <si>
    <t>Mo</t>
  </si>
  <si>
    <t xml:space="preserve">Ce </t>
  </si>
  <si>
    <t>KC-10</t>
  </si>
  <si>
    <t>Inductively Coupled Plasma Atomic Emission Spectrometry (wt%)</t>
  </si>
  <si>
    <r>
      <rPr>
        <b/>
        <sz val="12"/>
        <color theme="1"/>
        <rFont val="Calibri"/>
        <family val="2"/>
        <scheme val="minor"/>
      </rPr>
      <t>Table S11</t>
    </r>
    <r>
      <rPr>
        <sz val="12"/>
        <color theme="1"/>
        <rFont val="Calibri"/>
        <family val="2"/>
        <scheme val="minor"/>
      </rPr>
      <t>:  Multiple trace  element analyses of standard KC-10, using the same methods and apparatus employed in this study, by Inductively Coupled Plasma Atomic Emission Spectrometry and Mass Spectrometry at Royal Holloway University of London. These data were used to determine the 2σ estimated uncertainties for samples of this study. KC-10 is an in-house basaltic sample chosen for its compositional similarity to metabasites of this study. These data have not been normalised to 100 wt% and are reported on a volatile free basis.</t>
    </r>
  </si>
  <si>
    <t>Statistics (ppm)</t>
  </si>
  <si>
    <t>Recommended concentrations for standard KC-10 (ppm)</t>
  </si>
  <si>
    <r>
      <t xml:space="preserve">Inductively Coupled Plasma </t>
    </r>
    <r>
      <rPr>
        <b/>
        <sz val="12"/>
        <color theme="1"/>
        <rFont val="Calibri"/>
        <family val="2"/>
        <scheme val="minor"/>
      </rPr>
      <t>Atomic Emission Spectrometry</t>
    </r>
    <r>
      <rPr>
        <sz val="12"/>
        <color theme="1"/>
        <rFont val="Calibri"/>
        <family val="2"/>
        <scheme val="minor"/>
      </rPr>
      <t xml:space="preserve"> (ppm)</t>
    </r>
  </si>
  <si>
    <r>
      <t xml:space="preserve">Inductively Coupled Plasma </t>
    </r>
    <r>
      <rPr>
        <b/>
        <sz val="12"/>
        <color theme="1"/>
        <rFont val="Calibri"/>
        <family val="2"/>
        <scheme val="minor"/>
      </rPr>
      <t>Mass Spectrometry</t>
    </r>
    <r>
      <rPr>
        <sz val="12"/>
        <color theme="1"/>
        <rFont val="Calibri"/>
        <family val="2"/>
        <scheme val="minor"/>
      </rPr>
      <t xml:space="preserve"> (ppm)</t>
    </r>
  </si>
  <si>
    <r>
      <rPr>
        <b/>
        <sz val="11"/>
        <color theme="1"/>
        <rFont val="Calibri"/>
        <family val="2"/>
        <scheme val="minor"/>
      </rPr>
      <t>Table S10</t>
    </r>
    <r>
      <rPr>
        <sz val="11"/>
        <color theme="1"/>
        <rFont val="Calibri"/>
        <family val="2"/>
        <scheme val="minor"/>
      </rPr>
      <t>:  Multiple major element analyses of standard KC-10, using the same methods and apparatus employed in this study, by Inductively Coupled Plasma Atomic Emission Spectrometry at Royal Holloway University of London. These data were used to determine the 2</t>
    </r>
    <r>
      <rPr>
        <sz val="11"/>
        <color theme="1"/>
        <rFont val="Calibri"/>
        <family val="2"/>
      </rPr>
      <t>σ estimated uncertainties for samples of this study. KC-10 is an in-house basaltic sample chosen for its compositional similarity to metabasites of this study. These data have not been normalised to 100 wt% and are reported on a volatile free basis.</t>
    </r>
  </si>
  <si>
    <r>
      <rPr>
        <b/>
        <sz val="11"/>
        <color theme="1"/>
        <rFont val="Calibri"/>
        <family val="2"/>
        <scheme val="minor"/>
      </rPr>
      <t>Table S9</t>
    </r>
    <r>
      <rPr>
        <sz val="11"/>
        <color theme="1"/>
        <rFont val="Calibri"/>
        <family val="2"/>
        <scheme val="minor"/>
      </rPr>
      <t>: Samples and in-session standards of this study determined by Inductively Coupled Mass Spectrometry at the Earth Sciences Department, Royal Holloway University of London. Sample SH-P12-1 is a meta-igneous boulder found in marbles immediately underlying the Kingston Peak Formation of the Silurian Hills, 35° 32.138' N, 116° 06.018' W (mapping unit P12, Kupfer, 1960). ND: No Data available. These data have not been normalised to 100 wt% and are reported on a volatile free basis.</t>
    </r>
  </si>
  <si>
    <r>
      <t xml:space="preserve">Table S8: </t>
    </r>
    <r>
      <rPr>
        <sz val="10"/>
        <color theme="1"/>
        <rFont val="Calibri"/>
        <family val="2"/>
        <scheme val="minor"/>
      </rPr>
      <t>Samples and in-session standards of this study determined by Inductively Coupled Atomic Emission Spectrometry at the Earth Sciences Department, Royal Holloway University of London. Sample SH-P12-1 is a meta-igneous boulder found in marbles immediately underlying the Kingston Peak Formation of the Silurian Hills, 35° 32.138' N, 116° 06.018' W (mapping unit P12, Kupfer, 1960). Loss on ignition (LOI) was determind on aliquots of the samples used for XRF. ND: No Data available. These data have not been normalised to 100 wt% and are reported on a volatile free basis.</t>
    </r>
  </si>
  <si>
    <t>S</t>
  </si>
  <si>
    <t>F</t>
  </si>
  <si>
    <t>Cl</t>
  </si>
  <si>
    <t>Ga</t>
  </si>
  <si>
    <t>Rb</t>
  </si>
  <si>
    <t>W</t>
  </si>
  <si>
    <t>Multiple runs of a basaltic sample (ppm)</t>
  </si>
  <si>
    <t>References</t>
  </si>
  <si>
    <r>
      <rPr>
        <b/>
        <sz val="11"/>
        <color theme="1"/>
        <rFont val="Calibri"/>
        <family val="2"/>
        <scheme val="minor"/>
      </rPr>
      <t>Table S7</t>
    </r>
    <r>
      <rPr>
        <sz val="11"/>
        <color theme="1"/>
        <rFont val="Calibri"/>
        <family val="2"/>
        <scheme val="minor"/>
      </rPr>
      <t>:  Multiple analyses of a basaltic sample by X-Ray Fluorescence,  at Royal Holloway Univeristy of London, using the same method employed in this study. Each analysis from a different pressed powder pellet. The high 2</t>
    </r>
    <r>
      <rPr>
        <sz val="11"/>
        <color theme="1"/>
        <rFont val="Calibri"/>
        <family val="2"/>
      </rPr>
      <t>σ</t>
    </r>
    <r>
      <rPr>
        <sz val="11"/>
        <color theme="1"/>
        <rFont val="Calibri"/>
        <family val="2"/>
        <scheme val="minor"/>
      </rPr>
      <t xml:space="preserve"> for Cr is a function of minor Cr-spinel heterogeneity in the analysed powder. These data were used to determine the 2σ estimated uncertainties for samples of this study appearing in </t>
    </r>
    <r>
      <rPr>
        <b/>
        <sz val="11"/>
        <color theme="1"/>
        <rFont val="Calibri"/>
        <family val="2"/>
        <scheme val="minor"/>
      </rPr>
      <t>Table 2</t>
    </r>
    <r>
      <rPr>
        <sz val="11"/>
        <color theme="1"/>
        <rFont val="Calibri"/>
        <family val="2"/>
        <scheme val="minor"/>
      </rPr>
      <t xml:space="preserve">. Note that the 2σ values used in </t>
    </r>
    <r>
      <rPr>
        <b/>
        <sz val="11"/>
        <color theme="1"/>
        <rFont val="Calibri"/>
        <family val="2"/>
        <scheme val="minor"/>
      </rPr>
      <t>Table 2</t>
    </r>
    <r>
      <rPr>
        <sz val="11"/>
        <color theme="1"/>
        <rFont val="Calibri"/>
        <family val="2"/>
        <scheme val="minor"/>
      </rPr>
      <t xml:space="preserve"> for Yb, Cr, Cs, As, Br, Hf are from runs of multiple pressed powder pellets from a different basaltic sample, not listed in Table S7.</t>
    </r>
  </si>
  <si>
    <r>
      <t>ICP-MS and ICP-MS (Major Elements) 2</t>
    </r>
    <r>
      <rPr>
        <sz val="12"/>
        <color theme="1"/>
        <rFont val="Calibri"/>
        <family val="2"/>
      </rPr>
      <t>σ determination by multiple standard runs</t>
    </r>
  </si>
  <si>
    <r>
      <t>XRF (Trace Elements) 2</t>
    </r>
    <r>
      <rPr>
        <sz val="12"/>
        <color theme="1"/>
        <rFont val="Calibri"/>
        <family val="2"/>
      </rPr>
      <t>σ determination by multiple basaltic sample runs</t>
    </r>
  </si>
  <si>
    <t>S11</t>
  </si>
  <si>
    <r>
      <t>ICP-MS and ICP-MS (Trace Elements) 2</t>
    </r>
    <r>
      <rPr>
        <sz val="12"/>
        <color theme="1"/>
        <rFont val="Calibri"/>
        <family val="2"/>
      </rPr>
      <t>σ determination by multiple standard runs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</si>
</sst>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00"/>
    <numFmt numFmtId="165" formatCode="0.0"/>
    <numFmt numFmtId="166" formatCode="0.0000"/>
    <numFmt numFmtId="167" formatCode="0.00000"/>
  </numFmts>
  <fonts count="61">
    <font>
      <sz val="11"/>
      <color theme="1"/>
      <name val="Calibri"/>
      <family val="2"/>
      <scheme val="minor"/>
    </font>
    <font>
      <sz val="11"/>
      <color theme="1"/>
      <name val="Calibri"/>
      <family val="2"/>
      <scheme val="minor"/>
    </font>
    <font>
      <sz val="10"/>
      <name val="Arial"/>
      <family val="2"/>
    </font>
    <font>
      <sz val="10"/>
      <name val="Arial"/>
      <family val="2"/>
    </font>
    <font>
      <b/>
      <sz val="18"/>
      <color theme="3"/>
      <name val="Calibri Light"/>
      <family val="2"/>
      <scheme val="major"/>
    </font>
    <font>
      <b/>
      <sz val="10"/>
      <color theme="1"/>
      <name val="Arial"/>
      <family val="2"/>
    </font>
    <font>
      <sz val="10"/>
      <color theme="1"/>
      <name val="Arial"/>
      <family val="2"/>
    </font>
    <font>
      <sz val="10"/>
      <name val="Verdana"/>
      <family val="2"/>
    </font>
    <font>
      <sz val="10"/>
      <name val="Arial"/>
      <family val="2"/>
      <charset val="1"/>
    </font>
    <font>
      <sz val="10"/>
      <name val="Geneva"/>
    </font>
    <font>
      <sz val="10"/>
      <color rgb="FFFF0000"/>
      <name val="Arial"/>
      <family val="2"/>
    </font>
    <font>
      <sz val="12"/>
      <color theme="1"/>
      <name val="Calibri"/>
      <family val="2"/>
      <scheme val="minor"/>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0"/>
      <name val="Calibri"/>
      <family val="2"/>
      <scheme val="minor"/>
    </font>
    <font>
      <sz val="10"/>
      <name val="Calibri"/>
      <family val="2"/>
      <scheme val="minor"/>
    </font>
    <font>
      <sz val="10"/>
      <color theme="1"/>
      <name val="Calibri"/>
      <family val="2"/>
      <scheme val="minor"/>
    </font>
    <font>
      <b/>
      <sz val="11"/>
      <color theme="1"/>
      <name val="Calibri"/>
      <family val="2"/>
      <scheme val="minor"/>
    </font>
    <font>
      <sz val="11"/>
      <color theme="1"/>
      <name val="Calibri"/>
      <family val="2"/>
    </font>
    <font>
      <b/>
      <sz val="10"/>
      <color theme="1"/>
      <name val="Calibri"/>
      <family val="2"/>
      <scheme val="minor"/>
    </font>
    <font>
      <b/>
      <vertAlign val="subscript"/>
      <sz val="10"/>
      <name val="Calibri"/>
      <family val="2"/>
      <scheme val="minor"/>
    </font>
    <font>
      <sz val="8"/>
      <color theme="1"/>
      <name val="Calibri"/>
      <family val="2"/>
      <scheme val="minor"/>
    </font>
    <font>
      <b/>
      <sz val="8"/>
      <color theme="1"/>
      <name val="Calibri"/>
      <family val="2"/>
      <scheme val="minor"/>
    </font>
    <font>
      <b/>
      <sz val="8"/>
      <name val="Calibri"/>
      <family val="2"/>
      <scheme val="minor"/>
    </font>
    <font>
      <sz val="8"/>
      <name val="Calibri"/>
      <family val="2"/>
      <scheme val="minor"/>
    </font>
    <font>
      <sz val="10"/>
      <color theme="1"/>
      <name val="Calibri (Body)"/>
    </font>
    <font>
      <sz val="12"/>
      <name val="Calibri"/>
      <family val="2"/>
    </font>
    <font>
      <sz val="10"/>
      <name val="Calibri (Body)"/>
    </font>
    <font>
      <sz val="10"/>
      <name val="Arial"/>
      <family val="2"/>
    </font>
    <font>
      <b/>
      <sz val="10"/>
      <name val="Arial"/>
      <family val="2"/>
    </font>
    <font>
      <b/>
      <vertAlign val="superscript"/>
      <sz val="8"/>
      <name val="Calibri"/>
      <family val="2"/>
    </font>
    <font>
      <b/>
      <sz val="8"/>
      <name val="Calibri"/>
      <family val="2"/>
    </font>
    <font>
      <b/>
      <vertAlign val="superscript"/>
      <sz val="8"/>
      <name val="Calibri"/>
      <family val="2"/>
      <scheme val="minor"/>
    </font>
    <font>
      <vertAlign val="superscript"/>
      <sz val="11"/>
      <color theme="1"/>
      <name val="Calibri"/>
      <family val="2"/>
      <scheme val="minor"/>
    </font>
    <font>
      <vertAlign val="superscript"/>
      <sz val="10"/>
      <color theme="1"/>
      <name val="Calibri"/>
      <family val="2"/>
      <scheme val="minor"/>
    </font>
    <font>
      <sz val="12"/>
      <color theme="1"/>
      <name val="Calibri"/>
      <family val="2"/>
    </font>
    <font>
      <b/>
      <sz val="12"/>
      <color theme="1"/>
      <name val="Calibri"/>
      <family val="2"/>
      <scheme val="minor"/>
    </font>
    <font>
      <i/>
      <sz val="12"/>
      <color theme="1"/>
      <name val="Calibri"/>
      <family val="2"/>
      <scheme val="minor"/>
    </font>
    <font>
      <b/>
      <sz val="10"/>
      <color indexed="12"/>
      <name val="Arial"/>
      <family val="2"/>
    </font>
    <font>
      <sz val="12"/>
      <name val="Arial"/>
      <family val="2"/>
    </font>
    <font>
      <sz val="12"/>
      <color indexed="8"/>
      <name val="Arial"/>
      <family val="2"/>
    </font>
    <font>
      <sz val="12"/>
      <color theme="1"/>
      <name val="Arial"/>
      <family val="2"/>
    </font>
    <font>
      <sz val="12"/>
      <name val="Calibri"/>
      <family val="2"/>
      <scheme val="minor"/>
    </font>
    <font>
      <sz val="12"/>
      <color indexed="8"/>
      <name val="Calibri"/>
      <family val="2"/>
      <scheme val="minor"/>
    </font>
    <font>
      <b/>
      <sz val="12"/>
      <name val="Calibri"/>
      <family val="2"/>
      <scheme val="minor"/>
    </font>
    <font>
      <sz val="10"/>
      <color rgb="FF000000"/>
      <name val="Arial"/>
      <family val="2"/>
    </font>
    <font>
      <b/>
      <sz val="10"/>
      <color rgb="FF000000"/>
      <name val="Verdana"/>
      <family val="2"/>
    </font>
    <font>
      <sz val="10"/>
      <color rgb="FF000000"/>
      <name val="Verdana"/>
      <family val="2"/>
    </font>
    <font>
      <sz val="10"/>
      <color rgb="FF000000"/>
      <name val="Calibri"/>
      <family val="2"/>
      <scheme val="minor"/>
    </font>
    <font>
      <b/>
      <sz val="10"/>
      <color rgb="FF000000"/>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s>
  <borders count="3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auto="1"/>
      </bottom>
      <diagonal/>
    </border>
    <border>
      <left/>
      <right/>
      <top style="thick">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ck">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style="thick">
        <color auto="1"/>
      </bottom>
      <diagonal/>
    </border>
    <border>
      <left/>
      <right style="thin">
        <color auto="1"/>
      </right>
      <top style="thick">
        <color auto="1"/>
      </top>
      <bottom/>
      <diagonal/>
    </border>
    <border>
      <left style="thin">
        <color auto="1"/>
      </left>
      <right style="thin">
        <color auto="1"/>
      </right>
      <top style="thick">
        <color auto="1"/>
      </top>
      <bottom/>
      <diagonal/>
    </border>
    <border>
      <left style="thin">
        <color auto="1"/>
      </left>
      <right style="thin">
        <color auto="1"/>
      </right>
      <top style="thin">
        <color auto="1"/>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ck">
        <color auto="1"/>
      </bottom>
      <diagonal/>
    </border>
    <border>
      <left/>
      <right style="thin">
        <color auto="1"/>
      </right>
      <top style="thin">
        <color auto="1"/>
      </top>
      <bottom style="thick">
        <color auto="1"/>
      </bottom>
      <diagonal/>
    </border>
  </borders>
  <cellStyleXfs count="119">
    <xf numFmtId="0" fontId="0" fillId="0" borderId="0"/>
    <xf numFmtId="0" fontId="2" fillId="0" borderId="0"/>
    <xf numFmtId="0" fontId="3" fillId="0" borderId="0"/>
    <xf numFmtId="0" fontId="7" fillId="0" borderId="0"/>
    <xf numFmtId="0" fontId="3" fillId="0" borderId="0"/>
    <xf numFmtId="0" fontId="8" fillId="0" borderId="0"/>
    <xf numFmtId="0" fontId="3" fillId="0" borderId="0"/>
    <xf numFmtId="0" fontId="3" fillId="0" borderId="0"/>
    <xf numFmtId="0" fontId="7" fillId="0" borderId="0"/>
    <xf numFmtId="0" fontId="7" fillId="0" borderId="0"/>
    <xf numFmtId="0" fontId="7" fillId="0" borderId="0"/>
    <xf numFmtId="0" fontId="1" fillId="0" borderId="0"/>
    <xf numFmtId="0" fontId="7"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1" fillId="0" borderId="0"/>
    <xf numFmtId="0" fontId="1" fillId="0" borderId="0"/>
    <xf numFmtId="0" fontId="7" fillId="0" borderId="0"/>
    <xf numFmtId="0" fontId="1" fillId="0" borderId="0"/>
    <xf numFmtId="0" fontId="6" fillId="18" borderId="0" applyNumberFormat="0" applyBorder="0" applyAlignment="0" applyProtection="0"/>
    <xf numFmtId="0" fontId="1" fillId="0" borderId="0"/>
    <xf numFmtId="0" fontId="1" fillId="0" borderId="0"/>
    <xf numFmtId="0" fontId="6" fillId="0" borderId="0"/>
    <xf numFmtId="0" fontId="6" fillId="10"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12" fillId="16" borderId="0" applyNumberFormat="0" applyBorder="0" applyAlignment="0" applyProtection="0"/>
    <xf numFmtId="0" fontId="1" fillId="0" borderId="0"/>
    <xf numFmtId="0" fontId="1" fillId="0" borderId="0"/>
    <xf numFmtId="0" fontId="1" fillId="0" borderId="0"/>
    <xf numFmtId="0" fontId="1" fillId="0" borderId="0"/>
    <xf numFmtId="0" fontId="6" fillId="14"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12" borderId="0" applyNumberFormat="0" applyBorder="0" applyAlignment="0" applyProtection="0"/>
    <xf numFmtId="0" fontId="1" fillId="0" borderId="0"/>
    <xf numFmtId="0" fontId="1" fillId="0" borderId="0"/>
    <xf numFmtId="0" fontId="1" fillId="0" borderId="0"/>
    <xf numFmtId="0" fontId="1" fillId="0" borderId="0"/>
    <xf numFmtId="0" fontId="3" fillId="0" borderId="0"/>
    <xf numFmtId="0" fontId="6" fillId="22" borderId="0" applyNumberFormat="0" applyBorder="0" applyAlignment="0" applyProtection="0"/>
    <xf numFmtId="0" fontId="12" fillId="20" borderId="0" applyNumberFormat="0" applyBorder="0" applyAlignment="0" applyProtection="0"/>
    <xf numFmtId="0" fontId="12" fillId="24" borderId="0" applyNumberFormat="0" applyBorder="0" applyAlignment="0" applyProtection="0"/>
    <xf numFmtId="0" fontId="12" fillId="28" borderId="0" applyNumberFormat="0" applyBorder="0" applyAlignment="0" applyProtection="0"/>
    <xf numFmtId="0" fontId="12" fillId="32" borderId="0" applyNumberFormat="0" applyBorder="0" applyAlignment="0" applyProtection="0"/>
    <xf numFmtId="0" fontId="12" fillId="9" borderId="0" applyNumberFormat="0" applyBorder="0" applyAlignment="0" applyProtection="0"/>
    <xf numFmtId="0" fontId="12" fillId="13" borderId="0" applyNumberFormat="0" applyBorder="0" applyAlignment="0" applyProtection="0"/>
    <xf numFmtId="0" fontId="12" fillId="17" borderId="0" applyNumberFormat="0" applyBorder="0" applyAlignment="0" applyProtection="0"/>
    <xf numFmtId="0" fontId="12" fillId="21" borderId="0" applyNumberFormat="0" applyBorder="0" applyAlignment="0" applyProtection="0"/>
    <xf numFmtId="0" fontId="12" fillId="25" borderId="0" applyNumberFormat="0" applyBorder="0" applyAlignment="0" applyProtection="0"/>
    <xf numFmtId="0" fontId="12" fillId="29" borderId="0" applyNumberFormat="0" applyBorder="0" applyAlignment="0" applyProtection="0"/>
    <xf numFmtId="0" fontId="13" fillId="3" borderId="0" applyNumberFormat="0" applyBorder="0" applyAlignment="0" applyProtection="0"/>
    <xf numFmtId="0" fontId="14" fillId="6" borderId="4" applyNumberFormat="0" applyAlignment="0" applyProtection="0"/>
    <xf numFmtId="0" fontId="15" fillId="7" borderId="7" applyNumberFormat="0" applyAlignment="0" applyProtection="0"/>
    <xf numFmtId="0" fontId="16" fillId="0" borderId="0" applyNumberFormat="0" applyFill="0" applyBorder="0" applyAlignment="0" applyProtection="0"/>
    <xf numFmtId="0" fontId="17" fillId="2" borderId="0" applyNumberFormat="0" applyBorder="0" applyAlignment="0" applyProtection="0"/>
    <xf numFmtId="0" fontId="18" fillId="0" borderId="1" applyNumberFormat="0" applyFill="0" applyAlignment="0" applyProtection="0"/>
    <xf numFmtId="0" fontId="19" fillId="0" borderId="2" applyNumberFormat="0" applyFill="0" applyAlignment="0" applyProtection="0"/>
    <xf numFmtId="0" fontId="20" fillId="0" borderId="3" applyNumberFormat="0" applyFill="0" applyAlignment="0" applyProtection="0"/>
    <xf numFmtId="0" fontId="20" fillId="0" borderId="0" applyNumberFormat="0" applyFill="0" applyBorder="0" applyAlignment="0" applyProtection="0"/>
    <xf numFmtId="0" fontId="21" fillId="5" borderId="4" applyNumberFormat="0" applyAlignment="0" applyProtection="0"/>
    <xf numFmtId="0" fontId="22" fillId="0" borderId="6" applyNumberFormat="0" applyFill="0" applyAlignment="0" applyProtection="0"/>
    <xf numFmtId="0" fontId="23" fillId="4" borderId="0" applyNumberFormat="0" applyBorder="0" applyAlignment="0" applyProtection="0"/>
    <xf numFmtId="0" fontId="6" fillId="8" borderId="8" applyNumberFormat="0" applyFont="0" applyAlignment="0" applyProtection="0"/>
    <xf numFmtId="0" fontId="24" fillId="6" borderId="5" applyNumberFormat="0" applyAlignment="0" applyProtection="0"/>
    <xf numFmtId="0" fontId="5" fillId="0" borderId="9" applyNumberFormat="0" applyFill="0" applyAlignment="0" applyProtection="0"/>
    <xf numFmtId="0" fontId="10" fillId="0" borderId="0" applyNumberFormat="0" applyFill="0" applyBorder="0" applyAlignment="0" applyProtection="0"/>
    <xf numFmtId="43" fontId="3" fillId="0" borderId="0" applyFont="0" applyFill="0" applyBorder="0" applyAlignment="0" applyProtection="0"/>
    <xf numFmtId="0" fontId="1" fillId="0" borderId="0"/>
    <xf numFmtId="0" fontId="3" fillId="0" borderId="0"/>
    <xf numFmtId="0" fontId="4" fillId="0" borderId="0" applyNumberFormat="0" applyFill="0" applyBorder="0" applyAlignment="0" applyProtection="0"/>
    <xf numFmtId="0" fontId="1" fillId="0" borderId="0"/>
    <xf numFmtId="0" fontId="39" fillId="0" borderId="0"/>
    <xf numFmtId="0" fontId="1" fillId="0" borderId="0"/>
    <xf numFmtId="0" fontId="1" fillId="0" borderId="0"/>
    <xf numFmtId="0" fontId="56" fillId="0" borderId="0"/>
  </cellStyleXfs>
  <cellXfs count="607">
    <xf numFmtId="0" fontId="0" fillId="0" borderId="0" xfId="0"/>
    <xf numFmtId="0" fontId="3" fillId="0" borderId="0" xfId="2"/>
    <xf numFmtId="2" fontId="3" fillId="0" borderId="0" xfId="2" applyNumberFormat="1" applyFont="1"/>
    <xf numFmtId="165" fontId="25" fillId="0" borderId="0" xfId="0" applyNumberFormat="1" applyFont="1" applyBorder="1" applyAlignment="1">
      <alignment horizontal="left"/>
    </xf>
    <xf numFmtId="0" fontId="27" fillId="0" borderId="0" xfId="0" applyFont="1"/>
    <xf numFmtId="0" fontId="2" fillId="0" borderId="0" xfId="1" applyFont="1" applyFill="1"/>
    <xf numFmtId="0" fontId="1" fillId="0" borderId="0" xfId="0" applyFont="1"/>
    <xf numFmtId="0" fontId="25" fillId="0" borderId="0" xfId="1" applyFont="1" applyAlignment="1">
      <alignment horizontal="center"/>
    </xf>
    <xf numFmtId="164" fontId="2" fillId="0" borderId="0" xfId="0" applyNumberFormat="1" applyFont="1" applyAlignment="1">
      <alignment horizontal="center" vertical="center"/>
    </xf>
    <xf numFmtId="0" fontId="30" fillId="0" borderId="0" xfId="0" applyFont="1" applyBorder="1" applyAlignment="1">
      <alignment horizontal="center" vertical="center"/>
    </xf>
    <xf numFmtId="164" fontId="2" fillId="0" borderId="0" xfId="0" applyNumberFormat="1" applyFont="1" applyBorder="1" applyAlignment="1">
      <alignment horizontal="center" vertical="center"/>
    </xf>
    <xf numFmtId="164" fontId="2" fillId="0" borderId="0" xfId="1" applyNumberFormat="1" applyFont="1"/>
    <xf numFmtId="0" fontId="2" fillId="0" borderId="0" xfId="1" applyFont="1"/>
    <xf numFmtId="0" fontId="2" fillId="0" borderId="0" xfId="1" applyFont="1"/>
    <xf numFmtId="0" fontId="2" fillId="0" borderId="0" xfId="1" applyFont="1"/>
    <xf numFmtId="2" fontId="2" fillId="0" borderId="0" xfId="1" applyNumberFormat="1" applyFont="1"/>
    <xf numFmtId="164" fontId="2" fillId="0" borderId="0" xfId="1" applyNumberFormat="1" applyFont="1"/>
    <xf numFmtId="0" fontId="2" fillId="0" borderId="0" xfId="1" applyFont="1"/>
    <xf numFmtId="2" fontId="2" fillId="0" borderId="0" xfId="1" applyNumberFormat="1" applyFont="1"/>
    <xf numFmtId="2" fontId="2" fillId="0" borderId="0" xfId="1" applyNumberFormat="1" applyFont="1" applyAlignment="1">
      <alignment horizontal="center"/>
    </xf>
    <xf numFmtId="0" fontId="26" fillId="0" borderId="0" xfId="1" applyFont="1" applyFill="1" applyBorder="1" applyAlignment="1">
      <alignment vertical="top" wrapText="1"/>
    </xf>
    <xf numFmtId="0" fontId="32" fillId="0" borderId="0" xfId="0" applyFont="1"/>
    <xf numFmtId="49" fontId="34" fillId="0" borderId="0" xfId="0" applyNumberFormat="1" applyFont="1"/>
    <xf numFmtId="0" fontId="34" fillId="0" borderId="12" xfId="0" applyFont="1" applyFill="1" applyBorder="1" applyAlignment="1">
      <alignment horizontal="center" vertical="center"/>
    </xf>
    <xf numFmtId="0" fontId="34" fillId="0" borderId="13" xfId="0" applyFont="1" applyFill="1" applyBorder="1" applyAlignment="1">
      <alignment horizontal="center" vertical="center"/>
    </xf>
    <xf numFmtId="0" fontId="34" fillId="0" borderId="14" xfId="0" applyFont="1" applyFill="1" applyBorder="1" applyAlignment="1">
      <alignment horizontal="center" vertical="center"/>
    </xf>
    <xf numFmtId="49" fontId="34" fillId="0" borderId="13" xfId="0" applyNumberFormat="1" applyFont="1" applyBorder="1" applyAlignment="1">
      <alignment horizontal="center" vertical="center"/>
    </xf>
    <xf numFmtId="0" fontId="34" fillId="0" borderId="13" xfId="0" applyFont="1" applyBorder="1" applyAlignment="1">
      <alignment horizontal="center" vertical="center"/>
    </xf>
    <xf numFmtId="49" fontId="34" fillId="0" borderId="14" xfId="0" applyNumberFormat="1" applyFont="1" applyBorder="1" applyAlignment="1">
      <alignment horizontal="center" vertical="center"/>
    </xf>
    <xf numFmtId="0" fontId="33" fillId="0" borderId="0" xfId="0" applyFont="1" applyFill="1" applyAlignment="1">
      <alignment horizontal="left"/>
    </xf>
    <xf numFmtId="165" fontId="32" fillId="0" borderId="15" xfId="0" applyNumberFormat="1" applyFont="1" applyFill="1" applyBorder="1" applyAlignment="1">
      <alignment horizontal="center" vertical="center"/>
    </xf>
    <xf numFmtId="165" fontId="32" fillId="0" borderId="0" xfId="0" applyNumberFormat="1" applyFont="1" applyFill="1" applyBorder="1" applyAlignment="1">
      <alignment horizontal="center" vertical="center"/>
    </xf>
    <xf numFmtId="2" fontId="32" fillId="0" borderId="0" xfId="0" applyNumberFormat="1" applyFont="1" applyFill="1" applyBorder="1" applyAlignment="1">
      <alignment horizontal="center" vertical="center"/>
    </xf>
    <xf numFmtId="165" fontId="34" fillId="0" borderId="16" xfId="0" applyNumberFormat="1" applyFont="1" applyFill="1" applyBorder="1" applyAlignment="1">
      <alignment horizontal="center" vertical="center"/>
    </xf>
    <xf numFmtId="165" fontId="32" fillId="0" borderId="16" xfId="0" applyNumberFormat="1" applyFont="1" applyFill="1" applyBorder="1" applyAlignment="1">
      <alignment horizontal="center" vertical="center"/>
    </xf>
    <xf numFmtId="0" fontId="0" fillId="0" borderId="0" xfId="0" applyFill="1"/>
    <xf numFmtId="0" fontId="33" fillId="0" borderId="0" xfId="0" applyFont="1"/>
    <xf numFmtId="165" fontId="32" fillId="0" borderId="17" xfId="0" applyNumberFormat="1" applyFont="1" applyFill="1" applyBorder="1" applyAlignment="1">
      <alignment horizontal="center" vertical="center"/>
    </xf>
    <xf numFmtId="165" fontId="32" fillId="0" borderId="18" xfId="0" applyNumberFormat="1" applyFont="1" applyFill="1" applyBorder="1" applyAlignment="1">
      <alignment horizontal="center" vertical="center"/>
    </xf>
    <xf numFmtId="2" fontId="32" fillId="0" borderId="18" xfId="0" applyNumberFormat="1" applyFont="1" applyFill="1" applyBorder="1" applyAlignment="1">
      <alignment horizontal="center" vertical="center"/>
    </xf>
    <xf numFmtId="165" fontId="32" fillId="0" borderId="17" xfId="0" applyNumberFormat="1" applyFont="1" applyBorder="1" applyAlignment="1">
      <alignment horizontal="center" vertical="center"/>
    </xf>
    <xf numFmtId="165" fontId="32" fillId="0" borderId="18" xfId="0" applyNumberFormat="1" applyFont="1" applyBorder="1" applyAlignment="1">
      <alignment horizontal="center" vertical="center"/>
    </xf>
    <xf numFmtId="165" fontId="32" fillId="0" borderId="19" xfId="0" applyNumberFormat="1" applyFont="1" applyBorder="1" applyAlignment="1">
      <alignment horizontal="center" vertical="center"/>
    </xf>
    <xf numFmtId="165" fontId="32" fillId="0" borderId="0" xfId="0" applyNumberFormat="1" applyFont="1" applyBorder="1" applyAlignment="1">
      <alignment horizontal="center" vertical="center"/>
    </xf>
    <xf numFmtId="2" fontId="32" fillId="0" borderId="0" xfId="0" applyNumberFormat="1" applyFont="1" applyBorder="1" applyAlignment="1">
      <alignment horizontal="center" vertical="center"/>
    </xf>
    <xf numFmtId="2" fontId="32" fillId="0" borderId="16" xfId="0" applyNumberFormat="1" applyFont="1" applyBorder="1" applyAlignment="1">
      <alignment horizontal="center" vertical="center"/>
    </xf>
    <xf numFmtId="2" fontId="32" fillId="0" borderId="18" xfId="0" applyNumberFormat="1" applyFont="1" applyBorder="1" applyAlignment="1">
      <alignment horizontal="center" vertical="center"/>
    </xf>
    <xf numFmtId="2" fontId="32" fillId="0" borderId="19" xfId="0" applyNumberFormat="1" applyFont="1" applyBorder="1" applyAlignment="1">
      <alignment horizontal="center" vertical="center"/>
    </xf>
    <xf numFmtId="0" fontId="34" fillId="0" borderId="0" xfId="0" applyFont="1" applyFill="1" applyBorder="1" applyAlignment="1">
      <alignment horizontal="center" vertical="center"/>
    </xf>
    <xf numFmtId="0" fontId="34" fillId="0" borderId="16" xfId="0" applyFont="1" applyFill="1" applyBorder="1" applyAlignment="1">
      <alignment horizontal="center" vertical="center"/>
    </xf>
    <xf numFmtId="165" fontId="35" fillId="0" borderId="15" xfId="0" applyNumberFormat="1" applyFont="1" applyFill="1" applyBorder="1" applyAlignment="1">
      <alignment horizontal="center" vertical="center"/>
    </xf>
    <xf numFmtId="165" fontId="35" fillId="0" borderId="0" xfId="0" applyNumberFormat="1" applyFont="1" applyFill="1" applyBorder="1" applyAlignment="1">
      <alignment horizontal="center" vertical="center"/>
    </xf>
    <xf numFmtId="165" fontId="35" fillId="0" borderId="0" xfId="0" applyNumberFormat="1" applyFont="1" applyBorder="1" applyAlignment="1">
      <alignment horizontal="center" vertical="center"/>
    </xf>
    <xf numFmtId="165" fontId="35" fillId="0" borderId="16" xfId="0" applyNumberFormat="1" applyFont="1" applyBorder="1" applyAlignment="1">
      <alignment horizontal="center" vertical="center"/>
    </xf>
    <xf numFmtId="165" fontId="32" fillId="0" borderId="19" xfId="0" applyNumberFormat="1" applyFont="1" applyFill="1" applyBorder="1" applyAlignment="1">
      <alignment horizontal="center" vertical="center"/>
    </xf>
    <xf numFmtId="164" fontId="32" fillId="0" borderId="0" xfId="0" applyNumberFormat="1" applyFont="1" applyFill="1" applyBorder="1" applyAlignment="1">
      <alignment horizontal="center" vertical="center"/>
    </xf>
    <xf numFmtId="166" fontId="32" fillId="0" borderId="0" xfId="0" applyNumberFormat="1" applyFont="1" applyFill="1" applyBorder="1" applyAlignment="1">
      <alignment horizontal="center" vertical="center"/>
    </xf>
    <xf numFmtId="167" fontId="32" fillId="0" borderId="0" xfId="0" applyNumberFormat="1" applyFont="1" applyFill="1" applyBorder="1" applyAlignment="1">
      <alignment horizontal="center" vertical="center"/>
    </xf>
    <xf numFmtId="2" fontId="35" fillId="0" borderId="0" xfId="0" applyNumberFormat="1" applyFont="1" applyFill="1" applyBorder="1" applyAlignment="1">
      <alignment horizontal="center" vertical="center"/>
    </xf>
    <xf numFmtId="0" fontId="34" fillId="0" borderId="11" xfId="0" applyFont="1" applyFill="1" applyBorder="1" applyAlignment="1">
      <alignment horizontal="center" vertical="center"/>
    </xf>
    <xf numFmtId="165" fontId="32" fillId="0" borderId="20" xfId="0" applyNumberFormat="1" applyFont="1" applyFill="1" applyBorder="1" applyAlignment="1">
      <alignment horizontal="center" vertical="center"/>
    </xf>
    <xf numFmtId="0" fontId="32" fillId="0" borderId="20" xfId="0" applyFont="1" applyBorder="1" applyAlignment="1">
      <alignment horizontal="center" vertical="center"/>
    </xf>
    <xf numFmtId="0" fontId="32" fillId="0" borderId="15" xfId="0" applyFont="1" applyBorder="1" applyAlignment="1">
      <alignment horizontal="center" vertical="center"/>
    </xf>
    <xf numFmtId="49" fontId="34" fillId="0" borderId="21" xfId="0" applyNumberFormat="1" applyFont="1" applyFill="1" applyBorder="1" applyAlignment="1">
      <alignment horizontal="center" vertical="center"/>
    </xf>
    <xf numFmtId="2" fontId="32" fillId="0" borderId="21" xfId="0" applyNumberFormat="1" applyFont="1" applyFill="1" applyBorder="1" applyAlignment="1">
      <alignment horizontal="center" vertical="center"/>
    </xf>
    <xf numFmtId="2" fontId="32" fillId="0" borderId="15" xfId="0" applyNumberFormat="1" applyFont="1" applyFill="1" applyBorder="1" applyAlignment="1">
      <alignment horizontal="center" vertical="center"/>
    </xf>
    <xf numFmtId="164" fontId="34" fillId="0" borderId="16" xfId="0" applyNumberFormat="1" applyFont="1" applyFill="1" applyBorder="1" applyAlignment="1">
      <alignment horizontal="center" vertical="center"/>
    </xf>
    <xf numFmtId="0" fontId="34" fillId="0" borderId="15" xfId="0" applyFont="1" applyFill="1" applyBorder="1" applyAlignment="1">
      <alignment horizontal="left" vertical="center"/>
    </xf>
    <xf numFmtId="0" fontId="34" fillId="0" borderId="15" xfId="0" applyFont="1" applyBorder="1" applyAlignment="1">
      <alignment horizontal="left" vertical="center"/>
    </xf>
    <xf numFmtId="0" fontId="33" fillId="0" borderId="17" xfId="0" applyFont="1" applyBorder="1"/>
    <xf numFmtId="165" fontId="35" fillId="0" borderId="18" xfId="0" applyNumberFormat="1" applyFont="1" applyFill="1" applyBorder="1" applyAlignment="1">
      <alignment horizontal="center" vertical="center"/>
    </xf>
    <xf numFmtId="0" fontId="33" fillId="0" borderId="15" xfId="0" applyFont="1" applyBorder="1" applyAlignment="1">
      <alignment horizontal="left" vertical="center"/>
    </xf>
    <xf numFmtId="0" fontId="32" fillId="0" borderId="0" xfId="0" applyFont="1" applyBorder="1" applyAlignment="1">
      <alignment horizontal="center" vertical="center"/>
    </xf>
    <xf numFmtId="0" fontId="32" fillId="0" borderId="16" xfId="0" applyFont="1" applyBorder="1" applyAlignment="1">
      <alignment horizontal="center" vertical="center"/>
    </xf>
    <xf numFmtId="0" fontId="33" fillId="0" borderId="17" xfId="0" applyFont="1" applyBorder="1" applyAlignment="1">
      <alignment horizontal="left" vertical="center"/>
    </xf>
    <xf numFmtId="0" fontId="32" fillId="0" borderId="18" xfId="0" applyFont="1" applyBorder="1" applyAlignment="1">
      <alignment horizontal="center" vertical="center"/>
    </xf>
    <xf numFmtId="0" fontId="32" fillId="0" borderId="21" xfId="0" applyFont="1" applyBorder="1" applyAlignment="1">
      <alignment horizontal="center" vertical="center"/>
    </xf>
    <xf numFmtId="0" fontId="0" fillId="0" borderId="21" xfId="0" applyFill="1" applyBorder="1" applyAlignment="1">
      <alignment horizontal="center"/>
    </xf>
    <xf numFmtId="0" fontId="0" fillId="0" borderId="22" xfId="0" applyBorder="1" applyAlignment="1">
      <alignment horizontal="center"/>
    </xf>
    <xf numFmtId="0" fontId="33" fillId="0" borderId="0" xfId="0" applyFont="1" applyBorder="1" applyAlignment="1">
      <alignment horizontal="left" vertical="center"/>
    </xf>
    <xf numFmtId="0" fontId="0" fillId="0" borderId="0" xfId="0" applyAlignment="1">
      <alignment vertical="center" wrapText="1"/>
    </xf>
    <xf numFmtId="0" fontId="33" fillId="0" borderId="22" xfId="0" applyFont="1" applyBorder="1" applyAlignment="1">
      <alignment horizontal="center"/>
    </xf>
    <xf numFmtId="0" fontId="32" fillId="0" borderId="20" xfId="0" applyFont="1" applyBorder="1"/>
    <xf numFmtId="0" fontId="34" fillId="0" borderId="24" xfId="0" applyFont="1" applyFill="1" applyBorder="1" applyAlignment="1">
      <alignment horizontal="center" vertical="center"/>
    </xf>
    <xf numFmtId="49" fontId="34" fillId="0" borderId="15" xfId="0" applyNumberFormat="1" applyFont="1" applyBorder="1"/>
    <xf numFmtId="0" fontId="33" fillId="0" borderId="15" xfId="0" applyFont="1" applyFill="1" applyBorder="1" applyAlignment="1">
      <alignment horizontal="left"/>
    </xf>
    <xf numFmtId="164" fontId="32" fillId="0" borderId="18" xfId="0" applyNumberFormat="1" applyFont="1" applyBorder="1" applyAlignment="1">
      <alignment horizontal="center" vertical="center"/>
    </xf>
    <xf numFmtId="2" fontId="32" fillId="0" borderId="0" xfId="0" applyNumberFormat="1" applyFont="1" applyBorder="1" applyAlignment="1">
      <alignment horizontal="center"/>
    </xf>
    <xf numFmtId="165" fontId="32" fillId="0" borderId="0" xfId="0" applyNumberFormat="1" applyFont="1" applyBorder="1" applyAlignment="1">
      <alignment horizontal="center"/>
    </xf>
    <xf numFmtId="2" fontId="32" fillId="0" borderId="16" xfId="0" applyNumberFormat="1" applyFont="1" applyBorder="1" applyAlignment="1">
      <alignment horizontal="center"/>
    </xf>
    <xf numFmtId="0" fontId="34" fillId="0" borderId="17" xfId="0" applyFont="1" applyBorder="1" applyAlignment="1">
      <alignment horizontal="left"/>
    </xf>
    <xf numFmtId="165" fontId="32" fillId="0" borderId="18" xfId="0" applyNumberFormat="1" applyFont="1" applyBorder="1" applyAlignment="1">
      <alignment horizontal="center"/>
    </xf>
    <xf numFmtId="2" fontId="32" fillId="0" borderId="18" xfId="0" applyNumberFormat="1" applyFont="1" applyBorder="1" applyAlignment="1">
      <alignment horizontal="center"/>
    </xf>
    <xf numFmtId="2" fontId="32" fillId="0" borderId="19" xfId="0" applyNumberFormat="1" applyFont="1" applyBorder="1" applyAlignment="1">
      <alignment horizontal="center"/>
    </xf>
    <xf numFmtId="0" fontId="35" fillId="0" borderId="0" xfId="0" applyFont="1" applyBorder="1" applyAlignment="1">
      <alignment horizontal="center" vertical="center"/>
    </xf>
    <xf numFmtId="2" fontId="35" fillId="0" borderId="0" xfId="0" applyNumberFormat="1" applyFont="1" applyBorder="1" applyAlignment="1">
      <alignment horizontal="center" vertical="center"/>
    </xf>
    <xf numFmtId="0" fontId="35" fillId="0" borderId="16" xfId="0" applyFont="1" applyBorder="1" applyAlignment="1">
      <alignment horizontal="center" vertical="center"/>
    </xf>
    <xf numFmtId="0" fontId="35" fillId="0" borderId="0" xfId="0" applyFont="1" applyFill="1" applyBorder="1" applyAlignment="1">
      <alignment horizontal="center" vertical="center"/>
    </xf>
    <xf numFmtId="0" fontId="35" fillId="0" borderId="16" xfId="0" applyFont="1" applyFill="1" applyBorder="1" applyAlignment="1">
      <alignment horizontal="center" vertical="center"/>
    </xf>
    <xf numFmtId="0" fontId="34" fillId="0" borderId="17" xfId="0" applyFont="1" applyBorder="1" applyAlignment="1">
      <alignment horizontal="left" vertical="center"/>
    </xf>
    <xf numFmtId="0" fontId="35" fillId="0" borderId="18" xfId="0" applyFont="1" applyBorder="1" applyAlignment="1">
      <alignment horizontal="center" vertical="center"/>
    </xf>
    <xf numFmtId="2" fontId="35" fillId="0" borderId="18" xfId="0" applyNumberFormat="1" applyFont="1" applyBorder="1" applyAlignment="1">
      <alignment horizontal="center" vertical="center"/>
    </xf>
    <xf numFmtId="0" fontId="35" fillId="0" borderId="19" xfId="0" applyFont="1" applyBorder="1" applyAlignment="1">
      <alignment horizontal="center" vertical="center"/>
    </xf>
    <xf numFmtId="165" fontId="25" fillId="0" borderId="20" xfId="0" applyNumberFormat="1" applyFont="1" applyFill="1" applyBorder="1" applyAlignment="1">
      <alignment horizontal="center"/>
    </xf>
    <xf numFmtId="0" fontId="25" fillId="0" borderId="11" xfId="1" applyFont="1" applyBorder="1" applyAlignment="1">
      <alignment horizontal="center"/>
    </xf>
    <xf numFmtId="0" fontId="25" fillId="0" borderId="24" xfId="1" applyFont="1" applyBorder="1" applyAlignment="1">
      <alignment horizontal="center"/>
    </xf>
    <xf numFmtId="14" fontId="26" fillId="0" borderId="15" xfId="0" applyNumberFormat="1" applyFont="1" applyBorder="1" applyAlignment="1">
      <alignment horizontal="center"/>
    </xf>
    <xf numFmtId="2" fontId="26" fillId="0" borderId="0" xfId="0" applyNumberFormat="1" applyFont="1" applyBorder="1" applyAlignment="1">
      <alignment horizontal="center"/>
    </xf>
    <xf numFmtId="2" fontId="26" fillId="0" borderId="16" xfId="0" applyNumberFormat="1" applyFont="1" applyBorder="1" applyAlignment="1">
      <alignment horizontal="center"/>
    </xf>
    <xf numFmtId="14" fontId="26" fillId="0" borderId="17" xfId="0" applyNumberFormat="1" applyFont="1" applyBorder="1" applyAlignment="1">
      <alignment horizontal="center"/>
    </xf>
    <xf numFmtId="2" fontId="26" fillId="0" borderId="18" xfId="0" applyNumberFormat="1" applyFont="1" applyBorder="1" applyAlignment="1">
      <alignment horizontal="center"/>
    </xf>
    <xf numFmtId="2" fontId="26" fillId="0" borderId="19" xfId="0" applyNumberFormat="1" applyFont="1" applyBorder="1" applyAlignment="1">
      <alignment horizontal="center"/>
    </xf>
    <xf numFmtId="0" fontId="0" fillId="0" borderId="13" xfId="0" applyBorder="1" applyAlignment="1"/>
    <xf numFmtId="0" fontId="1" fillId="0" borderId="0" xfId="0" applyFont="1" applyBorder="1" applyAlignment="1"/>
    <xf numFmtId="0" fontId="0" fillId="0" borderId="20" xfId="0" applyBorder="1" applyAlignment="1">
      <alignment horizontal="center"/>
    </xf>
    <xf numFmtId="0" fontId="26" fillId="0" borderId="15" xfId="0" applyNumberFormat="1" applyFont="1" applyFill="1" applyBorder="1" applyAlignment="1">
      <alignment horizontal="center"/>
    </xf>
    <xf numFmtId="2" fontId="26" fillId="0" borderId="0" xfId="0" applyNumberFormat="1" applyFont="1" applyFill="1" applyBorder="1" applyAlignment="1">
      <alignment horizontal="center" vertical="center"/>
    </xf>
    <xf numFmtId="2" fontId="26" fillId="0" borderId="16" xfId="0" applyNumberFormat="1" applyFont="1" applyFill="1" applyBorder="1" applyAlignment="1">
      <alignment horizontal="center" vertical="center"/>
    </xf>
    <xf numFmtId="0" fontId="26" fillId="0" borderId="15" xfId="0" applyNumberFormat="1" applyFont="1" applyFill="1" applyBorder="1" applyAlignment="1">
      <alignment horizontal="center" vertical="center"/>
    </xf>
    <xf numFmtId="2" fontId="26" fillId="0" borderId="0" xfId="0" applyNumberFormat="1" applyFont="1" applyBorder="1" applyAlignment="1">
      <alignment horizontal="center" vertical="center"/>
    </xf>
    <xf numFmtId="164" fontId="26" fillId="0" borderId="0" xfId="0" applyNumberFormat="1" applyFont="1" applyBorder="1" applyAlignment="1">
      <alignment horizontal="center" vertical="center"/>
    </xf>
    <xf numFmtId="2" fontId="26" fillId="0" borderId="16" xfId="0" applyNumberFormat="1" applyFont="1" applyBorder="1" applyAlignment="1">
      <alignment horizontal="center" vertical="center"/>
    </xf>
    <xf numFmtId="0" fontId="26" fillId="0" borderId="17" xfId="0" applyNumberFormat="1" applyFont="1" applyFill="1" applyBorder="1" applyAlignment="1">
      <alignment horizontal="center" vertical="center"/>
    </xf>
    <xf numFmtId="165" fontId="26" fillId="0" borderId="18" xfId="0" applyNumberFormat="1" applyFont="1" applyFill="1" applyBorder="1" applyAlignment="1">
      <alignment horizontal="center" vertical="center"/>
    </xf>
    <xf numFmtId="165" fontId="26" fillId="0" borderId="19" xfId="0" applyNumberFormat="1" applyFont="1" applyFill="1" applyBorder="1" applyAlignment="1">
      <alignment horizontal="center" vertical="center"/>
    </xf>
    <xf numFmtId="0" fontId="0" fillId="0" borderId="20" xfId="0" applyFont="1" applyBorder="1" applyAlignment="1">
      <alignment horizontal="center"/>
    </xf>
    <xf numFmtId="2" fontId="25" fillId="0" borderId="17" xfId="0" applyNumberFormat="1" applyFont="1" applyFill="1" applyBorder="1" applyAlignment="1">
      <alignment horizontal="center"/>
    </xf>
    <xf numFmtId="2" fontId="26" fillId="0" borderId="18" xfId="0" applyNumberFormat="1" applyFont="1" applyFill="1" applyBorder="1" applyAlignment="1">
      <alignment horizontal="center"/>
    </xf>
    <xf numFmtId="2" fontId="26" fillId="0" borderId="19" xfId="0" applyNumberFormat="1" applyFont="1" applyFill="1" applyBorder="1" applyAlignment="1">
      <alignment horizontal="center"/>
    </xf>
    <xf numFmtId="0" fontId="25" fillId="0" borderId="20" xfId="1" applyFont="1" applyBorder="1" applyAlignment="1">
      <alignment horizontal="center"/>
    </xf>
    <xf numFmtId="0" fontId="26" fillId="0" borderId="15" xfId="1" applyFont="1" applyBorder="1"/>
    <xf numFmtId="164" fontId="26" fillId="0" borderId="0" xfId="1" applyNumberFormat="1" applyFont="1" applyBorder="1" applyAlignment="1">
      <alignment horizontal="center" vertical="center"/>
    </xf>
    <xf numFmtId="2" fontId="26" fillId="0" borderId="16" xfId="1" applyNumberFormat="1" applyFont="1" applyBorder="1" applyAlignment="1">
      <alignment horizontal="center" vertical="center"/>
    </xf>
    <xf numFmtId="0" fontId="26" fillId="0" borderId="17" xfId="1" applyFont="1" applyBorder="1"/>
    <xf numFmtId="164" fontId="26" fillId="0" borderId="18" xfId="1" applyNumberFormat="1" applyFont="1" applyBorder="1" applyAlignment="1">
      <alignment horizontal="center" vertical="center"/>
    </xf>
    <xf numFmtId="2" fontId="26" fillId="0" borderId="19" xfId="1" applyNumberFormat="1" applyFont="1" applyBorder="1" applyAlignment="1">
      <alignment horizontal="center" vertical="center"/>
    </xf>
    <xf numFmtId="0" fontId="26" fillId="0" borderId="15" xfId="2" applyFont="1" applyBorder="1"/>
    <xf numFmtId="2" fontId="26" fillId="0" borderId="0" xfId="2" applyNumberFormat="1" applyFont="1" applyBorder="1" applyAlignment="1">
      <alignment horizontal="center" vertical="center"/>
    </xf>
    <xf numFmtId="2" fontId="2" fillId="0" borderId="0" xfId="1" applyNumberFormat="1" applyFont="1" applyBorder="1" applyAlignment="1">
      <alignment horizontal="center" vertical="center"/>
    </xf>
    <xf numFmtId="2" fontId="26" fillId="0" borderId="16" xfId="2" applyNumberFormat="1" applyFont="1" applyBorder="1" applyAlignment="1">
      <alignment horizontal="center" vertical="center"/>
    </xf>
    <xf numFmtId="0" fontId="26" fillId="0" borderId="17" xfId="2" applyFont="1" applyBorder="1"/>
    <xf numFmtId="2" fontId="26" fillId="0" borderId="18" xfId="2" applyNumberFormat="1" applyFont="1" applyBorder="1" applyAlignment="1">
      <alignment horizontal="center" vertical="center"/>
    </xf>
    <xf numFmtId="2" fontId="2" fillId="0" borderId="18" xfId="1" applyNumberFormat="1" applyFont="1" applyBorder="1" applyAlignment="1">
      <alignment horizontal="center" vertical="center"/>
    </xf>
    <xf numFmtId="2" fontId="26" fillId="0" borderId="19" xfId="2" applyNumberFormat="1" applyFont="1" applyBorder="1" applyAlignment="1">
      <alignment horizontal="center" vertical="center"/>
    </xf>
    <xf numFmtId="2" fontId="2" fillId="0" borderId="0" xfId="1" applyNumberFormat="1" applyFont="1" applyBorder="1" applyAlignment="1">
      <alignment horizontal="center"/>
    </xf>
    <xf numFmtId="164" fontId="2" fillId="0" borderId="0" xfId="1" applyNumberFormat="1" applyFont="1" applyBorder="1" applyAlignment="1">
      <alignment horizontal="center"/>
    </xf>
    <xf numFmtId="2" fontId="2" fillId="0" borderId="18" xfId="1" applyNumberFormat="1" applyFont="1" applyBorder="1" applyAlignment="1">
      <alignment horizontal="center"/>
    </xf>
    <xf numFmtId="164" fontId="2" fillId="0" borderId="18" xfId="1" applyNumberFormat="1" applyFont="1" applyBorder="1" applyAlignment="1">
      <alignment horizontal="center"/>
    </xf>
    <xf numFmtId="2" fontId="26" fillId="0" borderId="0" xfId="1" applyNumberFormat="1" applyFont="1" applyBorder="1" applyAlignment="1">
      <alignment horizontal="center" vertical="center"/>
    </xf>
    <xf numFmtId="2" fontId="1" fillId="0" borderId="16" xfId="0" applyNumberFormat="1" applyFont="1" applyBorder="1" applyAlignment="1">
      <alignment horizontal="center" vertical="center"/>
    </xf>
    <xf numFmtId="2" fontId="26" fillId="0" borderId="18" xfId="1" applyNumberFormat="1" applyFont="1" applyBorder="1" applyAlignment="1">
      <alignment horizontal="center" vertical="center"/>
    </xf>
    <xf numFmtId="2" fontId="1" fillId="0" borderId="19" xfId="0" applyNumberFormat="1" applyFont="1" applyBorder="1" applyAlignment="1">
      <alignment horizontal="center" vertical="center"/>
    </xf>
    <xf numFmtId="0" fontId="32" fillId="0" borderId="25" xfId="0" applyFont="1" applyBorder="1" applyAlignment="1">
      <alignment horizontal="center" vertical="center"/>
    </xf>
    <xf numFmtId="0" fontId="32" fillId="0" borderId="22" xfId="0" applyFont="1" applyBorder="1" applyAlignment="1">
      <alignment horizontal="center" vertical="center"/>
    </xf>
    <xf numFmtId="0" fontId="11" fillId="0" borderId="0" xfId="47"/>
    <xf numFmtId="0" fontId="39" fillId="0" borderId="0" xfId="115" applyFont="1"/>
    <xf numFmtId="0" fontId="34" fillId="0" borderId="26" xfId="115" applyFont="1" applyFill="1" applyBorder="1" applyAlignment="1">
      <alignment vertical="center" wrapText="1"/>
    </xf>
    <xf numFmtId="164" fontId="30" fillId="0" borderId="0" xfId="115" applyNumberFormat="1" applyFont="1" applyFill="1" applyBorder="1" applyAlignment="1">
      <alignment horizontal="center"/>
    </xf>
    <xf numFmtId="166" fontId="30" fillId="0" borderId="0" xfId="115" applyNumberFormat="1" applyFont="1" applyFill="1" applyBorder="1" applyAlignment="1">
      <alignment horizontal="center" vertical="center"/>
    </xf>
    <xf numFmtId="165" fontId="30" fillId="0" borderId="0" xfId="115" applyNumberFormat="1" applyFont="1" applyFill="1" applyBorder="1" applyAlignment="1">
      <alignment horizontal="center" vertical="center"/>
    </xf>
    <xf numFmtId="1" fontId="30" fillId="0" borderId="0" xfId="115" applyNumberFormat="1" applyFont="1" applyFill="1" applyBorder="1" applyAlignment="1">
      <alignment horizontal="center" vertical="center"/>
    </xf>
    <xf numFmtId="164" fontId="30" fillId="0" borderId="0" xfId="115" applyNumberFormat="1" applyFont="1" applyFill="1" applyBorder="1" applyAlignment="1">
      <alignment horizontal="center" vertical="center"/>
    </xf>
    <xf numFmtId="0" fontId="39" fillId="0" borderId="0" xfId="115" applyFont="1" applyFill="1"/>
    <xf numFmtId="0" fontId="34" fillId="0" borderId="22" xfId="115" applyFont="1" applyFill="1" applyBorder="1" applyAlignment="1">
      <alignment horizontal="center" vertical="center" wrapText="1"/>
    </xf>
    <xf numFmtId="0" fontId="34" fillId="0" borderId="27" xfId="115" applyFont="1" applyFill="1" applyBorder="1" applyAlignment="1">
      <alignment horizontal="center" vertical="center" wrapText="1"/>
    </xf>
    <xf numFmtId="166" fontId="34" fillId="0" borderId="27" xfId="115" applyNumberFormat="1" applyFont="1" applyFill="1" applyBorder="1" applyAlignment="1">
      <alignment horizontal="center" vertical="center" wrapText="1"/>
    </xf>
    <xf numFmtId="166" fontId="34" fillId="0" borderId="28" xfId="115" applyNumberFormat="1" applyFont="1" applyFill="1" applyBorder="1" applyAlignment="1">
      <alignment horizontal="center" vertical="center" wrapText="1"/>
    </xf>
    <xf numFmtId="0" fontId="34" fillId="0" borderId="17" xfId="115" applyFont="1" applyFill="1" applyBorder="1" applyAlignment="1">
      <alignment horizontal="center" vertical="center" wrapText="1"/>
    </xf>
    <xf numFmtId="0" fontId="34" fillId="0" borderId="18" xfId="115" applyFont="1" applyFill="1" applyBorder="1" applyAlignment="1">
      <alignment horizontal="center" vertical="center" wrapText="1"/>
    </xf>
    <xf numFmtId="165" fontId="34" fillId="0" borderId="18" xfId="115" applyNumberFormat="1" applyFont="1" applyFill="1" applyBorder="1" applyAlignment="1">
      <alignment horizontal="center" vertical="center" wrapText="1"/>
    </xf>
    <xf numFmtId="165" fontId="34" fillId="0" borderId="19" xfId="115" applyNumberFormat="1" applyFont="1" applyFill="1" applyBorder="1" applyAlignment="1">
      <alignment horizontal="center" vertical="center" wrapText="1"/>
    </xf>
    <xf numFmtId="165" fontId="34" fillId="0" borderId="27" xfId="115" applyNumberFormat="1" applyFont="1" applyFill="1" applyBorder="1" applyAlignment="1">
      <alignment horizontal="center" vertical="center" wrapText="1"/>
    </xf>
    <xf numFmtId="0" fontId="33" fillId="0" borderId="28" xfId="115" applyFont="1" applyBorder="1" applyAlignment="1">
      <alignment horizontal="center" vertical="center"/>
    </xf>
    <xf numFmtId="164" fontId="27" fillId="0" borderId="0" xfId="115" applyNumberFormat="1" applyFont="1" applyFill="1" applyBorder="1" applyAlignment="1">
      <alignment horizontal="center" vertical="center"/>
    </xf>
    <xf numFmtId="166" fontId="27" fillId="0" borderId="0" xfId="115" applyNumberFormat="1" applyFont="1" applyFill="1" applyBorder="1" applyAlignment="1">
      <alignment horizontal="center" vertical="center"/>
    </xf>
    <xf numFmtId="0" fontId="35" fillId="0" borderId="15" xfId="115" applyFont="1" applyFill="1" applyBorder="1" applyAlignment="1">
      <alignment horizontal="center"/>
    </xf>
    <xf numFmtId="0" fontId="35" fillId="0" borderId="0" xfId="115" applyFont="1" applyFill="1" applyBorder="1" applyAlignment="1">
      <alignment horizontal="center"/>
    </xf>
    <xf numFmtId="166" fontId="35" fillId="0" borderId="0" xfId="115" applyNumberFormat="1" applyFont="1" applyFill="1" applyBorder="1" applyAlignment="1">
      <alignment horizontal="center"/>
    </xf>
    <xf numFmtId="166" fontId="35" fillId="0" borderId="16" xfId="115" applyNumberFormat="1" applyFont="1" applyFill="1" applyBorder="1" applyAlignment="1">
      <alignment horizontal="center"/>
    </xf>
    <xf numFmtId="165" fontId="35" fillId="0" borderId="15" xfId="115" applyNumberFormat="1" applyFont="1" applyFill="1" applyBorder="1" applyAlignment="1">
      <alignment horizontal="center"/>
    </xf>
    <xf numFmtId="165" fontId="35" fillId="0" borderId="0" xfId="115" applyNumberFormat="1" applyFont="1" applyFill="1" applyBorder="1" applyAlignment="1">
      <alignment horizontal="center"/>
    </xf>
    <xf numFmtId="165" fontId="35" fillId="0" borderId="16" xfId="115" applyNumberFormat="1" applyFont="1" applyFill="1" applyBorder="1" applyAlignment="1">
      <alignment horizontal="center"/>
    </xf>
    <xf numFmtId="0" fontId="1" fillId="0" borderId="0" xfId="116"/>
    <xf numFmtId="0" fontId="35" fillId="0" borderId="17" xfId="115" applyFont="1" applyFill="1" applyBorder="1" applyAlignment="1">
      <alignment horizontal="center"/>
    </xf>
    <xf numFmtId="0" fontId="35" fillId="0" borderId="18" xfId="115" applyFont="1" applyFill="1" applyBorder="1" applyAlignment="1">
      <alignment horizontal="center"/>
    </xf>
    <xf numFmtId="166" fontId="35" fillId="0" borderId="18" xfId="115" applyNumberFormat="1" applyFont="1" applyFill="1" applyBorder="1" applyAlignment="1">
      <alignment horizontal="center"/>
    </xf>
    <xf numFmtId="166" fontId="35" fillId="0" borderId="19" xfId="115" applyNumberFormat="1" applyFont="1" applyFill="1" applyBorder="1" applyAlignment="1">
      <alignment horizontal="center"/>
    </xf>
    <xf numFmtId="165" fontId="35" fillId="0" borderId="17" xfId="115" applyNumberFormat="1" applyFont="1" applyFill="1" applyBorder="1" applyAlignment="1">
      <alignment horizontal="center"/>
    </xf>
    <xf numFmtId="165" fontId="35" fillId="0" borderId="18" xfId="115" applyNumberFormat="1" applyFont="1" applyFill="1" applyBorder="1" applyAlignment="1">
      <alignment horizontal="center"/>
    </xf>
    <xf numFmtId="165" fontId="35" fillId="0" borderId="19" xfId="115" applyNumberFormat="1" applyFont="1" applyFill="1" applyBorder="1" applyAlignment="1">
      <alignment horizontal="center"/>
    </xf>
    <xf numFmtId="0" fontId="1" fillId="0" borderId="0" xfId="115" applyFont="1"/>
    <xf numFmtId="0" fontId="26" fillId="0" borderId="0" xfId="115" applyFont="1" applyFill="1" applyAlignment="1">
      <alignment horizontal="left"/>
    </xf>
    <xf numFmtId="0" fontId="39" fillId="0" borderId="0" xfId="115" applyFont="1" applyFill="1" applyBorder="1" applyAlignment="1">
      <alignment horizontal="center"/>
    </xf>
    <xf numFmtId="166" fontId="39" fillId="0" borderId="0" xfId="115" applyNumberFormat="1" applyFont="1" applyFill="1" applyBorder="1" applyAlignment="1">
      <alignment horizontal="center"/>
    </xf>
    <xf numFmtId="165" fontId="39" fillId="0" borderId="0" xfId="115" applyNumberFormat="1" applyFont="1" applyFill="1" applyAlignment="1">
      <alignment horizontal="center"/>
    </xf>
    <xf numFmtId="166" fontId="35" fillId="0" borderId="0" xfId="115" applyNumberFormat="1" applyFont="1" applyFill="1" applyAlignment="1">
      <alignment horizontal="center"/>
    </xf>
    <xf numFmtId="0" fontId="39" fillId="0" borderId="0" xfId="115" applyFont="1" applyFill="1" applyAlignment="1">
      <alignment horizontal="center"/>
    </xf>
    <xf numFmtId="166" fontId="39" fillId="0" borderId="0" xfId="115" applyNumberFormat="1" applyFont="1" applyFill="1"/>
    <xf numFmtId="165" fontId="39" fillId="0" borderId="0" xfId="115" applyNumberFormat="1" applyFont="1" applyFill="1"/>
    <xf numFmtId="0" fontId="0" fillId="0" borderId="0" xfId="0" applyFont="1" applyFill="1" applyBorder="1" applyAlignment="1">
      <alignment vertical="center" wrapText="1"/>
    </xf>
    <xf numFmtId="0" fontId="0" fillId="0" borderId="0" xfId="0" applyFont="1"/>
    <xf numFmtId="0" fontId="30" fillId="0" borderId="26" xfId="0" applyFont="1" applyBorder="1" applyAlignment="1">
      <alignment horizontal="center" vertical="center"/>
    </xf>
    <xf numFmtId="165" fontId="30" fillId="0" borderId="26" xfId="0" applyNumberFormat="1" applyFont="1" applyFill="1" applyBorder="1" applyAlignment="1">
      <alignment horizontal="center" vertical="center"/>
    </xf>
    <xf numFmtId="0" fontId="1" fillId="0" borderId="0" xfId="0" applyFont="1" applyBorder="1"/>
    <xf numFmtId="0" fontId="30" fillId="0" borderId="22" xfId="0" applyNumberFormat="1" applyFont="1" applyBorder="1" applyAlignment="1">
      <alignment horizontal="center" vertical="center"/>
    </xf>
    <xf numFmtId="164" fontId="30" fillId="0" borderId="17" xfId="0" applyNumberFormat="1" applyFont="1" applyFill="1" applyBorder="1" applyAlignment="1">
      <alignment horizontal="center"/>
    </xf>
    <xf numFmtId="164" fontId="30" fillId="0" borderId="18" xfId="0" applyNumberFormat="1" applyFont="1" applyFill="1" applyBorder="1" applyAlignment="1">
      <alignment horizontal="center" vertical="center"/>
    </xf>
    <xf numFmtId="166" fontId="30" fillId="0" borderId="19" xfId="0" applyNumberFormat="1" applyFont="1" applyFill="1" applyBorder="1" applyAlignment="1">
      <alignment horizontal="center" vertical="center"/>
    </xf>
    <xf numFmtId="2" fontId="30" fillId="0" borderId="18" xfId="0" applyNumberFormat="1" applyFont="1" applyFill="1" applyBorder="1" applyAlignment="1">
      <alignment horizontal="center" vertical="center"/>
    </xf>
    <xf numFmtId="166" fontId="30" fillId="0" borderId="18" xfId="0" applyNumberFormat="1" applyFont="1" applyFill="1" applyBorder="1" applyAlignment="1">
      <alignment horizontal="center" vertical="center"/>
    </xf>
    <xf numFmtId="165" fontId="30" fillId="0" borderId="17" xfId="0" applyNumberFormat="1" applyFont="1" applyFill="1" applyBorder="1" applyAlignment="1">
      <alignment horizontal="center" vertical="center"/>
    </xf>
    <xf numFmtId="165" fontId="30" fillId="0" borderId="18" xfId="0" applyNumberFormat="1" applyFont="1" applyFill="1" applyBorder="1" applyAlignment="1">
      <alignment horizontal="center" vertical="center"/>
    </xf>
    <xf numFmtId="165" fontId="30" fillId="0" borderId="19" xfId="0" applyNumberFormat="1" applyFont="1" applyFill="1" applyBorder="1" applyAlignment="1">
      <alignment horizontal="center" vertical="center"/>
    </xf>
    <xf numFmtId="1" fontId="30" fillId="0" borderId="17" xfId="0" applyNumberFormat="1" applyFont="1" applyFill="1" applyBorder="1" applyAlignment="1">
      <alignment horizontal="center" vertical="center"/>
    </xf>
    <xf numFmtId="164" fontId="30" fillId="0" borderId="19" xfId="0" applyNumberFormat="1" applyFont="1" applyFill="1" applyBorder="1" applyAlignment="1">
      <alignment horizontal="center" vertical="center"/>
    </xf>
    <xf numFmtId="165" fontId="30" fillId="0" borderId="22" xfId="0" applyNumberFormat="1" applyFont="1" applyFill="1" applyBorder="1" applyAlignment="1">
      <alignment horizontal="center" vertical="center"/>
    </xf>
    <xf numFmtId="164" fontId="30" fillId="0" borderId="0" xfId="0" applyNumberFormat="1" applyFont="1" applyFill="1" applyBorder="1" applyAlignment="1">
      <alignment horizontal="center"/>
    </xf>
    <xf numFmtId="164" fontId="30" fillId="0" borderId="0" xfId="0" applyNumberFormat="1" applyFont="1" applyFill="1" applyBorder="1" applyAlignment="1">
      <alignment horizontal="center" vertical="center"/>
    </xf>
    <xf numFmtId="2" fontId="30" fillId="0" borderId="0" xfId="0" applyNumberFormat="1" applyFont="1" applyFill="1" applyBorder="1" applyAlignment="1">
      <alignment horizontal="center" vertical="center"/>
    </xf>
    <xf numFmtId="166" fontId="30" fillId="0" borderId="0" xfId="0" applyNumberFormat="1" applyFont="1" applyFill="1" applyBorder="1" applyAlignment="1">
      <alignment horizontal="center" vertical="center"/>
    </xf>
    <xf numFmtId="164" fontId="27" fillId="33" borderId="0" xfId="0" applyNumberFormat="1" applyFont="1" applyFill="1" applyBorder="1" applyAlignment="1">
      <alignment horizontal="center" vertical="center"/>
    </xf>
    <xf numFmtId="2" fontId="27" fillId="33" borderId="0" xfId="0" applyNumberFormat="1" applyFont="1" applyFill="1" applyBorder="1" applyAlignment="1">
      <alignment horizontal="center" vertical="center"/>
    </xf>
    <xf numFmtId="166" fontId="27" fillId="33" borderId="0" xfId="0" applyNumberFormat="1" applyFont="1" applyFill="1" applyBorder="1" applyAlignment="1">
      <alignment horizontal="center" vertical="center"/>
    </xf>
    <xf numFmtId="165" fontId="27" fillId="33" borderId="0" xfId="0" applyNumberFormat="1" applyFont="1" applyFill="1" applyBorder="1" applyAlignment="1">
      <alignment horizontal="center" vertical="center"/>
    </xf>
    <xf numFmtId="165" fontId="1" fillId="0" borderId="0" xfId="0" applyNumberFormat="1" applyFont="1"/>
    <xf numFmtId="164" fontId="27" fillId="0" borderId="0" xfId="0" applyNumberFormat="1" applyFont="1" applyFill="1" applyBorder="1" applyAlignment="1">
      <alignment horizontal="center" vertical="center"/>
    </xf>
    <xf numFmtId="2" fontId="27" fillId="0" borderId="0" xfId="0" applyNumberFormat="1" applyFont="1" applyFill="1" applyBorder="1" applyAlignment="1">
      <alignment horizontal="center" vertical="center"/>
    </xf>
    <xf numFmtId="166" fontId="27" fillId="0" borderId="0" xfId="0" applyNumberFormat="1" applyFont="1" applyFill="1" applyBorder="1" applyAlignment="1">
      <alignment horizontal="center" vertical="center"/>
    </xf>
    <xf numFmtId="165" fontId="27" fillId="0" borderId="0" xfId="0" applyNumberFormat="1" applyFont="1" applyFill="1" applyBorder="1" applyAlignment="1">
      <alignment horizontal="center" vertical="center"/>
    </xf>
    <xf numFmtId="165" fontId="27" fillId="0" borderId="0" xfId="0" applyNumberFormat="1" applyFont="1" applyFill="1" applyAlignment="1">
      <alignment horizontal="center" vertical="center"/>
    </xf>
    <xf numFmtId="164" fontId="2" fillId="33" borderId="0" xfId="0" applyNumberFormat="1" applyFont="1" applyFill="1" applyBorder="1" applyAlignment="1">
      <alignment horizontal="center" vertical="center"/>
    </xf>
    <xf numFmtId="2" fontId="2" fillId="33" borderId="0" xfId="0" applyNumberFormat="1" applyFont="1" applyFill="1" applyBorder="1" applyAlignment="1">
      <alignment horizontal="center" vertical="center"/>
    </xf>
    <xf numFmtId="165" fontId="27" fillId="0" borderId="0" xfId="0" applyNumberFormat="1" applyFont="1" applyFill="1" applyAlignment="1">
      <alignment horizontal="center"/>
    </xf>
    <xf numFmtId="1" fontId="2" fillId="0" borderId="0" xfId="0" applyNumberFormat="1" applyFont="1" applyFill="1" applyBorder="1" applyAlignment="1">
      <alignment horizontal="right"/>
    </xf>
    <xf numFmtId="0" fontId="27" fillId="0" borderId="0" xfId="0" applyFont="1" applyAlignment="1">
      <alignment horizontal="left"/>
    </xf>
    <xf numFmtId="164" fontId="27" fillId="0" borderId="0" xfId="0" applyNumberFormat="1" applyFont="1" applyFill="1" applyAlignment="1">
      <alignment horizontal="center"/>
    </xf>
    <xf numFmtId="2" fontId="27" fillId="0" borderId="0" xfId="0" applyNumberFormat="1" applyFont="1" applyFill="1" applyAlignment="1">
      <alignment horizontal="center"/>
    </xf>
    <xf numFmtId="166" fontId="27" fillId="0" borderId="0" xfId="0" applyNumberFormat="1" applyFont="1" applyFill="1" applyAlignment="1">
      <alignment horizontal="center"/>
    </xf>
    <xf numFmtId="1" fontId="27" fillId="0" borderId="0" xfId="0" applyNumberFormat="1" applyFont="1" applyFill="1" applyAlignment="1">
      <alignment horizontal="center"/>
    </xf>
    <xf numFmtId="0" fontId="27" fillId="0" borderId="0" xfId="0" applyFont="1" applyAlignment="1">
      <alignment horizontal="center"/>
    </xf>
    <xf numFmtId="0" fontId="30" fillId="0" borderId="22" xfId="0" applyFont="1" applyBorder="1" applyAlignment="1">
      <alignment horizontal="center" vertical="center"/>
    </xf>
    <xf numFmtId="164" fontId="27" fillId="0" borderId="29" xfId="0" applyNumberFormat="1" applyFont="1" applyFill="1" applyBorder="1" applyAlignment="1">
      <alignment horizontal="center"/>
    </xf>
    <xf numFmtId="164" fontId="27" fillId="0" borderId="27" xfId="0" applyNumberFormat="1" applyFont="1" applyFill="1" applyBorder="1" applyAlignment="1">
      <alignment horizontal="center" vertical="center"/>
    </xf>
    <xf numFmtId="2" fontId="27" fillId="0" borderId="27" xfId="0" applyNumberFormat="1" applyFont="1" applyFill="1" applyBorder="1" applyAlignment="1">
      <alignment horizontal="center" vertical="center"/>
    </xf>
    <xf numFmtId="166" fontId="27" fillId="0" borderId="27" xfId="0" applyNumberFormat="1" applyFont="1" applyFill="1" applyBorder="1" applyAlignment="1">
      <alignment horizontal="center" vertical="center"/>
    </xf>
    <xf numFmtId="166" fontId="27" fillId="0" borderId="28" xfId="0" applyNumberFormat="1" applyFont="1" applyFill="1" applyBorder="1" applyAlignment="1">
      <alignment horizontal="center" vertical="center"/>
    </xf>
    <xf numFmtId="165" fontId="27" fillId="0" borderId="29" xfId="0" applyNumberFormat="1" applyFont="1" applyFill="1" applyBorder="1" applyAlignment="1">
      <alignment horizontal="center" vertical="center"/>
    </xf>
    <xf numFmtId="165" fontId="27" fillId="0" borderId="27" xfId="0" applyNumberFormat="1" applyFont="1" applyFill="1" applyBorder="1" applyAlignment="1">
      <alignment horizontal="center" vertical="center"/>
    </xf>
    <xf numFmtId="165" fontId="27" fillId="0" borderId="28" xfId="0" applyNumberFormat="1" applyFont="1" applyFill="1" applyBorder="1" applyAlignment="1">
      <alignment horizontal="center" vertical="center"/>
    </xf>
    <xf numFmtId="1" fontId="27" fillId="0" borderId="29" xfId="0" applyNumberFormat="1" applyFont="1" applyFill="1" applyBorder="1" applyAlignment="1">
      <alignment horizontal="center" vertical="center"/>
    </xf>
    <xf numFmtId="165" fontId="27" fillId="0" borderId="22" xfId="0" applyNumberFormat="1" applyFont="1" applyFill="1" applyBorder="1" applyAlignment="1">
      <alignment horizontal="center" vertical="center"/>
    </xf>
    <xf numFmtId="165" fontId="2" fillId="0" borderId="0" xfId="1" applyNumberFormat="1" applyFont="1" applyFill="1" applyBorder="1" applyAlignment="1">
      <alignment horizontal="right"/>
    </xf>
    <xf numFmtId="0" fontId="27" fillId="0" borderId="0" xfId="0" applyFont="1" applyBorder="1" applyAlignment="1">
      <alignment horizontal="center"/>
    </xf>
    <xf numFmtId="164" fontId="27" fillId="0" borderId="0" xfId="0" applyNumberFormat="1" applyFont="1" applyFill="1" applyBorder="1" applyAlignment="1">
      <alignment horizontal="center"/>
    </xf>
    <xf numFmtId="2" fontId="27" fillId="0" borderId="0" xfId="0" applyNumberFormat="1" applyFont="1" applyFill="1" applyBorder="1" applyAlignment="1">
      <alignment horizontal="center"/>
    </xf>
    <xf numFmtId="166" fontId="27" fillId="0" borderId="0" xfId="0" applyNumberFormat="1" applyFont="1" applyFill="1" applyBorder="1" applyAlignment="1">
      <alignment horizontal="center"/>
    </xf>
    <xf numFmtId="165" fontId="27" fillId="0" borderId="0" xfId="0" applyNumberFormat="1" applyFont="1" applyFill="1" applyBorder="1" applyAlignment="1">
      <alignment horizontal="center"/>
    </xf>
    <xf numFmtId="0" fontId="2" fillId="0" borderId="18" xfId="0" applyFont="1" applyFill="1" applyBorder="1" applyAlignment="1">
      <alignment vertical="center" wrapText="1"/>
    </xf>
    <xf numFmtId="0" fontId="28" fillId="0" borderId="30" xfId="0" applyFont="1" applyBorder="1" applyAlignment="1">
      <alignment horizontal="center" vertical="center" wrapText="1"/>
    </xf>
    <xf numFmtId="0" fontId="28" fillId="0" borderId="30" xfId="0" applyFont="1" applyBorder="1" applyAlignment="1">
      <alignment horizontal="center" vertical="center"/>
    </xf>
    <xf numFmtId="0" fontId="1" fillId="0" borderId="26" xfId="0" applyFont="1" applyBorder="1" applyAlignment="1">
      <alignment horizontal="center" vertical="center"/>
    </xf>
    <xf numFmtId="0" fontId="1" fillId="0" borderId="26" xfId="0" applyFont="1" applyBorder="1" applyAlignment="1">
      <alignment horizontal="center" vertical="center" wrapText="1"/>
    </xf>
    <xf numFmtId="0" fontId="0" fillId="0" borderId="26" xfId="0" applyFont="1" applyBorder="1" applyAlignment="1">
      <alignment horizontal="center" vertical="center"/>
    </xf>
    <xf numFmtId="0" fontId="1" fillId="0" borderId="21" xfId="0" applyFont="1" applyBorder="1" applyAlignment="1">
      <alignment horizontal="center" vertical="center" wrapText="1"/>
    </xf>
    <xf numFmtId="0" fontId="1" fillId="0" borderId="21" xfId="0" applyFont="1" applyBorder="1" applyAlignment="1">
      <alignment horizontal="center" vertical="center"/>
    </xf>
    <xf numFmtId="0" fontId="1" fillId="0" borderId="22" xfId="0" applyFont="1" applyBorder="1" applyAlignment="1">
      <alignment horizontal="center" vertical="center" wrapText="1"/>
    </xf>
    <xf numFmtId="0" fontId="1" fillId="0" borderId="22"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1" fillId="0" borderId="26" xfId="0" applyFont="1" applyFill="1" applyBorder="1" applyAlignment="1">
      <alignment horizontal="center" vertical="center"/>
    </xf>
    <xf numFmtId="0" fontId="1" fillId="0" borderId="30" xfId="0" applyFont="1" applyBorder="1" applyAlignment="1">
      <alignment horizontal="center" vertical="center"/>
    </xf>
    <xf numFmtId="0" fontId="1" fillId="0" borderId="30" xfId="0" applyFont="1" applyFill="1" applyBorder="1" applyAlignment="1">
      <alignment horizontal="center" vertical="center"/>
    </xf>
    <xf numFmtId="0" fontId="1" fillId="0" borderId="21" xfId="0" applyFont="1" applyFill="1" applyBorder="1" applyAlignment="1">
      <alignment horizontal="center" vertical="center"/>
    </xf>
    <xf numFmtId="0" fontId="0" fillId="0" borderId="22" xfId="0" applyFont="1" applyFill="1" applyBorder="1" applyAlignment="1">
      <alignment horizontal="center" vertical="center"/>
    </xf>
    <xf numFmtId="165" fontId="25" fillId="0" borderId="20" xfId="47" applyNumberFormat="1" applyFont="1" applyFill="1" applyBorder="1" applyAlignment="1">
      <alignment horizontal="center"/>
    </xf>
    <xf numFmtId="14" fontId="36" fillId="0" borderId="15" xfId="47" applyNumberFormat="1" applyFont="1" applyBorder="1" applyAlignment="1">
      <alignment horizontal="center" vertical="center"/>
    </xf>
    <xf numFmtId="2" fontId="37" fillId="0" borderId="0" xfId="47" applyNumberFormat="1" applyFont="1" applyBorder="1" applyAlignment="1">
      <alignment horizontal="center" vertical="center"/>
    </xf>
    <xf numFmtId="2" fontId="37" fillId="0" borderId="0" xfId="47" applyNumberFormat="1" applyFont="1" applyFill="1" applyBorder="1" applyAlignment="1">
      <alignment horizontal="center" vertical="center"/>
    </xf>
    <xf numFmtId="165" fontId="2" fillId="0" borderId="16" xfId="47" applyNumberFormat="1" applyFont="1" applyFill="1" applyBorder="1" applyAlignment="1">
      <alignment horizontal="center" vertical="center"/>
    </xf>
    <xf numFmtId="14" fontId="38" fillId="0" borderId="15" xfId="47" applyNumberFormat="1" applyFont="1" applyBorder="1" applyAlignment="1">
      <alignment horizontal="center" vertical="center"/>
    </xf>
    <xf numFmtId="14" fontId="38" fillId="0" borderId="15" xfId="47" applyNumberFormat="1" applyFont="1" applyFill="1" applyBorder="1" applyAlignment="1">
      <alignment horizontal="center" vertical="center"/>
    </xf>
    <xf numFmtId="14" fontId="36" fillId="0" borderId="17" xfId="47" applyNumberFormat="1" applyFont="1" applyBorder="1" applyAlignment="1">
      <alignment horizontal="center" vertical="center"/>
    </xf>
    <xf numFmtId="2" fontId="37" fillId="0" borderId="18" xfId="47" applyNumberFormat="1" applyFont="1" applyFill="1" applyBorder="1" applyAlignment="1">
      <alignment horizontal="center" vertical="center"/>
    </xf>
    <xf numFmtId="165" fontId="2" fillId="0" borderId="19" xfId="47" applyNumberFormat="1" applyFont="1" applyFill="1" applyBorder="1" applyAlignment="1">
      <alignment horizontal="center" vertical="center"/>
    </xf>
    <xf numFmtId="0" fontId="11" fillId="0" borderId="20" xfId="47" applyBorder="1" applyAlignment="1">
      <alignment horizontal="center"/>
    </xf>
    <xf numFmtId="0" fontId="26" fillId="0" borderId="15" xfId="47" applyNumberFormat="1" applyFont="1" applyFill="1" applyBorder="1" applyAlignment="1">
      <alignment horizontal="center"/>
    </xf>
    <xf numFmtId="2" fontId="26" fillId="0" borderId="0" xfId="47" applyNumberFormat="1" applyFont="1" applyFill="1" applyBorder="1" applyAlignment="1">
      <alignment horizontal="center" vertical="center"/>
    </xf>
    <xf numFmtId="2" fontId="26" fillId="0" borderId="16" xfId="47" applyNumberFormat="1" applyFont="1" applyFill="1" applyBorder="1" applyAlignment="1">
      <alignment horizontal="center" vertical="center"/>
    </xf>
    <xf numFmtId="0" fontId="26" fillId="0" borderId="15" xfId="47" applyNumberFormat="1" applyFont="1" applyFill="1" applyBorder="1" applyAlignment="1">
      <alignment horizontal="center" vertical="center"/>
    </xf>
    <xf numFmtId="2" fontId="26" fillId="0" borderId="0" xfId="47" applyNumberFormat="1" applyFont="1" applyBorder="1" applyAlignment="1">
      <alignment horizontal="center" vertical="center"/>
    </xf>
    <xf numFmtId="2" fontId="26" fillId="0" borderId="16" xfId="47" applyNumberFormat="1" applyFont="1" applyBorder="1" applyAlignment="1">
      <alignment horizontal="center" vertical="center"/>
    </xf>
    <xf numFmtId="0" fontId="26" fillId="0" borderId="17" xfId="47" applyNumberFormat="1" applyFont="1" applyFill="1" applyBorder="1" applyAlignment="1">
      <alignment horizontal="center" vertical="center"/>
    </xf>
    <xf numFmtId="165" fontId="26" fillId="0" borderId="18" xfId="47" applyNumberFormat="1" applyFont="1" applyFill="1" applyBorder="1" applyAlignment="1">
      <alignment horizontal="center" vertical="center"/>
    </xf>
    <xf numFmtId="165" fontId="26" fillId="0" borderId="19" xfId="47" applyNumberFormat="1" applyFont="1" applyFill="1" applyBorder="1" applyAlignment="1">
      <alignment horizontal="center" vertical="center"/>
    </xf>
    <xf numFmtId="0" fontId="11" fillId="0" borderId="20" xfId="47" applyFont="1" applyBorder="1" applyAlignment="1">
      <alignment horizontal="center"/>
    </xf>
    <xf numFmtId="2" fontId="26" fillId="0" borderId="17" xfId="47" applyNumberFormat="1" applyFont="1" applyFill="1" applyBorder="1" applyAlignment="1">
      <alignment horizontal="center"/>
    </xf>
    <xf numFmtId="165" fontId="26" fillId="0" borderId="18" xfId="47" applyNumberFormat="1" applyFont="1" applyFill="1" applyBorder="1" applyAlignment="1">
      <alignment horizontal="center"/>
    </xf>
    <xf numFmtId="2" fontId="26" fillId="0" borderId="18" xfId="47" applyNumberFormat="1" applyFont="1" applyFill="1" applyBorder="1" applyAlignment="1">
      <alignment horizontal="center"/>
    </xf>
    <xf numFmtId="165" fontId="26" fillId="0" borderId="19" xfId="47" applyNumberFormat="1" applyFont="1" applyFill="1" applyBorder="1" applyAlignment="1">
      <alignment horizontal="center"/>
    </xf>
    <xf numFmtId="164" fontId="27" fillId="0" borderId="20" xfId="0" applyNumberFormat="1" applyFont="1" applyFill="1" applyBorder="1" applyAlignment="1">
      <alignment horizontal="center" vertical="center"/>
    </xf>
    <xf numFmtId="164" fontId="27" fillId="0" borderId="11" xfId="0" applyNumberFormat="1" applyFont="1" applyFill="1" applyBorder="1" applyAlignment="1">
      <alignment horizontal="center" vertical="center"/>
    </xf>
    <xf numFmtId="2" fontId="27" fillId="0" borderId="11" xfId="0" applyNumberFormat="1" applyFont="1" applyFill="1" applyBorder="1" applyAlignment="1">
      <alignment horizontal="center" vertical="center"/>
    </xf>
    <xf numFmtId="166" fontId="27" fillId="0" borderId="11" xfId="0" applyNumberFormat="1" applyFont="1" applyFill="1" applyBorder="1" applyAlignment="1">
      <alignment horizontal="center" vertical="center"/>
    </xf>
    <xf numFmtId="166" fontId="27" fillId="0" borderId="24" xfId="0" applyNumberFormat="1" applyFont="1" applyFill="1" applyBorder="1" applyAlignment="1">
      <alignment horizontal="center" vertical="center"/>
    </xf>
    <xf numFmtId="164" fontId="27" fillId="0" borderId="15" xfId="0" applyNumberFormat="1" applyFont="1" applyFill="1" applyBorder="1" applyAlignment="1">
      <alignment horizontal="center" vertical="center"/>
    </xf>
    <xf numFmtId="166" fontId="27" fillId="0" borderId="16" xfId="0" applyNumberFormat="1" applyFont="1" applyFill="1" applyBorder="1" applyAlignment="1">
      <alignment horizontal="center" vertical="center"/>
    </xf>
    <xf numFmtId="164" fontId="27" fillId="0" borderId="17" xfId="0" applyNumberFormat="1" applyFont="1" applyFill="1" applyBorder="1" applyAlignment="1">
      <alignment horizontal="center" vertical="center"/>
    </xf>
    <xf numFmtId="164" fontId="27" fillId="0" borderId="18" xfId="0" applyNumberFormat="1" applyFont="1" applyFill="1" applyBorder="1" applyAlignment="1">
      <alignment horizontal="center" vertical="center"/>
    </xf>
    <xf numFmtId="2" fontId="27" fillId="0" borderId="18" xfId="0" applyNumberFormat="1" applyFont="1" applyFill="1" applyBorder="1" applyAlignment="1">
      <alignment horizontal="center" vertical="center"/>
    </xf>
    <xf numFmtId="166" fontId="27" fillId="0" borderId="18" xfId="0" applyNumberFormat="1" applyFont="1" applyFill="1" applyBorder="1" applyAlignment="1">
      <alignment horizontal="center" vertical="center"/>
    </xf>
    <xf numFmtId="166" fontId="27" fillId="0" borderId="19" xfId="0" applyNumberFormat="1" applyFont="1" applyFill="1" applyBorder="1" applyAlignment="1">
      <alignment horizontal="center" vertical="center"/>
    </xf>
    <xf numFmtId="165" fontId="27" fillId="0" borderId="20" xfId="0" applyNumberFormat="1" applyFont="1" applyFill="1" applyBorder="1" applyAlignment="1">
      <alignment horizontal="center" vertical="center"/>
    </xf>
    <xf numFmtId="165" fontId="27" fillId="0" borderId="11" xfId="0" applyNumberFormat="1" applyFont="1" applyFill="1" applyBorder="1" applyAlignment="1">
      <alignment horizontal="center" vertical="center"/>
    </xf>
    <xf numFmtId="165" fontId="27" fillId="0" borderId="24" xfId="0" applyNumberFormat="1" applyFont="1" applyFill="1" applyBorder="1" applyAlignment="1">
      <alignment horizontal="center" vertical="center"/>
    </xf>
    <xf numFmtId="165" fontId="27" fillId="0" borderId="15" xfId="0" applyNumberFormat="1" applyFont="1" applyFill="1" applyBorder="1" applyAlignment="1">
      <alignment horizontal="center" vertical="center"/>
    </xf>
    <xf numFmtId="165" fontId="27" fillId="0" borderId="16" xfId="0" applyNumberFormat="1" applyFont="1" applyFill="1" applyBorder="1" applyAlignment="1">
      <alignment horizontal="center" vertical="center"/>
    </xf>
    <xf numFmtId="165" fontId="27" fillId="0" borderId="17" xfId="0" applyNumberFormat="1" applyFont="1" applyFill="1" applyBorder="1" applyAlignment="1">
      <alignment horizontal="center" vertical="center"/>
    </xf>
    <xf numFmtId="165" fontId="27" fillId="0" borderId="18" xfId="0" applyNumberFormat="1" applyFont="1" applyFill="1" applyBorder="1" applyAlignment="1">
      <alignment horizontal="center" vertical="center"/>
    </xf>
    <xf numFmtId="165" fontId="27" fillId="0" borderId="19" xfId="0" applyNumberFormat="1" applyFont="1" applyFill="1" applyBorder="1" applyAlignment="1">
      <alignment horizontal="center" vertical="center"/>
    </xf>
    <xf numFmtId="1" fontId="27" fillId="0" borderId="20" xfId="117" applyNumberFormat="1" applyFont="1" applyFill="1" applyBorder="1" applyAlignment="1">
      <alignment horizontal="center" vertical="center"/>
    </xf>
    <xf numFmtId="164" fontId="27" fillId="0" borderId="24" xfId="117" applyNumberFormat="1" applyFont="1" applyFill="1" applyBorder="1" applyAlignment="1">
      <alignment horizontal="center" vertical="center"/>
    </xf>
    <xf numFmtId="1" fontId="27" fillId="0" borderId="15" xfId="117" applyNumberFormat="1" applyFont="1" applyFill="1" applyBorder="1" applyAlignment="1">
      <alignment horizontal="center" vertical="center"/>
    </xf>
    <xf numFmtId="164" fontId="27" fillId="0" borderId="16" xfId="117" applyNumberFormat="1" applyFont="1" applyFill="1" applyBorder="1" applyAlignment="1">
      <alignment horizontal="center" vertical="center"/>
    </xf>
    <xf numFmtId="1" fontId="27" fillId="0" borderId="17" xfId="117" applyNumberFormat="1" applyFont="1" applyFill="1" applyBorder="1" applyAlignment="1">
      <alignment horizontal="center" vertical="center"/>
    </xf>
    <xf numFmtId="164" fontId="27" fillId="0" borderId="19" xfId="117" applyNumberFormat="1" applyFont="1" applyFill="1" applyBorder="1" applyAlignment="1">
      <alignment horizontal="center" vertical="center"/>
    </xf>
    <xf numFmtId="165" fontId="27" fillId="0" borderId="25" xfId="0" applyNumberFormat="1" applyFont="1" applyFill="1" applyBorder="1" applyAlignment="1">
      <alignment horizontal="center" vertical="center"/>
    </xf>
    <xf numFmtId="165" fontId="27" fillId="0" borderId="21" xfId="0" applyNumberFormat="1" applyFont="1" applyFill="1" applyBorder="1" applyAlignment="1">
      <alignment horizontal="center" vertical="center"/>
    </xf>
    <xf numFmtId="0" fontId="0" fillId="0" borderId="25" xfId="0" applyBorder="1" applyAlignment="1">
      <alignment horizontal="center"/>
    </xf>
    <xf numFmtId="0" fontId="0" fillId="0" borderId="21" xfId="0" applyBorder="1" applyAlignment="1">
      <alignment horizontal="center"/>
    </xf>
    <xf numFmtId="0" fontId="0" fillId="0" borderId="21" xfId="0" applyBorder="1" applyAlignment="1">
      <alignment horizontal="center" vertical="center"/>
    </xf>
    <xf numFmtId="0" fontId="27" fillId="0" borderId="11" xfId="0" applyFont="1" applyBorder="1" applyAlignment="1">
      <alignment horizontal="center" vertical="center"/>
    </xf>
    <xf numFmtId="0" fontId="27" fillId="0" borderId="24" xfId="0" applyFont="1" applyBorder="1" applyAlignment="1">
      <alignment horizontal="center" vertical="center"/>
    </xf>
    <xf numFmtId="0" fontId="27" fillId="0" borderId="15" xfId="0" applyFont="1" applyBorder="1" applyAlignment="1">
      <alignment horizontal="center" vertical="center"/>
    </xf>
    <xf numFmtId="0" fontId="27" fillId="0" borderId="0" xfId="0" applyFont="1" applyBorder="1" applyAlignment="1">
      <alignment horizontal="center" vertical="center"/>
    </xf>
    <xf numFmtId="0" fontId="27" fillId="0" borderId="16" xfId="0" applyFont="1" applyBorder="1" applyAlignment="1">
      <alignment horizontal="center" vertical="center"/>
    </xf>
    <xf numFmtId="165" fontId="27" fillId="0" borderId="11" xfId="0" applyNumberFormat="1" applyFont="1" applyBorder="1" applyAlignment="1">
      <alignment horizontal="center" vertical="center"/>
    </xf>
    <xf numFmtId="165" fontId="27" fillId="0" borderId="0" xfId="0" applyNumberFormat="1" applyFont="1" applyBorder="1" applyAlignment="1">
      <alignment horizontal="center" vertical="center"/>
    </xf>
    <xf numFmtId="165" fontId="27" fillId="0" borderId="20" xfId="0" applyNumberFormat="1" applyFont="1" applyBorder="1" applyAlignment="1">
      <alignment horizontal="center" vertical="center"/>
    </xf>
    <xf numFmtId="165" fontId="27" fillId="0" borderId="15" xfId="0" applyNumberFormat="1" applyFont="1" applyBorder="1" applyAlignment="1">
      <alignment horizontal="center" vertical="center"/>
    </xf>
    <xf numFmtId="0" fontId="27" fillId="0" borderId="15" xfId="0" applyNumberFormat="1" applyFont="1" applyBorder="1" applyAlignment="1">
      <alignment horizontal="center" vertical="center"/>
    </xf>
    <xf numFmtId="0" fontId="27" fillId="0" borderId="16" xfId="0" applyNumberFormat="1" applyFont="1" applyBorder="1" applyAlignment="1">
      <alignment horizontal="center" vertical="center"/>
    </xf>
    <xf numFmtId="1" fontId="0" fillId="0" borderId="25" xfId="0" applyNumberFormat="1" applyBorder="1" applyAlignment="1">
      <alignment horizontal="center" vertical="center"/>
    </xf>
    <xf numFmtId="1" fontId="0" fillId="0" borderId="21" xfId="0" applyNumberFormat="1" applyBorder="1" applyAlignment="1">
      <alignment horizontal="center" vertical="center"/>
    </xf>
    <xf numFmtId="167" fontId="27" fillId="0" borderId="20" xfId="0" applyNumberFormat="1" applyFont="1" applyBorder="1" applyAlignment="1">
      <alignment horizontal="center" vertical="center"/>
    </xf>
    <xf numFmtId="167" fontId="27" fillId="0" borderId="11" xfId="0" applyNumberFormat="1" applyFont="1" applyBorder="1" applyAlignment="1">
      <alignment horizontal="center" vertical="center"/>
    </xf>
    <xf numFmtId="2" fontId="27" fillId="0" borderId="11" xfId="0" applyNumberFormat="1" applyFont="1" applyBorder="1" applyAlignment="1">
      <alignment horizontal="center" vertical="center"/>
    </xf>
    <xf numFmtId="0" fontId="27" fillId="0" borderId="24" xfId="0" applyFont="1" applyFill="1" applyBorder="1" applyAlignment="1">
      <alignment horizontal="center" vertical="center"/>
    </xf>
    <xf numFmtId="167" fontId="27" fillId="0" borderId="15" xfId="0" applyNumberFormat="1" applyFont="1" applyBorder="1" applyAlignment="1">
      <alignment horizontal="center" vertical="center"/>
    </xf>
    <xf numFmtId="167" fontId="27" fillId="0" borderId="0" xfId="0" applyNumberFormat="1" applyFont="1" applyBorder="1" applyAlignment="1">
      <alignment horizontal="center" vertical="center"/>
    </xf>
    <xf numFmtId="2" fontId="27" fillId="0" borderId="0" xfId="0" applyNumberFormat="1" applyFont="1" applyBorder="1" applyAlignment="1">
      <alignment horizontal="center" vertical="center"/>
    </xf>
    <xf numFmtId="0" fontId="27" fillId="0" borderId="16" xfId="0" applyFont="1" applyFill="1" applyBorder="1" applyAlignment="1">
      <alignment horizontal="center" vertical="center"/>
    </xf>
    <xf numFmtId="1" fontId="27" fillId="0" borderId="20" xfId="0" applyNumberFormat="1" applyFont="1" applyBorder="1" applyAlignment="1">
      <alignment horizontal="center" vertical="center"/>
    </xf>
    <xf numFmtId="1" fontId="27" fillId="0" borderId="15" xfId="0" applyNumberFormat="1" applyFont="1" applyBorder="1" applyAlignment="1">
      <alignment horizontal="center" vertical="center"/>
    </xf>
    <xf numFmtId="0" fontId="0" fillId="33" borderId="25" xfId="0" applyFill="1" applyBorder="1" applyAlignment="1">
      <alignment horizontal="center" vertical="center"/>
    </xf>
    <xf numFmtId="0" fontId="27" fillId="33" borderId="20" xfId="0" applyFont="1" applyFill="1" applyBorder="1" applyAlignment="1">
      <alignment horizontal="center" vertical="center"/>
    </xf>
    <xf numFmtId="0" fontId="27" fillId="33" borderId="11" xfId="0" applyFont="1" applyFill="1" applyBorder="1" applyAlignment="1">
      <alignment horizontal="center" vertical="center"/>
    </xf>
    <xf numFmtId="0" fontId="27" fillId="33" borderId="24" xfId="0" applyFont="1" applyFill="1" applyBorder="1" applyAlignment="1">
      <alignment horizontal="center" vertical="center"/>
    </xf>
    <xf numFmtId="165" fontId="27" fillId="33" borderId="20" xfId="0" applyNumberFormat="1" applyFont="1" applyFill="1" applyBorder="1" applyAlignment="1">
      <alignment horizontal="center" vertical="center"/>
    </xf>
    <xf numFmtId="165" fontId="27" fillId="33" borderId="11" xfId="0" applyNumberFormat="1" applyFont="1" applyFill="1" applyBorder="1" applyAlignment="1">
      <alignment horizontal="center" vertical="center"/>
    </xf>
    <xf numFmtId="0" fontId="27" fillId="33" borderId="20" xfId="0" applyNumberFormat="1" applyFont="1" applyFill="1" applyBorder="1" applyAlignment="1">
      <alignment horizontal="center" vertical="center"/>
    </xf>
    <xf numFmtId="0" fontId="27" fillId="33" borderId="24" xfId="0" applyNumberFormat="1" applyFont="1" applyFill="1" applyBorder="1" applyAlignment="1">
      <alignment horizontal="center" vertical="center"/>
    </xf>
    <xf numFmtId="165" fontId="27" fillId="33" borderId="25" xfId="0" applyNumberFormat="1" applyFont="1" applyFill="1" applyBorder="1" applyAlignment="1">
      <alignment horizontal="center" vertical="center"/>
    </xf>
    <xf numFmtId="0" fontId="0" fillId="33" borderId="21" xfId="0" applyFill="1" applyBorder="1" applyAlignment="1">
      <alignment horizontal="center" vertical="center"/>
    </xf>
    <xf numFmtId="0" fontId="27" fillId="33" borderId="15" xfId="0" applyFont="1" applyFill="1" applyBorder="1" applyAlignment="1">
      <alignment horizontal="center" vertical="center"/>
    </xf>
    <xf numFmtId="0" fontId="27" fillId="33" borderId="0" xfId="0" applyFont="1" applyFill="1" applyBorder="1" applyAlignment="1">
      <alignment horizontal="center" vertical="center"/>
    </xf>
    <xf numFmtId="0" fontId="27" fillId="33" borderId="16" xfId="0" applyFont="1" applyFill="1" applyBorder="1" applyAlignment="1">
      <alignment horizontal="center" vertical="center"/>
    </xf>
    <xf numFmtId="165" fontId="27" fillId="33" borderId="15" xfId="0" applyNumberFormat="1" applyFont="1" applyFill="1" applyBorder="1" applyAlignment="1">
      <alignment horizontal="center" vertical="center"/>
    </xf>
    <xf numFmtId="0" fontId="27" fillId="33" borderId="15" xfId="0" applyNumberFormat="1" applyFont="1" applyFill="1" applyBorder="1" applyAlignment="1">
      <alignment horizontal="center" vertical="center"/>
    </xf>
    <xf numFmtId="0" fontId="27" fillId="33" borderId="16" xfId="0" applyNumberFormat="1" applyFont="1" applyFill="1" applyBorder="1" applyAlignment="1">
      <alignment horizontal="center" vertical="center"/>
    </xf>
    <xf numFmtId="165" fontId="27" fillId="33" borderId="21" xfId="0" applyNumberFormat="1" applyFont="1" applyFill="1" applyBorder="1" applyAlignment="1">
      <alignment horizontal="center" vertical="center"/>
    </xf>
    <xf numFmtId="0" fontId="0" fillId="33" borderId="22" xfId="0" applyFill="1" applyBorder="1" applyAlignment="1">
      <alignment horizontal="center" vertical="center"/>
    </xf>
    <xf numFmtId="0" fontId="27" fillId="33" borderId="17" xfId="0" applyFont="1" applyFill="1" applyBorder="1" applyAlignment="1">
      <alignment horizontal="center" vertical="center"/>
    </xf>
    <xf numFmtId="0" fontId="27" fillId="33" borderId="18" xfId="0" applyFont="1" applyFill="1" applyBorder="1" applyAlignment="1">
      <alignment horizontal="center" vertical="center"/>
    </xf>
    <xf numFmtId="0" fontId="27" fillId="33" borderId="19" xfId="0" applyFont="1" applyFill="1" applyBorder="1" applyAlignment="1">
      <alignment horizontal="center" vertical="center"/>
    </xf>
    <xf numFmtId="165" fontId="27" fillId="33" borderId="17" xfId="0" applyNumberFormat="1" applyFont="1" applyFill="1" applyBorder="1" applyAlignment="1">
      <alignment horizontal="center" vertical="center"/>
    </xf>
    <xf numFmtId="165" fontId="27" fillId="33" borderId="18" xfId="0" applyNumberFormat="1" applyFont="1" applyFill="1" applyBorder="1" applyAlignment="1">
      <alignment horizontal="center" vertical="center"/>
    </xf>
    <xf numFmtId="0" fontId="27" fillId="33" borderId="17" xfId="0" applyNumberFormat="1" applyFont="1" applyFill="1" applyBorder="1" applyAlignment="1">
      <alignment horizontal="center" vertical="center"/>
    </xf>
    <xf numFmtId="0" fontId="27" fillId="33" borderId="19" xfId="0" applyNumberFormat="1" applyFont="1" applyFill="1" applyBorder="1" applyAlignment="1">
      <alignment horizontal="center" vertical="center"/>
    </xf>
    <xf numFmtId="165" fontId="27" fillId="33" borderId="22" xfId="0" applyNumberFormat="1" applyFont="1" applyFill="1" applyBorder="1" applyAlignment="1">
      <alignment horizontal="center" vertical="center"/>
    </xf>
    <xf numFmtId="0" fontId="27" fillId="33" borderId="25" xfId="0" applyFont="1" applyFill="1" applyBorder="1" applyAlignment="1">
      <alignment horizontal="center" vertical="center"/>
    </xf>
    <xf numFmtId="0" fontId="27" fillId="33" borderId="21" xfId="0" applyFont="1" applyFill="1" applyBorder="1" applyAlignment="1">
      <alignment horizontal="center" vertical="center"/>
    </xf>
    <xf numFmtId="0" fontId="27" fillId="0" borderId="21" xfId="0" applyFont="1" applyBorder="1" applyAlignment="1">
      <alignment horizontal="center" vertical="center"/>
    </xf>
    <xf numFmtId="0" fontId="27" fillId="33" borderId="22" xfId="0" applyFont="1" applyFill="1" applyBorder="1" applyAlignment="1">
      <alignment horizontal="center" vertical="center"/>
    </xf>
    <xf numFmtId="164" fontId="27" fillId="33" borderId="20" xfId="0" applyNumberFormat="1" applyFont="1" applyFill="1" applyBorder="1" applyAlignment="1">
      <alignment horizontal="center" vertical="center"/>
    </xf>
    <xf numFmtId="164" fontId="27" fillId="33" borderId="11" xfId="0" applyNumberFormat="1" applyFont="1" applyFill="1" applyBorder="1" applyAlignment="1">
      <alignment horizontal="center" vertical="center"/>
    </xf>
    <xf numFmtId="2" fontId="27" fillId="33" borderId="11" xfId="0" applyNumberFormat="1" applyFont="1" applyFill="1" applyBorder="1" applyAlignment="1">
      <alignment horizontal="center" vertical="center"/>
    </xf>
    <xf numFmtId="166" fontId="27" fillId="33" borderId="11" xfId="0" applyNumberFormat="1" applyFont="1" applyFill="1" applyBorder="1" applyAlignment="1">
      <alignment horizontal="center" vertical="center"/>
    </xf>
    <xf numFmtId="166" fontId="27" fillId="33" borderId="24" xfId="0" applyNumberFormat="1" applyFont="1" applyFill="1" applyBorder="1" applyAlignment="1">
      <alignment horizontal="center" vertical="center"/>
    </xf>
    <xf numFmtId="164" fontId="27" fillId="33" borderId="15" xfId="0" applyNumberFormat="1" applyFont="1" applyFill="1" applyBorder="1" applyAlignment="1">
      <alignment horizontal="center" vertical="center"/>
    </xf>
    <xf numFmtId="166" fontId="27" fillId="33" borderId="16" xfId="0" applyNumberFormat="1" applyFont="1" applyFill="1" applyBorder="1" applyAlignment="1">
      <alignment horizontal="center" vertical="center"/>
    </xf>
    <xf numFmtId="164" fontId="27" fillId="33" borderId="17" xfId="0" applyNumberFormat="1" applyFont="1" applyFill="1" applyBorder="1" applyAlignment="1">
      <alignment horizontal="center" vertical="center"/>
    </xf>
    <xf numFmtId="164" fontId="27" fillId="33" borderId="18" xfId="0" applyNumberFormat="1" applyFont="1" applyFill="1" applyBorder="1" applyAlignment="1">
      <alignment horizontal="center" vertical="center"/>
    </xf>
    <xf numFmtId="2" fontId="27" fillId="33" borderId="18" xfId="0" applyNumberFormat="1" applyFont="1" applyFill="1" applyBorder="1" applyAlignment="1">
      <alignment horizontal="center" vertical="center"/>
    </xf>
    <xf numFmtId="166" fontId="27" fillId="33" borderId="18" xfId="0" applyNumberFormat="1" applyFont="1" applyFill="1" applyBorder="1" applyAlignment="1">
      <alignment horizontal="center" vertical="center"/>
    </xf>
    <xf numFmtId="166" fontId="27" fillId="33" borderId="19" xfId="0" applyNumberFormat="1" applyFont="1" applyFill="1" applyBorder="1" applyAlignment="1">
      <alignment horizontal="center" vertical="center"/>
    </xf>
    <xf numFmtId="165" fontId="27" fillId="33" borderId="24" xfId="0" applyNumberFormat="1" applyFont="1" applyFill="1" applyBorder="1" applyAlignment="1">
      <alignment horizontal="center" vertical="center"/>
    </xf>
    <xf numFmtId="165" fontId="27" fillId="33" borderId="16" xfId="0" applyNumberFormat="1" applyFont="1" applyFill="1" applyBorder="1" applyAlignment="1">
      <alignment horizontal="center" vertical="center"/>
    </xf>
    <xf numFmtId="165" fontId="27" fillId="33" borderId="19" xfId="0" applyNumberFormat="1" applyFont="1" applyFill="1" applyBorder="1" applyAlignment="1">
      <alignment horizontal="center" vertical="center"/>
    </xf>
    <xf numFmtId="1" fontId="27" fillId="33" borderId="20" xfId="117" applyNumberFormat="1" applyFont="1" applyFill="1" applyBorder="1" applyAlignment="1">
      <alignment horizontal="center" vertical="center"/>
    </xf>
    <xf numFmtId="164" fontId="27" fillId="33" borderId="24" xfId="117" applyNumberFormat="1" applyFont="1" applyFill="1" applyBorder="1" applyAlignment="1">
      <alignment horizontal="center" vertical="center"/>
    </xf>
    <xf numFmtId="1" fontId="27" fillId="33" borderId="15" xfId="117" applyNumberFormat="1" applyFont="1" applyFill="1" applyBorder="1" applyAlignment="1">
      <alignment horizontal="center" vertical="center"/>
    </xf>
    <xf numFmtId="164" fontId="27" fillId="33" borderId="16" xfId="117" applyNumberFormat="1" applyFont="1" applyFill="1" applyBorder="1" applyAlignment="1">
      <alignment horizontal="center" vertical="center"/>
    </xf>
    <xf numFmtId="1" fontId="27" fillId="33" borderId="17" xfId="117" applyNumberFormat="1" applyFont="1" applyFill="1" applyBorder="1" applyAlignment="1">
      <alignment horizontal="center" vertical="center"/>
    </xf>
    <xf numFmtId="164" fontId="27" fillId="33" borderId="19" xfId="117" applyNumberFormat="1" applyFont="1" applyFill="1" applyBorder="1" applyAlignment="1">
      <alignment horizontal="center" vertical="center"/>
    </xf>
    <xf numFmtId="165" fontId="27" fillId="33" borderId="25" xfId="0" applyNumberFormat="1" applyFont="1" applyFill="1" applyBorder="1" applyAlignment="1">
      <alignment horizontal="center"/>
    </xf>
    <xf numFmtId="165" fontId="27" fillId="33" borderId="21" xfId="0" applyNumberFormat="1" applyFont="1" applyFill="1" applyBorder="1" applyAlignment="1">
      <alignment horizontal="center"/>
    </xf>
    <xf numFmtId="165" fontId="27" fillId="0" borderId="21" xfId="0" applyNumberFormat="1" applyFont="1" applyFill="1" applyBorder="1" applyAlignment="1">
      <alignment horizontal="center"/>
    </xf>
    <xf numFmtId="165" fontId="27" fillId="33" borderId="22" xfId="0" applyNumberFormat="1" applyFont="1" applyFill="1" applyBorder="1" applyAlignment="1">
      <alignment horizontal="center"/>
    </xf>
    <xf numFmtId="0" fontId="27" fillId="0" borderId="22" xfId="0" applyFont="1" applyBorder="1" applyAlignment="1">
      <alignment horizontal="center" vertical="center"/>
    </xf>
    <xf numFmtId="165" fontId="27" fillId="0" borderId="22" xfId="0" applyNumberFormat="1" applyFont="1" applyFill="1" applyBorder="1" applyAlignment="1">
      <alignment horizontal="center"/>
    </xf>
    <xf numFmtId="0" fontId="27" fillId="0" borderId="21" xfId="0" applyFont="1" applyFill="1" applyBorder="1" applyAlignment="1">
      <alignment horizontal="center" vertical="center"/>
    </xf>
    <xf numFmtId="0" fontId="27" fillId="0" borderId="22" xfId="0" applyFont="1" applyFill="1" applyBorder="1" applyAlignment="1">
      <alignment horizontal="center" vertical="center"/>
    </xf>
    <xf numFmtId="164" fontId="2" fillId="33" borderId="15" xfId="0" applyNumberFormat="1" applyFont="1" applyFill="1" applyBorder="1" applyAlignment="1">
      <alignment horizontal="center" vertical="center"/>
    </xf>
    <xf numFmtId="0" fontId="35" fillId="0" borderId="25" xfId="115" applyFont="1" applyFill="1" applyBorder="1" applyAlignment="1">
      <alignment horizontal="center"/>
    </xf>
    <xf numFmtId="0" fontId="35" fillId="0" borderId="21" xfId="115" applyFont="1" applyFill="1" applyBorder="1" applyAlignment="1">
      <alignment horizontal="center"/>
    </xf>
    <xf numFmtId="0" fontId="35" fillId="0" borderId="22" xfId="115" applyFont="1" applyFill="1" applyBorder="1" applyAlignment="1">
      <alignment horizontal="center"/>
    </xf>
    <xf numFmtId="0" fontId="0" fillId="0" borderId="0" xfId="0" applyBorder="1"/>
    <xf numFmtId="0" fontId="47" fillId="0" borderId="12" xfId="0" applyFont="1" applyBorder="1" applyAlignment="1">
      <alignment horizontal="center" vertical="center"/>
    </xf>
    <xf numFmtId="0" fontId="47"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left" vertical="center"/>
    </xf>
    <xf numFmtId="0" fontId="11" fillId="0" borderId="16" xfId="0" applyFont="1" applyBorder="1" applyAlignment="1">
      <alignment horizontal="left"/>
    </xf>
    <xf numFmtId="0" fontId="11" fillId="0" borderId="16" xfId="0" applyFont="1" applyFill="1" applyBorder="1" applyAlignment="1">
      <alignment horizontal="left"/>
    </xf>
    <xf numFmtId="0" fontId="1" fillId="0" borderId="22" xfId="0" applyFont="1" applyBorder="1" applyAlignment="1">
      <alignment horizontal="center" vertical="center"/>
    </xf>
    <xf numFmtId="164" fontId="2" fillId="0" borderId="15" xfId="0" applyNumberFormat="1" applyFont="1" applyFill="1" applyBorder="1" applyAlignment="1">
      <alignment horizontal="center" vertical="center"/>
    </xf>
    <xf numFmtId="164" fontId="2" fillId="0" borderId="0" xfId="0" applyNumberFormat="1" applyFont="1" applyFill="1" applyBorder="1" applyAlignment="1">
      <alignment horizontal="center" vertical="center"/>
    </xf>
    <xf numFmtId="2" fontId="2" fillId="0" borderId="0" xfId="0" applyNumberFormat="1" applyFont="1" applyFill="1" applyBorder="1" applyAlignment="1">
      <alignment horizontal="center" vertical="center"/>
    </xf>
    <xf numFmtId="164" fontId="2" fillId="0" borderId="17" xfId="0" applyNumberFormat="1" applyFont="1" applyFill="1" applyBorder="1" applyAlignment="1">
      <alignment horizontal="center" vertical="center"/>
    </xf>
    <xf numFmtId="164" fontId="2" fillId="0" borderId="18" xfId="0" applyNumberFormat="1" applyFont="1" applyFill="1" applyBorder="1" applyAlignment="1">
      <alignment horizontal="center" vertical="center"/>
    </xf>
    <xf numFmtId="2" fontId="2" fillId="0" borderId="18" xfId="0" applyNumberFormat="1" applyFont="1" applyFill="1" applyBorder="1" applyAlignment="1">
      <alignment horizontal="center" vertical="center"/>
    </xf>
    <xf numFmtId="1" fontId="0" fillId="33" borderId="21" xfId="0" applyNumberFormat="1" applyFill="1" applyBorder="1" applyAlignment="1">
      <alignment horizontal="center" vertical="center"/>
    </xf>
    <xf numFmtId="167" fontId="27" fillId="33" borderId="15" xfId="0" applyNumberFormat="1" applyFont="1" applyFill="1" applyBorder="1" applyAlignment="1">
      <alignment horizontal="center" vertical="center"/>
    </xf>
    <xf numFmtId="167" fontId="27" fillId="33" borderId="0" xfId="0" applyNumberFormat="1" applyFont="1" applyFill="1" applyBorder="1" applyAlignment="1">
      <alignment horizontal="center" vertical="center"/>
    </xf>
    <xf numFmtId="1" fontId="27" fillId="33" borderId="15" xfId="0" applyNumberFormat="1" applyFont="1" applyFill="1" applyBorder="1" applyAlignment="1">
      <alignment horizontal="center" vertical="center"/>
    </xf>
    <xf numFmtId="1" fontId="0" fillId="33" borderId="22" xfId="0" applyNumberFormat="1" applyFill="1" applyBorder="1" applyAlignment="1">
      <alignment horizontal="center" vertical="center"/>
    </xf>
    <xf numFmtId="167" fontId="27" fillId="33" borderId="17" xfId="0" applyNumberFormat="1" applyFont="1" applyFill="1" applyBorder="1" applyAlignment="1">
      <alignment horizontal="center" vertical="center"/>
    </xf>
    <xf numFmtId="167" fontId="27" fillId="33" borderId="18" xfId="0" applyNumberFormat="1" applyFont="1" applyFill="1" applyBorder="1" applyAlignment="1">
      <alignment horizontal="center" vertical="center"/>
    </xf>
    <xf numFmtId="1" fontId="27" fillId="33" borderId="17" xfId="0" applyNumberFormat="1" applyFont="1" applyFill="1" applyBorder="1" applyAlignment="1">
      <alignment horizontal="center" vertical="center"/>
    </xf>
    <xf numFmtId="0" fontId="0" fillId="0" borderId="25" xfId="0" applyBorder="1" applyAlignment="1">
      <alignment horizontal="center" vertical="center"/>
    </xf>
    <xf numFmtId="0" fontId="0" fillId="0" borderId="22" xfId="0" applyFont="1" applyBorder="1" applyAlignment="1">
      <alignment horizontal="center"/>
    </xf>
    <xf numFmtId="0" fontId="1" fillId="0" borderId="22" xfId="0" applyFont="1" applyBorder="1" applyAlignment="1">
      <alignment horizontal="center" vertical="center"/>
    </xf>
    <xf numFmtId="0" fontId="11" fillId="0" borderId="0" xfId="0" applyFont="1" applyAlignment="1">
      <alignment vertical="center"/>
    </xf>
    <xf numFmtId="0" fontId="0" fillId="0" borderId="26" xfId="0" applyFont="1" applyFill="1" applyBorder="1" applyAlignment="1">
      <alignment horizontal="center" vertical="center"/>
    </xf>
    <xf numFmtId="0" fontId="1" fillId="0" borderId="22" xfId="0" applyFont="1" applyFill="1" applyBorder="1" applyAlignment="1">
      <alignment horizontal="center" vertical="center"/>
    </xf>
    <xf numFmtId="0" fontId="47" fillId="0" borderId="0" xfId="0" applyFont="1"/>
    <xf numFmtId="2" fontId="1" fillId="0" borderId="0" xfId="0" applyNumberFormat="1" applyFont="1"/>
    <xf numFmtId="166" fontId="30" fillId="0" borderId="27" xfId="0" applyNumberFormat="1" applyFont="1" applyFill="1" applyBorder="1" applyAlignment="1">
      <alignment horizontal="center" vertical="center"/>
    </xf>
    <xf numFmtId="0" fontId="0" fillId="0" borderId="26" xfId="0" applyFont="1" applyBorder="1" applyAlignment="1">
      <alignment horizontal="center" vertical="center" wrapText="1"/>
    </xf>
    <xf numFmtId="0" fontId="11" fillId="0" borderId="10" xfId="47" applyFont="1" applyBorder="1" applyAlignment="1">
      <alignment horizontal="center"/>
    </xf>
    <xf numFmtId="0" fontId="11" fillId="0" borderId="0" xfId="47"/>
    <xf numFmtId="0" fontId="49" fillId="0" borderId="0" xfId="47" applyFont="1" applyAlignment="1">
      <alignment horizontal="right"/>
    </xf>
    <xf numFmtId="0" fontId="49" fillId="0" borderId="0" xfId="47" applyFont="1"/>
    <xf numFmtId="165" fontId="50" fillId="0" borderId="0" xfId="47" applyNumberFormat="1" applyFont="1"/>
    <xf numFmtId="2" fontId="50" fillId="0" borderId="0" xfId="47" applyNumberFormat="1" applyFont="1"/>
    <xf numFmtId="165" fontId="51" fillId="0" borderId="0" xfId="47" applyNumberFormat="1" applyFont="1"/>
    <xf numFmtId="2" fontId="51" fillId="0" borderId="0" xfId="47" applyNumberFormat="1" applyFont="1"/>
    <xf numFmtId="2" fontId="52" fillId="0" borderId="0" xfId="47" applyNumberFormat="1" applyFont="1"/>
    <xf numFmtId="165" fontId="52" fillId="0" borderId="0" xfId="47" applyNumberFormat="1" applyFont="1"/>
    <xf numFmtId="14" fontId="11" fillId="0" borderId="0" xfId="47" applyNumberFormat="1"/>
    <xf numFmtId="0" fontId="11" fillId="0" borderId="0" xfId="47" applyBorder="1"/>
    <xf numFmtId="165" fontId="55" fillId="0" borderId="20" xfId="47" applyNumberFormat="1" applyFont="1" applyFill="1" applyBorder="1" applyAlignment="1">
      <alignment horizontal="center"/>
    </xf>
    <xf numFmtId="0" fontId="55" fillId="0" borderId="11" xfId="1" applyFont="1" applyBorder="1" applyAlignment="1">
      <alignment horizontal="center"/>
    </xf>
    <xf numFmtId="14" fontId="11" fillId="0" borderId="15" xfId="47" applyNumberFormat="1" applyFont="1" applyBorder="1" applyAlignment="1">
      <alignment horizontal="center" vertical="center"/>
    </xf>
    <xf numFmtId="0" fontId="55" fillId="0" borderId="24" xfId="1" applyFont="1" applyBorder="1" applyAlignment="1">
      <alignment horizontal="center"/>
    </xf>
    <xf numFmtId="0" fontId="53" fillId="0" borderId="15" xfId="47" applyNumberFormat="1" applyFont="1" applyFill="1" applyBorder="1" applyAlignment="1">
      <alignment horizontal="center"/>
    </xf>
    <xf numFmtId="0" fontId="53" fillId="0" borderId="15" xfId="47" applyNumberFormat="1" applyFont="1" applyFill="1" applyBorder="1" applyAlignment="1">
      <alignment horizontal="center" vertical="center"/>
    </xf>
    <xf numFmtId="0" fontId="53" fillId="0" borderId="17" xfId="47" applyNumberFormat="1" applyFont="1" applyFill="1" applyBorder="1" applyAlignment="1">
      <alignment horizontal="center" vertical="center"/>
    </xf>
    <xf numFmtId="165" fontId="53" fillId="0" borderId="18" xfId="47" applyNumberFormat="1" applyFont="1" applyFill="1" applyBorder="1" applyAlignment="1">
      <alignment horizontal="center" vertical="center"/>
    </xf>
    <xf numFmtId="2" fontId="53" fillId="0" borderId="17" xfId="47" applyNumberFormat="1" applyFont="1" applyFill="1" applyBorder="1" applyAlignment="1">
      <alignment horizontal="center"/>
    </xf>
    <xf numFmtId="0" fontId="53" fillId="0" borderId="18" xfId="47" applyFont="1" applyFill="1" applyBorder="1" applyAlignment="1">
      <alignment horizontal="center" vertical="center"/>
    </xf>
    <xf numFmtId="0" fontId="53" fillId="0" borderId="18" xfId="47" applyFont="1" applyBorder="1" applyAlignment="1">
      <alignment horizontal="center" vertical="center"/>
    </xf>
    <xf numFmtId="0" fontId="53" fillId="0" borderId="19" xfId="47" applyFont="1" applyBorder="1" applyAlignment="1">
      <alignment horizontal="center" vertical="center"/>
    </xf>
    <xf numFmtId="165" fontId="53" fillId="0" borderId="0" xfId="47" applyNumberFormat="1" applyFont="1" applyAlignment="1">
      <alignment horizontal="center"/>
    </xf>
    <xf numFmtId="2" fontId="53" fillId="0" borderId="0" xfId="47" applyNumberFormat="1" applyFont="1" applyAlignment="1">
      <alignment horizontal="center"/>
    </xf>
    <xf numFmtId="165" fontId="11" fillId="0" borderId="0" xfId="47" applyNumberFormat="1" applyFont="1" applyFill="1" applyAlignment="1">
      <alignment horizontal="center"/>
    </xf>
    <xf numFmtId="165" fontId="53" fillId="0" borderId="0" xfId="47" applyNumberFormat="1" applyFont="1" applyBorder="1" applyAlignment="1">
      <alignment horizontal="center"/>
    </xf>
    <xf numFmtId="165" fontId="54" fillId="0" borderId="0" xfId="47" applyNumberFormat="1" applyFont="1" applyBorder="1" applyAlignment="1">
      <alignment horizontal="center"/>
    </xf>
    <xf numFmtId="165" fontId="11" fillId="0" borderId="0" xfId="47" applyNumberFormat="1" applyFont="1" applyBorder="1" applyAlignment="1">
      <alignment horizontal="center"/>
    </xf>
    <xf numFmtId="2" fontId="53" fillId="0" borderId="0" xfId="47" applyNumberFormat="1" applyFont="1" applyBorder="1" applyAlignment="1">
      <alignment horizontal="center"/>
    </xf>
    <xf numFmtId="165" fontId="11" fillId="0" borderId="0" xfId="47" applyNumberFormat="1" applyFont="1" applyFill="1" applyBorder="1" applyAlignment="1">
      <alignment horizontal="center"/>
    </xf>
    <xf numFmtId="2" fontId="53" fillId="0" borderId="16" xfId="47" applyNumberFormat="1" applyFont="1" applyBorder="1" applyAlignment="1">
      <alignment horizontal="center"/>
    </xf>
    <xf numFmtId="165" fontId="53" fillId="0" borderId="0" xfId="47" applyNumberFormat="1" applyFont="1" applyFill="1" applyBorder="1" applyAlignment="1">
      <alignment horizontal="center"/>
    </xf>
    <xf numFmtId="2" fontId="11" fillId="0" borderId="0" xfId="47" applyNumberFormat="1" applyFont="1" applyBorder="1" applyAlignment="1">
      <alignment horizontal="center"/>
    </xf>
    <xf numFmtId="2" fontId="54" fillId="0" borderId="0" xfId="47" applyNumberFormat="1" applyFont="1" applyBorder="1" applyAlignment="1">
      <alignment horizontal="center"/>
    </xf>
    <xf numFmtId="2" fontId="54" fillId="0" borderId="16" xfId="47" applyNumberFormat="1" applyFont="1" applyBorder="1" applyAlignment="1">
      <alignment horizontal="center"/>
    </xf>
    <xf numFmtId="2" fontId="11" fillId="0" borderId="16" xfId="47" applyNumberFormat="1" applyFont="1" applyBorder="1" applyAlignment="1">
      <alignment horizontal="center"/>
    </xf>
    <xf numFmtId="14" fontId="11" fillId="0" borderId="17" xfId="47" applyNumberFormat="1" applyFont="1" applyBorder="1" applyAlignment="1">
      <alignment horizontal="center" vertical="center"/>
    </xf>
    <xf numFmtId="165" fontId="53" fillId="0" borderId="18" xfId="47" applyNumberFormat="1" applyFont="1" applyFill="1" applyBorder="1" applyAlignment="1">
      <alignment horizontal="center"/>
    </xf>
    <xf numFmtId="165" fontId="11" fillId="0" borderId="18" xfId="47" applyNumberFormat="1" applyFont="1" applyFill="1" applyBorder="1" applyAlignment="1">
      <alignment horizontal="center"/>
    </xf>
    <xf numFmtId="165" fontId="11" fillId="0" borderId="18" xfId="47" applyNumberFormat="1" applyFont="1" applyBorder="1" applyAlignment="1">
      <alignment horizontal="center"/>
    </xf>
    <xf numFmtId="2" fontId="11" fillId="0" borderId="18" xfId="47" applyNumberFormat="1" applyFont="1" applyBorder="1" applyAlignment="1">
      <alignment horizontal="center"/>
    </xf>
    <xf numFmtId="2" fontId="11" fillId="0" borderId="19" xfId="47" applyNumberFormat="1" applyFont="1" applyBorder="1" applyAlignment="1">
      <alignment horizontal="center"/>
    </xf>
    <xf numFmtId="0" fontId="55" fillId="0" borderId="20" xfId="1" applyFont="1" applyBorder="1" applyAlignment="1">
      <alignment horizontal="center"/>
    </xf>
    <xf numFmtId="165" fontId="11" fillId="0" borderId="15" xfId="47" applyNumberFormat="1" applyFont="1" applyBorder="1" applyAlignment="1">
      <alignment horizontal="center"/>
    </xf>
    <xf numFmtId="165" fontId="11" fillId="0" borderId="16" xfId="47" applyNumberFormat="1" applyFont="1" applyBorder="1" applyAlignment="1">
      <alignment horizontal="center"/>
    </xf>
    <xf numFmtId="165" fontId="53" fillId="0" borderId="15" xfId="47" applyNumberFormat="1" applyFont="1" applyFill="1" applyBorder="1" applyAlignment="1">
      <alignment horizontal="center"/>
    </xf>
    <xf numFmtId="165" fontId="53" fillId="0" borderId="16" xfId="47" applyNumberFormat="1" applyFont="1" applyBorder="1" applyAlignment="1">
      <alignment horizontal="center"/>
    </xf>
    <xf numFmtId="165" fontId="11" fillId="0" borderId="16" xfId="47" applyNumberFormat="1" applyFont="1" applyFill="1" applyBorder="1" applyAlignment="1">
      <alignment horizontal="center"/>
    </xf>
    <xf numFmtId="165" fontId="11" fillId="0" borderId="15" xfId="47" applyNumberFormat="1" applyFont="1" applyFill="1" applyBorder="1" applyAlignment="1">
      <alignment horizontal="center"/>
    </xf>
    <xf numFmtId="165" fontId="53" fillId="0" borderId="16" xfId="47" applyNumberFormat="1" applyFont="1" applyFill="1" applyBorder="1" applyAlignment="1">
      <alignment horizontal="center"/>
    </xf>
    <xf numFmtId="165" fontId="53" fillId="0" borderId="17" xfId="47" applyNumberFormat="1" applyFont="1" applyFill="1" applyBorder="1" applyAlignment="1">
      <alignment horizontal="center"/>
    </xf>
    <xf numFmtId="165" fontId="53" fillId="0" borderId="17" xfId="47" applyNumberFormat="1" applyFont="1" applyFill="1" applyBorder="1" applyAlignment="1">
      <alignment horizontal="center" vertical="center"/>
    </xf>
    <xf numFmtId="165" fontId="53" fillId="0" borderId="19" xfId="47" applyNumberFormat="1" applyFont="1" applyFill="1" applyBorder="1" applyAlignment="1">
      <alignment horizontal="center" vertical="center"/>
    </xf>
    <xf numFmtId="0" fontId="11" fillId="0" borderId="23" xfId="47" applyFont="1" applyBorder="1" applyAlignment="1"/>
    <xf numFmtId="0" fontId="56" fillId="0" borderId="0" xfId="118" applyFont="1" applyAlignment="1">
      <alignment wrapText="1"/>
    </xf>
    <xf numFmtId="1" fontId="58" fillId="0" borderId="0" xfId="118" applyNumberFormat="1" applyFont="1" applyAlignment="1"/>
    <xf numFmtId="0" fontId="58" fillId="0" borderId="0" xfId="118" applyFont="1" applyAlignment="1"/>
    <xf numFmtId="2" fontId="58" fillId="0" borderId="0" xfId="118" applyNumberFormat="1" applyFont="1" applyAlignment="1"/>
    <xf numFmtId="164" fontId="58" fillId="0" borderId="0" xfId="118" applyNumberFormat="1" applyFont="1" applyAlignment="1"/>
    <xf numFmtId="0" fontId="59" fillId="0" borderId="0" xfId="118" applyFont="1" applyAlignment="1">
      <alignment wrapText="1"/>
    </xf>
    <xf numFmtId="165" fontId="60" fillId="0" borderId="0" xfId="118" applyNumberFormat="1" applyFont="1" applyAlignment="1">
      <alignment horizontal="center"/>
    </xf>
    <xf numFmtId="1" fontId="60" fillId="0" borderId="0" xfId="118" applyNumberFormat="1" applyFont="1" applyAlignment="1">
      <alignment horizontal="center"/>
    </xf>
    <xf numFmtId="165" fontId="59" fillId="0" borderId="0" xfId="118" applyNumberFormat="1" applyFont="1" applyAlignment="1">
      <alignment horizontal="center"/>
    </xf>
    <xf numFmtId="1" fontId="59" fillId="0" borderId="0" xfId="118" applyNumberFormat="1" applyFont="1" applyAlignment="1">
      <alignment horizontal="center"/>
    </xf>
    <xf numFmtId="165" fontId="26" fillId="0" borderId="0" xfId="0" applyNumberFormat="1" applyFont="1" applyFill="1" applyBorder="1" applyAlignment="1">
      <alignment horizontal="center" vertical="center"/>
    </xf>
    <xf numFmtId="165" fontId="26" fillId="0" borderId="0" xfId="0" applyNumberFormat="1" applyFont="1" applyBorder="1" applyAlignment="1">
      <alignment horizontal="center" vertical="center"/>
    </xf>
    <xf numFmtId="165" fontId="11" fillId="0" borderId="0" xfId="0" applyNumberFormat="1" applyFont="1" applyAlignment="1">
      <alignment horizontal="center"/>
    </xf>
    <xf numFmtId="0" fontId="11" fillId="0" borderId="18" xfId="0" applyFont="1" applyBorder="1" applyAlignment="1">
      <alignment horizontal="center" wrapText="1"/>
    </xf>
    <xf numFmtId="0" fontId="11" fillId="0" borderId="29" xfId="0" applyFont="1" applyFill="1" applyBorder="1" applyAlignment="1">
      <alignment horizontal="center"/>
    </xf>
    <xf numFmtId="0" fontId="11" fillId="0" borderId="28" xfId="0" applyFont="1" applyFill="1" applyBorder="1" applyAlignment="1">
      <alignment horizontal="center"/>
    </xf>
    <xf numFmtId="165" fontId="30" fillId="0" borderId="0" xfId="115" applyNumberFormat="1" applyFont="1" applyFill="1" applyBorder="1" applyAlignment="1">
      <alignment horizontal="center" vertical="center"/>
    </xf>
    <xf numFmtId="0" fontId="2" fillId="0" borderId="18" xfId="115" applyFont="1" applyFill="1" applyBorder="1" applyAlignment="1">
      <alignment horizontal="center" vertical="center" wrapText="1"/>
    </xf>
    <xf numFmtId="0" fontId="39" fillId="0" borderId="18" xfId="115" applyFont="1" applyFill="1" applyBorder="1" applyAlignment="1">
      <alignment horizontal="center" vertical="center" wrapText="1"/>
    </xf>
    <xf numFmtId="0" fontId="34" fillId="0" borderId="27" xfId="115" applyFont="1" applyFill="1" applyBorder="1" applyAlignment="1">
      <alignment horizontal="center" vertical="center" wrapText="1"/>
    </xf>
    <xf numFmtId="0" fontId="34" fillId="0" borderId="28" xfId="115" applyFont="1" applyFill="1" applyBorder="1" applyAlignment="1">
      <alignment horizontal="center" vertical="center" wrapText="1"/>
    </xf>
    <xf numFmtId="0" fontId="34" fillId="0" borderId="29" xfId="115" applyFont="1" applyFill="1" applyBorder="1" applyAlignment="1">
      <alignment horizontal="center" vertical="center" wrapText="1"/>
    </xf>
    <xf numFmtId="165" fontId="34" fillId="0" borderId="29" xfId="115" applyNumberFormat="1" applyFont="1" applyFill="1" applyBorder="1" applyAlignment="1">
      <alignment horizontal="center" vertical="center" wrapText="1"/>
    </xf>
    <xf numFmtId="165" fontId="34" fillId="0" borderId="28" xfId="115" applyNumberFormat="1" applyFont="1" applyFill="1" applyBorder="1" applyAlignment="1">
      <alignment horizontal="center" vertical="center" wrapText="1"/>
    </xf>
    <xf numFmtId="0" fontId="25" fillId="0" borderId="23" xfId="115" applyFont="1" applyFill="1" applyBorder="1" applyAlignment="1">
      <alignment horizontal="center"/>
    </xf>
    <xf numFmtId="0" fontId="25" fillId="0" borderId="23" xfId="115" applyFont="1" applyBorder="1" applyAlignment="1">
      <alignment horizontal="center"/>
    </xf>
    <xf numFmtId="0" fontId="34" fillId="0" borderId="23" xfId="115" applyFont="1" applyFill="1" applyBorder="1" applyAlignment="1">
      <alignment horizontal="center"/>
    </xf>
    <xf numFmtId="0" fontId="30" fillId="0" borderId="23" xfId="115" applyFont="1" applyBorder="1" applyAlignment="1">
      <alignment horizontal="center"/>
    </xf>
    <xf numFmtId="0" fontId="26" fillId="0" borderId="11" xfId="115" applyFont="1" applyFill="1" applyBorder="1" applyAlignment="1">
      <alignment horizontal="left"/>
    </xf>
    <xf numFmtId="0" fontId="30" fillId="0" borderId="10" xfId="0" applyFont="1" applyFill="1" applyBorder="1" applyAlignment="1">
      <alignment horizontal="center" vertical="center"/>
    </xf>
    <xf numFmtId="0" fontId="30" fillId="0" borderId="10" xfId="0" applyFont="1" applyBorder="1" applyAlignment="1">
      <alignment horizontal="center"/>
    </xf>
    <xf numFmtId="0" fontId="2" fillId="0" borderId="18" xfId="0" applyFont="1" applyFill="1" applyBorder="1" applyAlignment="1">
      <alignment horizontal="center" vertical="center" wrapText="1"/>
    </xf>
    <xf numFmtId="164" fontId="33" fillId="0" borderId="30" xfId="0" applyNumberFormat="1" applyFont="1" applyFill="1" applyBorder="1" applyAlignment="1">
      <alignment horizontal="center"/>
    </xf>
    <xf numFmtId="165" fontId="33" fillId="0" borderId="30" xfId="0" applyNumberFormat="1" applyFont="1" applyFill="1" applyBorder="1" applyAlignment="1">
      <alignment horizontal="center"/>
    </xf>
    <xf numFmtId="1" fontId="33" fillId="0" borderId="30" xfId="0" applyNumberFormat="1" applyFont="1" applyFill="1" applyBorder="1" applyAlignment="1">
      <alignment horizontal="center"/>
    </xf>
    <xf numFmtId="0" fontId="30" fillId="0" borderId="10" xfId="0" applyFont="1" applyBorder="1" applyAlignment="1">
      <alignment horizontal="center" vertical="center"/>
    </xf>
    <xf numFmtId="164" fontId="30" fillId="0" borderId="29" xfId="0" applyNumberFormat="1" applyFont="1" applyFill="1" applyBorder="1" applyAlignment="1">
      <alignment horizontal="center"/>
    </xf>
    <xf numFmtId="164" fontId="30" fillId="0" borderId="27" xfId="0" applyNumberFormat="1" applyFont="1" applyFill="1" applyBorder="1" applyAlignment="1">
      <alignment horizontal="center"/>
    </xf>
    <xf numFmtId="164" fontId="30" fillId="0" borderId="28" xfId="0" applyNumberFormat="1" applyFont="1" applyFill="1" applyBorder="1" applyAlignment="1">
      <alignment horizontal="center"/>
    </xf>
    <xf numFmtId="165" fontId="30" fillId="0" borderId="29" xfId="0" applyNumberFormat="1" applyFont="1" applyFill="1" applyBorder="1" applyAlignment="1">
      <alignment horizontal="center"/>
    </xf>
    <xf numFmtId="165" fontId="30" fillId="0" borderId="27" xfId="0" applyNumberFormat="1" applyFont="1" applyFill="1" applyBorder="1" applyAlignment="1">
      <alignment horizontal="center"/>
    </xf>
    <xf numFmtId="165" fontId="30" fillId="0" borderId="28" xfId="0" applyNumberFormat="1" applyFont="1" applyFill="1" applyBorder="1" applyAlignment="1">
      <alignment horizontal="center"/>
    </xf>
    <xf numFmtId="1" fontId="30" fillId="0" borderId="29" xfId="0" applyNumberFormat="1" applyFont="1" applyFill="1" applyBorder="1" applyAlignment="1">
      <alignment horizontal="center"/>
    </xf>
    <xf numFmtId="1" fontId="30" fillId="0" borderId="27" xfId="0" applyNumberFormat="1" applyFont="1" applyFill="1" applyBorder="1" applyAlignment="1">
      <alignment horizontal="center"/>
    </xf>
    <xf numFmtId="0" fontId="27" fillId="0" borderId="11" xfId="0" applyFont="1" applyBorder="1" applyAlignment="1">
      <alignment horizontal="left" wrapText="1"/>
    </xf>
    <xf numFmtId="0" fontId="27" fillId="0" borderId="0" xfId="0" applyFont="1" applyBorder="1" applyAlignment="1">
      <alignment horizontal="left"/>
    </xf>
    <xf numFmtId="0" fontId="25" fillId="0" borderId="10" xfId="0" applyFont="1" applyBorder="1" applyAlignment="1">
      <alignment horizontal="center" wrapText="1"/>
    </xf>
    <xf numFmtId="1" fontId="30" fillId="0" borderId="10" xfId="0" applyNumberFormat="1" applyFont="1" applyBorder="1" applyAlignment="1">
      <alignment horizontal="center" vertical="center"/>
    </xf>
    <xf numFmtId="14" fontId="1" fillId="0" borderId="26" xfId="0" applyNumberFormat="1" applyFont="1" applyBorder="1" applyAlignment="1">
      <alignment horizontal="center" vertical="center" wrapText="1"/>
    </xf>
    <xf numFmtId="14" fontId="1" fillId="0" borderId="21" xfId="0" applyNumberFormat="1" applyFont="1" applyBorder="1" applyAlignment="1">
      <alignment horizontal="center" vertical="center" wrapText="1"/>
    </xf>
    <xf numFmtId="14" fontId="1" fillId="0" borderId="22" xfId="0" applyNumberFormat="1" applyFont="1" applyBorder="1" applyAlignment="1">
      <alignment horizontal="center" vertical="center" wrapText="1"/>
    </xf>
    <xf numFmtId="0" fontId="1" fillId="0" borderId="26" xfId="0" applyFont="1" applyBorder="1" applyAlignment="1">
      <alignment horizontal="center" vertical="center"/>
    </xf>
    <xf numFmtId="0" fontId="1" fillId="0" borderId="21" xfId="0" applyFont="1" applyBorder="1" applyAlignment="1">
      <alignment horizontal="center" vertical="center"/>
    </xf>
    <xf numFmtId="0" fontId="1" fillId="0" borderId="22" xfId="0" applyFont="1" applyBorder="1" applyAlignment="1">
      <alignment horizontal="center" vertical="center"/>
    </xf>
    <xf numFmtId="0" fontId="1" fillId="0" borderId="26" xfId="0" applyFont="1" applyBorder="1" applyAlignment="1">
      <alignment horizontal="center" vertical="center" wrapText="1"/>
    </xf>
    <xf numFmtId="0" fontId="1" fillId="0" borderId="22" xfId="0" applyFont="1" applyBorder="1" applyAlignment="1">
      <alignment horizontal="center" vertical="center" wrapText="1"/>
    </xf>
    <xf numFmtId="0" fontId="0" fillId="0" borderId="10" xfId="0" applyFont="1" applyBorder="1" applyAlignment="1">
      <alignment horizontal="center"/>
    </xf>
    <xf numFmtId="0" fontId="1" fillId="0" borderId="10" xfId="0" applyFont="1" applyBorder="1" applyAlignment="1">
      <alignment horizontal="center"/>
    </xf>
    <xf numFmtId="0" fontId="26" fillId="0" borderId="10" xfId="1" applyFont="1" applyBorder="1" applyAlignment="1">
      <alignment horizontal="center"/>
    </xf>
    <xf numFmtId="0" fontId="26" fillId="0" borderId="12" xfId="1" applyFont="1" applyFill="1" applyBorder="1" applyAlignment="1">
      <alignment horizontal="center" vertical="top" wrapText="1"/>
    </xf>
    <xf numFmtId="0" fontId="26" fillId="0" borderId="13" xfId="1" applyFont="1" applyFill="1" applyBorder="1" applyAlignment="1">
      <alignment horizontal="center" vertical="top" wrapText="1"/>
    </xf>
    <xf numFmtId="0" fontId="26" fillId="0" borderId="14" xfId="1" applyFont="1" applyFill="1" applyBorder="1" applyAlignment="1">
      <alignment horizontal="center" vertical="top" wrapText="1"/>
    </xf>
    <xf numFmtId="0" fontId="26" fillId="0" borderId="15" xfId="1" applyFont="1" applyFill="1" applyBorder="1" applyAlignment="1">
      <alignment horizontal="center" vertical="top" wrapText="1"/>
    </xf>
    <xf numFmtId="0" fontId="26" fillId="0" borderId="0" xfId="1" applyFont="1" applyFill="1" applyBorder="1" applyAlignment="1">
      <alignment horizontal="center" vertical="top" wrapText="1"/>
    </xf>
    <xf numFmtId="0" fontId="26" fillId="0" borderId="16" xfId="1" applyFont="1" applyFill="1" applyBorder="1" applyAlignment="1">
      <alignment horizontal="center" vertical="top" wrapText="1"/>
    </xf>
    <xf numFmtId="0" fontId="26" fillId="0" borderId="17" xfId="1" applyFont="1" applyFill="1" applyBorder="1" applyAlignment="1">
      <alignment horizontal="center" vertical="top" wrapText="1"/>
    </xf>
    <xf numFmtId="0" fontId="26" fillId="0" borderId="18" xfId="1" applyFont="1" applyFill="1" applyBorder="1" applyAlignment="1">
      <alignment horizontal="center" vertical="top" wrapText="1"/>
    </xf>
    <xf numFmtId="0" fontId="26" fillId="0" borderId="19" xfId="1" applyFont="1" applyFill="1" applyBorder="1" applyAlignment="1">
      <alignment horizontal="center" vertical="top" wrapText="1"/>
    </xf>
    <xf numFmtId="0" fontId="0" fillId="0" borderId="10" xfId="0" applyBorder="1" applyAlignment="1">
      <alignment horizontal="center"/>
    </xf>
    <xf numFmtId="0" fontId="0" fillId="0" borderId="23" xfId="0" applyBorder="1" applyAlignment="1">
      <alignment horizontal="center"/>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0" xfId="0"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57" fillId="0" borderId="0" xfId="118" applyFont="1" applyAlignment="1"/>
    <xf numFmtId="0" fontId="56" fillId="0" borderId="0" xfId="118" applyFont="1" applyAlignment="1">
      <alignment wrapText="1"/>
    </xf>
    <xf numFmtId="0" fontId="0" fillId="0" borderId="13" xfId="0" applyFont="1" applyBorder="1" applyAlignment="1">
      <alignment horizontal="center" vertical="center" wrapText="1"/>
    </xf>
    <xf numFmtId="0" fontId="0" fillId="0" borderId="0" xfId="0" applyFont="1" applyBorder="1" applyAlignment="1">
      <alignment horizontal="center" vertical="center" wrapText="1"/>
    </xf>
    <xf numFmtId="0" fontId="30" fillId="0" borderId="12" xfId="0" applyFont="1" applyBorder="1" applyAlignment="1">
      <alignment horizontal="center" vertical="center" wrapText="1"/>
    </xf>
    <xf numFmtId="0" fontId="30" fillId="0" borderId="13" xfId="0" applyFont="1" applyBorder="1" applyAlignment="1">
      <alignment horizontal="center" vertical="center" wrapText="1"/>
    </xf>
    <xf numFmtId="0" fontId="30" fillId="0" borderId="14" xfId="0" applyFont="1" applyBorder="1" applyAlignment="1">
      <alignment horizontal="center" vertical="center" wrapText="1"/>
    </xf>
    <xf numFmtId="0" fontId="30" fillId="0" borderId="15"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16"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19" xfId="0" applyFont="1" applyBorder="1" applyAlignment="1">
      <alignment horizontal="center" vertical="center" wrapText="1"/>
    </xf>
    <xf numFmtId="0" fontId="33" fillId="0" borderId="10" xfId="0" applyFont="1" applyBorder="1" applyAlignment="1">
      <alignment horizontal="center"/>
    </xf>
    <xf numFmtId="0" fontId="33" fillId="0" borderId="23" xfId="0" applyFont="1" applyBorder="1" applyAlignment="1">
      <alignment horizontal="center"/>
    </xf>
    <xf numFmtId="0" fontId="33" fillId="0" borderId="17" xfId="0" applyFont="1" applyBorder="1" applyAlignment="1">
      <alignment horizontal="center"/>
    </xf>
    <xf numFmtId="0" fontId="33" fillId="0" borderId="18" xfId="0" applyFont="1" applyBorder="1" applyAlignment="1">
      <alignment horizontal="center"/>
    </xf>
    <xf numFmtId="0" fontId="33" fillId="0" borderId="19" xfId="0" applyFont="1" applyBorder="1" applyAlignment="1">
      <alignment horizontal="center"/>
    </xf>
    <xf numFmtId="0" fontId="47" fillId="0" borderId="10" xfId="47" applyFont="1" applyBorder="1" applyAlignment="1">
      <alignment horizontal="center"/>
    </xf>
    <xf numFmtId="0" fontId="11" fillId="0" borderId="10" xfId="47" applyFont="1" applyBorder="1" applyAlignment="1">
      <alignment horizontal="center"/>
    </xf>
    <xf numFmtId="0" fontId="11" fillId="0" borderId="0" xfId="0" applyFont="1" applyBorder="1" applyAlignment="1">
      <alignment horizontal="center" vertical="center" wrapText="1"/>
    </xf>
    <xf numFmtId="0" fontId="11" fillId="0" borderId="31" xfId="47" applyFont="1" applyBorder="1" applyAlignment="1">
      <alignment horizontal="center"/>
    </xf>
    <xf numFmtId="0" fontId="11" fillId="0" borderId="23" xfId="47" applyFont="1" applyBorder="1" applyAlignment="1">
      <alignment horizontal="center"/>
    </xf>
    <xf numFmtId="0" fontId="11" fillId="0" borderId="32" xfId="47" applyFont="1" applyBorder="1" applyAlignment="1">
      <alignment horizontal="center"/>
    </xf>
  </cellXfs>
  <cellStyles count="119">
    <cellStyle name="20% - Accent1 2" xfId="55" xr:uid="{00000000-0005-0000-0000-000000000000}"/>
    <cellStyle name="20% - Accent2 2" xfId="69" xr:uid="{00000000-0005-0000-0000-000001000000}"/>
    <cellStyle name="20% - Accent3 2" xfId="51" xr:uid="{00000000-0005-0000-0000-000002000000}"/>
    <cellStyle name="20% - Accent4 2" xfId="83" xr:uid="{00000000-0005-0000-0000-000003000000}"/>
    <cellStyle name="20% - Accent5 2" xfId="56" xr:uid="{00000000-0005-0000-0000-000004000000}"/>
    <cellStyle name="20% - Accent6 2" xfId="57" xr:uid="{00000000-0005-0000-0000-000005000000}"/>
    <cellStyle name="40% - Accent1 2" xfId="58" xr:uid="{00000000-0005-0000-0000-000006000000}"/>
    <cellStyle name="40% - Accent2 2" xfId="59" xr:uid="{00000000-0005-0000-0000-000007000000}"/>
    <cellStyle name="40% - Accent3 2" xfId="60" xr:uid="{00000000-0005-0000-0000-000008000000}"/>
    <cellStyle name="40% - Accent4 2" xfId="61" xr:uid="{00000000-0005-0000-0000-000009000000}"/>
    <cellStyle name="40% - Accent5 2" xfId="62" xr:uid="{00000000-0005-0000-0000-00000A000000}"/>
    <cellStyle name="40% - Accent6 2" xfId="63" xr:uid="{00000000-0005-0000-0000-00000B000000}"/>
    <cellStyle name="60% - Accent1 2" xfId="77" xr:uid="{00000000-0005-0000-0000-00000C000000}"/>
    <cellStyle name="60% - Accent2 2" xfId="64" xr:uid="{00000000-0005-0000-0000-00000D000000}"/>
    <cellStyle name="60% - Accent3 2" xfId="84" xr:uid="{00000000-0005-0000-0000-00000E000000}"/>
    <cellStyle name="60% - Accent4 2" xfId="85" xr:uid="{00000000-0005-0000-0000-00000F000000}"/>
    <cellStyle name="60% - Accent5 2" xfId="86" xr:uid="{00000000-0005-0000-0000-000010000000}"/>
    <cellStyle name="60% - Accent6 2" xfId="87" xr:uid="{00000000-0005-0000-0000-000011000000}"/>
    <cellStyle name="Accent1 2" xfId="88" xr:uid="{00000000-0005-0000-0000-000012000000}"/>
    <cellStyle name="Accent2 2" xfId="89" xr:uid="{00000000-0005-0000-0000-000013000000}"/>
    <cellStyle name="Accent3 2" xfId="90" xr:uid="{00000000-0005-0000-0000-000014000000}"/>
    <cellStyle name="Accent4 2" xfId="91" xr:uid="{00000000-0005-0000-0000-000015000000}"/>
    <cellStyle name="Accent5 2" xfId="92" xr:uid="{00000000-0005-0000-0000-000016000000}"/>
    <cellStyle name="Accent6 2" xfId="93" xr:uid="{00000000-0005-0000-0000-000017000000}"/>
    <cellStyle name="Bad 2" xfId="94" xr:uid="{00000000-0005-0000-0000-000018000000}"/>
    <cellStyle name="Calculation 2" xfId="95" xr:uid="{00000000-0005-0000-0000-000019000000}"/>
    <cellStyle name="Check Cell 2" xfId="96" xr:uid="{00000000-0005-0000-0000-00001A000000}"/>
    <cellStyle name="Comma 2" xfId="110" xr:uid="{00000000-0005-0000-0000-00001B000000}"/>
    <cellStyle name="Excel Built-in Normal" xfId="5" xr:uid="{00000000-0005-0000-0000-00001C000000}"/>
    <cellStyle name="Explanatory Text 2" xfId="97" xr:uid="{00000000-0005-0000-0000-00001D000000}"/>
    <cellStyle name="Good 2" xfId="98" xr:uid="{00000000-0005-0000-0000-00001E000000}"/>
    <cellStyle name="Heading 1 2" xfId="99" xr:uid="{00000000-0005-0000-0000-00001F000000}"/>
    <cellStyle name="Heading 2 2" xfId="100" xr:uid="{00000000-0005-0000-0000-000020000000}"/>
    <cellStyle name="Heading 3 2" xfId="101" xr:uid="{00000000-0005-0000-0000-000021000000}"/>
    <cellStyle name="Heading 4 2" xfId="102" xr:uid="{00000000-0005-0000-0000-000022000000}"/>
    <cellStyle name="Input 2" xfId="103" xr:uid="{00000000-0005-0000-0000-000023000000}"/>
    <cellStyle name="Linked Cell 2" xfId="104" xr:uid="{00000000-0005-0000-0000-000024000000}"/>
    <cellStyle name="Neutral 2" xfId="105" xr:uid="{00000000-0005-0000-0000-000025000000}"/>
    <cellStyle name="Normal" xfId="0" builtinId="0"/>
    <cellStyle name="Normal 10" xfId="6" xr:uid="{00000000-0005-0000-0000-000027000000}"/>
    <cellStyle name="Normal 10 2" xfId="7" xr:uid="{00000000-0005-0000-0000-000028000000}"/>
    <cellStyle name="Normal 11" xfId="8" xr:uid="{00000000-0005-0000-0000-000029000000}"/>
    <cellStyle name="Normal 11 2" xfId="9" xr:uid="{00000000-0005-0000-0000-00002A000000}"/>
    <cellStyle name="Normal 11 3" xfId="10" xr:uid="{00000000-0005-0000-0000-00002B000000}"/>
    <cellStyle name="Normal 12" xfId="11" xr:uid="{00000000-0005-0000-0000-00002C000000}"/>
    <cellStyle name="Normal 12 2" xfId="12" xr:uid="{00000000-0005-0000-0000-00002D000000}"/>
    <cellStyle name="Normal 12 3" xfId="52" xr:uid="{00000000-0005-0000-0000-00002E000000}"/>
    <cellStyle name="Normal 13" xfId="13" xr:uid="{00000000-0005-0000-0000-00002F000000}"/>
    <cellStyle name="Normal 13 2" xfId="53" xr:uid="{00000000-0005-0000-0000-000030000000}"/>
    <cellStyle name="Normal 13 3" xfId="82" xr:uid="{00000000-0005-0000-0000-000031000000}"/>
    <cellStyle name="Normal 14" xfId="47" xr:uid="{00000000-0005-0000-0000-000032000000}"/>
    <cellStyle name="Normal 15" xfId="49" xr:uid="{00000000-0005-0000-0000-000033000000}"/>
    <cellStyle name="Normal 16" xfId="48" xr:uid="{00000000-0005-0000-0000-000034000000}"/>
    <cellStyle name="Normal 17" xfId="111" xr:uid="{00000000-0005-0000-0000-000035000000}"/>
    <cellStyle name="Normal 18" xfId="112" xr:uid="{00000000-0005-0000-0000-000036000000}"/>
    <cellStyle name="Normal 19" xfId="114" xr:uid="{00000000-0005-0000-0000-000037000000}"/>
    <cellStyle name="Normal 2" xfId="1" xr:uid="{00000000-0005-0000-0000-00002F000000}"/>
    <cellStyle name="Normal 2 2" xfId="2" xr:uid="{00000000-0005-0000-0000-000030000000}"/>
    <cellStyle name="Normal 2 2 2" xfId="14" xr:uid="{00000000-0005-0000-0000-00003A000000}"/>
    <cellStyle name="Normal 2 3" xfId="15" xr:uid="{00000000-0005-0000-0000-00003B000000}"/>
    <cellStyle name="Normal 2 3 2" xfId="54" xr:uid="{00000000-0005-0000-0000-00003C000000}"/>
    <cellStyle name="Normal 2 4" xfId="116" xr:uid="{2513232B-1279-49D5-8DAE-3A64A12BC5DC}"/>
    <cellStyle name="Normal 20" xfId="3" xr:uid="{00000000-0005-0000-0000-000057000000}"/>
    <cellStyle name="Normal 21" xfId="115" xr:uid="{12B085A4-0871-4DC0-BE28-70385CF8A5C3}"/>
    <cellStyle name="Normal 22" xfId="118" xr:uid="{999DAAA0-1691-4FE5-A4DB-2F1BB7D666BB}"/>
    <cellStyle name="Normal 3" xfId="16" xr:uid="{00000000-0005-0000-0000-00003D000000}"/>
    <cellStyle name="Normal 3 2" xfId="17" xr:uid="{00000000-0005-0000-0000-00003E000000}"/>
    <cellStyle name="Normal 4" xfId="18" xr:uid="{00000000-0005-0000-0000-00003F000000}"/>
    <cellStyle name="Normal 4 2" xfId="19" xr:uid="{00000000-0005-0000-0000-000040000000}"/>
    <cellStyle name="Normal 4 3" xfId="20" xr:uid="{00000000-0005-0000-0000-000041000000}"/>
    <cellStyle name="Normal 5" xfId="21" xr:uid="{00000000-0005-0000-0000-000042000000}"/>
    <cellStyle name="Normal 5 2" xfId="22" xr:uid="{00000000-0005-0000-0000-000043000000}"/>
    <cellStyle name="Normal 5 3" xfId="23" xr:uid="{00000000-0005-0000-0000-000044000000}"/>
    <cellStyle name="Normal 5 4" xfId="24" xr:uid="{00000000-0005-0000-0000-000045000000}"/>
    <cellStyle name="Normal 6" xfId="25" xr:uid="{00000000-0005-0000-0000-000046000000}"/>
    <cellStyle name="Normal 6 2" xfId="26" xr:uid="{00000000-0005-0000-0000-000047000000}"/>
    <cellStyle name="Normal 6 2 2" xfId="27" xr:uid="{00000000-0005-0000-0000-000048000000}"/>
    <cellStyle name="Normal 6 3" xfId="28" xr:uid="{00000000-0005-0000-0000-000049000000}"/>
    <cellStyle name="Normal 6 4" xfId="29" xr:uid="{00000000-0005-0000-0000-00004A000000}"/>
    <cellStyle name="Normal 6 5" xfId="117" xr:uid="{929BBE19-983D-40E7-9E6E-C0EC340CA738}"/>
    <cellStyle name="Normal 7" xfId="30" xr:uid="{00000000-0005-0000-0000-00004B000000}"/>
    <cellStyle name="Normal 7 2" xfId="31" xr:uid="{00000000-0005-0000-0000-00004C000000}"/>
    <cellStyle name="Normal 7 2 2" xfId="32" xr:uid="{00000000-0005-0000-0000-00004D000000}"/>
    <cellStyle name="Normal 7 2 2 2" xfId="33" xr:uid="{00000000-0005-0000-0000-00004E000000}"/>
    <cellStyle name="Normal 7 2 2 2 2" xfId="68" xr:uid="{00000000-0005-0000-0000-00004F000000}"/>
    <cellStyle name="Normal 7 2 2 3" xfId="67" xr:uid="{00000000-0005-0000-0000-000050000000}"/>
    <cellStyle name="Normal 7 2 3" xfId="34" xr:uid="{00000000-0005-0000-0000-000051000000}"/>
    <cellStyle name="Normal 7 2 3 2" xfId="50" xr:uid="{00000000-0005-0000-0000-000052000000}"/>
    <cellStyle name="Normal 7 2 4" xfId="35" xr:uid="{00000000-0005-0000-0000-000053000000}"/>
    <cellStyle name="Normal 7 2 4 2" xfId="70" xr:uid="{00000000-0005-0000-0000-000054000000}"/>
    <cellStyle name="Normal 7 2 5" xfId="66" xr:uid="{00000000-0005-0000-0000-000055000000}"/>
    <cellStyle name="Normal 7 3" xfId="36" xr:uid="{00000000-0005-0000-0000-000056000000}"/>
    <cellStyle name="Normal 7 3 2" xfId="37" xr:uid="{00000000-0005-0000-0000-000057000000}"/>
    <cellStyle name="Normal 7 3 2 2" xfId="72" xr:uid="{00000000-0005-0000-0000-000058000000}"/>
    <cellStyle name="Normal 7 3 3" xfId="71" xr:uid="{00000000-0005-0000-0000-000059000000}"/>
    <cellStyle name="Normal 7 4" xfId="38" xr:uid="{00000000-0005-0000-0000-00005A000000}"/>
    <cellStyle name="Normal 7 4 2" xfId="39" xr:uid="{00000000-0005-0000-0000-00005B000000}"/>
    <cellStyle name="Normal 7 4 2 2" xfId="74" xr:uid="{00000000-0005-0000-0000-00005C000000}"/>
    <cellStyle name="Normal 7 4 3" xfId="73" xr:uid="{00000000-0005-0000-0000-00005D000000}"/>
    <cellStyle name="Normal 7 5" xfId="40" xr:uid="{00000000-0005-0000-0000-00005E000000}"/>
    <cellStyle name="Normal 7 5 2" xfId="75" xr:uid="{00000000-0005-0000-0000-00005F000000}"/>
    <cellStyle name="Normal 7 6" xfId="41" xr:uid="{00000000-0005-0000-0000-000060000000}"/>
    <cellStyle name="Normal 7 6 2" xfId="76" xr:uid="{00000000-0005-0000-0000-000061000000}"/>
    <cellStyle name="Normal 7 7" xfId="65" xr:uid="{00000000-0005-0000-0000-000062000000}"/>
    <cellStyle name="Normal 8" xfId="4" xr:uid="{00000000-0005-0000-0000-000063000000}"/>
    <cellStyle name="Normal 8 2" xfId="42" xr:uid="{00000000-0005-0000-0000-000064000000}"/>
    <cellStyle name="Normal 9" xfId="43" xr:uid="{00000000-0005-0000-0000-000065000000}"/>
    <cellStyle name="Normal 9 2" xfId="44" xr:uid="{00000000-0005-0000-0000-000066000000}"/>
    <cellStyle name="Normal 9 2 2" xfId="45" xr:uid="{00000000-0005-0000-0000-000067000000}"/>
    <cellStyle name="Normal 9 2 2 2" xfId="80" xr:uid="{00000000-0005-0000-0000-000068000000}"/>
    <cellStyle name="Normal 9 2 3" xfId="79" xr:uid="{00000000-0005-0000-0000-000069000000}"/>
    <cellStyle name="Normal 9 3" xfId="46" xr:uid="{00000000-0005-0000-0000-00006A000000}"/>
    <cellStyle name="Normal 9 3 2" xfId="81" xr:uid="{00000000-0005-0000-0000-00006B000000}"/>
    <cellStyle name="Normal 9 4" xfId="78" xr:uid="{00000000-0005-0000-0000-00006C000000}"/>
    <cellStyle name="Note 2" xfId="106" xr:uid="{00000000-0005-0000-0000-00006D000000}"/>
    <cellStyle name="Output 2" xfId="107" xr:uid="{00000000-0005-0000-0000-00006E000000}"/>
    <cellStyle name="Title 2" xfId="113" xr:uid="{00000000-0005-0000-0000-00009E000000}"/>
    <cellStyle name="Total 2" xfId="108" xr:uid="{00000000-0005-0000-0000-000070000000}"/>
    <cellStyle name="Warning Text 2" xfId="109" xr:uid="{00000000-0005-0000-0000-00007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FA9DD6-E8ED-4F19-8F3E-2AC9B068A054}">
  <sheetPr codeName="Sheet1"/>
  <dimension ref="A1:B16"/>
  <sheetViews>
    <sheetView tabSelected="1" workbookViewId="0">
      <selection activeCell="F7" sqref="F6:F7"/>
    </sheetView>
  </sheetViews>
  <sheetFormatPr defaultRowHeight="14.4"/>
  <cols>
    <col min="1" max="1" width="11.109375" bestFit="1" customWidth="1"/>
    <col min="2" max="2" width="80.33203125" customWidth="1"/>
  </cols>
  <sheetData>
    <row r="1" spans="1:2" ht="126" customHeight="1">
      <c r="A1" s="517" t="s">
        <v>844</v>
      </c>
      <c r="B1" s="517"/>
    </row>
    <row r="2" spans="1:2" ht="15.6">
      <c r="A2" s="417" t="s">
        <v>825</v>
      </c>
      <c r="B2" s="418" t="s">
        <v>824</v>
      </c>
    </row>
    <row r="3" spans="1:2" ht="15.6">
      <c r="A3" s="419" t="s">
        <v>826</v>
      </c>
      <c r="B3" s="420" t="s">
        <v>836</v>
      </c>
    </row>
    <row r="4" spans="1:2" ht="15.6">
      <c r="A4" s="419" t="s">
        <v>827</v>
      </c>
      <c r="B4" s="421" t="s">
        <v>837</v>
      </c>
    </row>
    <row r="5" spans="1:2" ht="15.6">
      <c r="A5" s="419" t="s">
        <v>828</v>
      </c>
      <c r="B5" s="421" t="s">
        <v>838</v>
      </c>
    </row>
    <row r="6" spans="1:2" ht="15.6">
      <c r="A6" s="419" t="s">
        <v>829</v>
      </c>
      <c r="B6" s="421" t="s">
        <v>839</v>
      </c>
    </row>
    <row r="7" spans="1:2" ht="15.6">
      <c r="A7" s="419" t="s">
        <v>830</v>
      </c>
      <c r="B7" s="421" t="s">
        <v>840</v>
      </c>
    </row>
    <row r="8" spans="1:2" ht="15.6">
      <c r="A8" s="419" t="s">
        <v>831</v>
      </c>
      <c r="B8" s="422" t="s">
        <v>841</v>
      </c>
    </row>
    <row r="9" spans="1:2" ht="15.6">
      <c r="A9" s="419" t="s">
        <v>832</v>
      </c>
      <c r="B9" s="422" t="s">
        <v>896</v>
      </c>
    </row>
    <row r="10" spans="1:2" ht="15.6">
      <c r="A10" s="419" t="s">
        <v>833</v>
      </c>
      <c r="B10" s="422" t="s">
        <v>842</v>
      </c>
    </row>
    <row r="11" spans="1:2" ht="15.6">
      <c r="A11" s="419" t="s">
        <v>834</v>
      </c>
      <c r="B11" s="422" t="s">
        <v>843</v>
      </c>
    </row>
    <row r="12" spans="1:2" ht="15.6">
      <c r="A12" s="419" t="s">
        <v>835</v>
      </c>
      <c r="B12" s="422" t="s">
        <v>895</v>
      </c>
    </row>
    <row r="13" spans="1:2" ht="15.6">
      <c r="A13" s="419" t="s">
        <v>897</v>
      </c>
      <c r="B13" s="422" t="s">
        <v>898</v>
      </c>
    </row>
    <row r="14" spans="1:2" ht="15.6">
      <c r="A14" s="518" t="s">
        <v>893</v>
      </c>
      <c r="B14" s="519"/>
    </row>
    <row r="15" spans="1:2">
      <c r="A15" s="416"/>
      <c r="B15" s="416"/>
    </row>
    <row r="16" spans="1:2">
      <c r="A16" s="416"/>
      <c r="B16" s="416"/>
    </row>
  </sheetData>
  <mergeCells count="2">
    <mergeCell ref="A1:B1"/>
    <mergeCell ref="A14:B14"/>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E84DA9-2704-41D6-8669-05678E0BD424}">
  <sheetPr codeName="Sheet9"/>
  <dimension ref="A1:Y25"/>
  <sheetViews>
    <sheetView topLeftCell="A4" workbookViewId="0">
      <selection activeCell="Z19" sqref="Z19"/>
    </sheetView>
  </sheetViews>
  <sheetFormatPr defaultRowHeight="14.4"/>
  <cols>
    <col min="1" max="1" width="18.33203125" bestFit="1" customWidth="1"/>
    <col min="2" max="2" width="3.44140625" bestFit="1" customWidth="1"/>
    <col min="3" max="5" width="3.88671875" bestFit="1" customWidth="1"/>
    <col min="6" max="6" width="4.21875" bestFit="1" customWidth="1"/>
    <col min="7" max="7" width="3.44140625" bestFit="1" customWidth="1"/>
    <col min="8" max="10" width="3.88671875" bestFit="1" customWidth="1"/>
    <col min="11" max="12" width="3.44140625" bestFit="1" customWidth="1"/>
    <col min="13" max="13" width="3.88671875" bestFit="1" customWidth="1"/>
    <col min="14" max="14" width="3.44140625" bestFit="1" customWidth="1"/>
    <col min="15" max="15" width="3.88671875" bestFit="1" customWidth="1"/>
    <col min="16" max="16" width="3.109375" bestFit="1" customWidth="1"/>
    <col min="17" max="19" width="3.88671875" bestFit="1" customWidth="1"/>
    <col min="20" max="20" width="3.44140625" bestFit="1" customWidth="1"/>
    <col min="21" max="22" width="3.88671875" bestFit="1" customWidth="1"/>
    <col min="23" max="23" width="4.6640625" bestFit="1" customWidth="1"/>
  </cols>
  <sheetData>
    <row r="1" spans="1:25" ht="14.4" customHeight="1">
      <c r="A1" s="574" t="s">
        <v>884</v>
      </c>
      <c r="B1" s="575"/>
      <c r="C1" s="575"/>
      <c r="D1" s="575"/>
      <c r="E1" s="575"/>
      <c r="F1" s="575"/>
      <c r="G1" s="575"/>
      <c r="H1" s="575"/>
      <c r="I1" s="575"/>
      <c r="J1" s="575"/>
      <c r="K1" s="575"/>
      <c r="L1" s="575"/>
      <c r="M1" s="575"/>
      <c r="N1" s="575"/>
      <c r="O1" s="575"/>
      <c r="P1" s="575"/>
      <c r="Q1" s="575"/>
      <c r="R1" s="575"/>
      <c r="S1" s="575"/>
      <c r="T1" s="575"/>
      <c r="U1" s="575"/>
      <c r="V1" s="575"/>
      <c r="W1" s="576"/>
    </row>
    <row r="2" spans="1:25">
      <c r="A2" s="577"/>
      <c r="B2" s="578"/>
      <c r="C2" s="578"/>
      <c r="D2" s="578"/>
      <c r="E2" s="578"/>
      <c r="F2" s="578"/>
      <c r="G2" s="578"/>
      <c r="H2" s="578"/>
      <c r="I2" s="578"/>
      <c r="J2" s="578"/>
      <c r="K2" s="578"/>
      <c r="L2" s="578"/>
      <c r="M2" s="578"/>
      <c r="N2" s="578"/>
      <c r="O2" s="578"/>
      <c r="P2" s="578"/>
      <c r="Q2" s="578"/>
      <c r="R2" s="578"/>
      <c r="S2" s="578"/>
      <c r="T2" s="578"/>
      <c r="U2" s="578"/>
      <c r="V2" s="578"/>
      <c r="W2" s="579"/>
    </row>
    <row r="3" spans="1:25">
      <c r="A3" s="577"/>
      <c r="B3" s="578"/>
      <c r="C3" s="578"/>
      <c r="D3" s="578"/>
      <c r="E3" s="578"/>
      <c r="F3" s="578"/>
      <c r="G3" s="578"/>
      <c r="H3" s="578"/>
      <c r="I3" s="578"/>
      <c r="J3" s="578"/>
      <c r="K3" s="578"/>
      <c r="L3" s="578"/>
      <c r="M3" s="578"/>
      <c r="N3" s="578"/>
      <c r="O3" s="578"/>
      <c r="P3" s="578"/>
      <c r="Q3" s="578"/>
      <c r="R3" s="578"/>
      <c r="S3" s="578"/>
      <c r="T3" s="578"/>
      <c r="U3" s="578"/>
      <c r="V3" s="578"/>
      <c r="W3" s="579"/>
    </row>
    <row r="4" spans="1:25">
      <c r="A4" s="577"/>
      <c r="B4" s="578"/>
      <c r="C4" s="578"/>
      <c r="D4" s="578"/>
      <c r="E4" s="578"/>
      <c r="F4" s="578"/>
      <c r="G4" s="578"/>
      <c r="H4" s="578"/>
      <c r="I4" s="578"/>
      <c r="J4" s="578"/>
      <c r="K4" s="578"/>
      <c r="L4" s="578"/>
      <c r="M4" s="578"/>
      <c r="N4" s="578"/>
      <c r="O4" s="578"/>
      <c r="P4" s="578"/>
      <c r="Q4" s="578"/>
      <c r="R4" s="578"/>
      <c r="S4" s="578"/>
      <c r="T4" s="578"/>
      <c r="U4" s="578"/>
      <c r="V4" s="578"/>
      <c r="W4" s="579"/>
    </row>
    <row r="5" spans="1:25">
      <c r="A5" s="580"/>
      <c r="B5" s="581"/>
      <c r="C5" s="581"/>
      <c r="D5" s="581"/>
      <c r="E5" s="581"/>
      <c r="F5" s="581"/>
      <c r="G5" s="581"/>
      <c r="H5" s="581"/>
      <c r="I5" s="581"/>
      <c r="J5" s="581"/>
      <c r="K5" s="581"/>
      <c r="L5" s="581"/>
      <c r="M5" s="581"/>
      <c r="N5" s="581"/>
      <c r="O5" s="581"/>
      <c r="P5" s="581"/>
      <c r="Q5" s="581"/>
      <c r="R5" s="581"/>
      <c r="S5" s="581"/>
      <c r="T5" s="581"/>
      <c r="U5" s="581"/>
      <c r="V5" s="581"/>
      <c r="W5" s="582"/>
    </row>
    <row r="6" spans="1:25" ht="15" thickBot="1">
      <c r="A6" s="597" t="s">
        <v>98</v>
      </c>
      <c r="B6" s="597"/>
      <c r="C6" s="597"/>
      <c r="D6" s="597"/>
      <c r="E6" s="597"/>
      <c r="F6" s="597"/>
      <c r="G6" s="597"/>
      <c r="H6" s="597"/>
      <c r="I6" s="597"/>
      <c r="J6" s="597"/>
      <c r="K6" s="597"/>
      <c r="L6" s="597"/>
      <c r="M6" s="597"/>
      <c r="N6" s="597"/>
      <c r="O6" s="597"/>
      <c r="P6" s="597"/>
      <c r="Q6" s="597"/>
      <c r="R6" s="597"/>
      <c r="S6" s="597"/>
      <c r="T6" s="597"/>
      <c r="U6" s="597"/>
      <c r="V6" s="597"/>
      <c r="W6" s="597"/>
    </row>
    <row r="7" spans="1:25" ht="15" thickTop="1">
      <c r="A7" s="82"/>
      <c r="B7" s="59" t="s">
        <v>61</v>
      </c>
      <c r="C7" s="59" t="s">
        <v>62</v>
      </c>
      <c r="D7" s="59" t="s">
        <v>63</v>
      </c>
      <c r="E7" s="59" t="s">
        <v>64</v>
      </c>
      <c r="F7" s="59" t="s">
        <v>65</v>
      </c>
      <c r="G7" s="59" t="s">
        <v>66</v>
      </c>
      <c r="H7" s="59" t="s">
        <v>67</v>
      </c>
      <c r="I7" s="59" t="s">
        <v>68</v>
      </c>
      <c r="J7" s="59" t="s">
        <v>69</v>
      </c>
      <c r="K7" s="59" t="s">
        <v>70</v>
      </c>
      <c r="L7" s="59" t="s">
        <v>71</v>
      </c>
      <c r="M7" s="59" t="s">
        <v>72</v>
      </c>
      <c r="N7" s="59" t="s">
        <v>73</v>
      </c>
      <c r="O7" s="59" t="s">
        <v>74</v>
      </c>
      <c r="P7" s="59" t="s">
        <v>75</v>
      </c>
      <c r="Q7" s="59" t="s">
        <v>76</v>
      </c>
      <c r="R7" s="59" t="s">
        <v>77</v>
      </c>
      <c r="S7" s="59" t="s">
        <v>78</v>
      </c>
      <c r="T7" s="59" t="s">
        <v>79</v>
      </c>
      <c r="U7" s="59" t="s">
        <v>80</v>
      </c>
      <c r="V7" s="59" t="s">
        <v>81</v>
      </c>
      <c r="W7" s="83" t="s">
        <v>82</v>
      </c>
      <c r="Y7" s="48"/>
    </row>
    <row r="8" spans="1:25">
      <c r="A8" s="84" t="s">
        <v>83</v>
      </c>
      <c r="B8" s="43">
        <v>11.510631227095001</v>
      </c>
      <c r="C8" s="43">
        <v>0.80560631970000007</v>
      </c>
      <c r="D8" s="43">
        <v>6.8061615668750006</v>
      </c>
      <c r="E8" s="43">
        <v>5.9385170407999999</v>
      </c>
      <c r="F8" s="44">
        <v>0.85679629312499994</v>
      </c>
      <c r="G8" s="43">
        <v>9.9517423999999988</v>
      </c>
      <c r="H8" s="43">
        <v>7.4786214487924978</v>
      </c>
      <c r="I8" s="43">
        <v>1.505775737375</v>
      </c>
      <c r="J8" s="43">
        <v>42.153908122799997</v>
      </c>
      <c r="K8" s="43">
        <v>85.032215712665604</v>
      </c>
      <c r="L8" s="43">
        <v>9.3165221239649991</v>
      </c>
      <c r="M8" s="43">
        <v>38.543783845569997</v>
      </c>
      <c r="N8" s="43">
        <v>6.8262568907812495</v>
      </c>
      <c r="O8" s="44">
        <v>1.8584370345000001</v>
      </c>
      <c r="P8" s="43">
        <v>5.957632070999999</v>
      </c>
      <c r="Q8" s="44">
        <v>0.78026047866000003</v>
      </c>
      <c r="R8" s="43">
        <v>4.43362819725</v>
      </c>
      <c r="S8" s="44">
        <v>0.86845729504500002</v>
      </c>
      <c r="T8" s="43">
        <v>2.2329381937499999</v>
      </c>
      <c r="U8" s="44">
        <v>0.29939678958000004</v>
      </c>
      <c r="V8" s="43">
        <v>1.8091768377200002</v>
      </c>
      <c r="W8" s="45">
        <v>0.29288625974999999</v>
      </c>
      <c r="Y8" s="48"/>
    </row>
    <row r="9" spans="1:25">
      <c r="A9" s="85" t="s">
        <v>58</v>
      </c>
      <c r="B9" s="43">
        <v>8.5000881804299997</v>
      </c>
      <c r="C9" s="43">
        <v>0.56035579860000007</v>
      </c>
      <c r="D9" s="43">
        <v>1.5368222979999999</v>
      </c>
      <c r="E9" s="43">
        <v>2.5896396588999999</v>
      </c>
      <c r="F9" s="44">
        <v>0.59087206199999998</v>
      </c>
      <c r="G9" s="43">
        <v>15.604288399999998</v>
      </c>
      <c r="H9" s="43">
        <v>1.6637375734875</v>
      </c>
      <c r="I9" s="43">
        <v>0.83079705637500001</v>
      </c>
      <c r="J9" s="43">
        <v>14.999286088800002</v>
      </c>
      <c r="K9" s="43">
        <v>33.2418085487136</v>
      </c>
      <c r="L9" s="43">
        <v>4.6322850099400004</v>
      </c>
      <c r="M9" s="43">
        <v>21.068212559669995</v>
      </c>
      <c r="N9" s="43">
        <v>4.6611522201562501</v>
      </c>
      <c r="O9" s="44">
        <v>1.63504175468</v>
      </c>
      <c r="P9" s="43">
        <v>4.5359010584999995</v>
      </c>
      <c r="Q9" s="44">
        <v>0.73056107361000011</v>
      </c>
      <c r="R9" s="43">
        <v>4.2733717927999999</v>
      </c>
      <c r="S9" s="44">
        <v>0.89344031151000003</v>
      </c>
      <c r="T9" s="43">
        <v>2.4000715124999998</v>
      </c>
      <c r="U9" s="44">
        <v>0.35719043177999993</v>
      </c>
      <c r="V9" s="43">
        <v>2.0772447994900003</v>
      </c>
      <c r="W9" s="45">
        <v>0.31415102512500004</v>
      </c>
    </row>
    <row r="10" spans="1:25">
      <c r="A10" s="85" t="s">
        <v>59</v>
      </c>
      <c r="B10" s="43">
        <v>7.9009770285599998</v>
      </c>
      <c r="C10" s="43">
        <v>0.80819108370000003</v>
      </c>
      <c r="D10" s="43">
        <v>0.65894184675</v>
      </c>
      <c r="E10" s="43">
        <v>3.6127866026999991</v>
      </c>
      <c r="F10" s="44">
        <v>0.60284261700000008</v>
      </c>
      <c r="G10" s="43">
        <v>11.472906800000001</v>
      </c>
      <c r="H10" s="43">
        <v>1.2032986225974998</v>
      </c>
      <c r="I10" s="43">
        <v>0.62421976012500013</v>
      </c>
      <c r="J10" s="43">
        <v>12.335170276800001</v>
      </c>
      <c r="K10" s="43">
        <v>31.215327926217601</v>
      </c>
      <c r="L10" s="43">
        <v>4.40373099439</v>
      </c>
      <c r="M10" s="43">
        <v>21.20866663887</v>
      </c>
      <c r="N10" s="43">
        <v>5.2626469289062499</v>
      </c>
      <c r="O10" s="44">
        <v>1.8798776343200001</v>
      </c>
      <c r="P10" s="43">
        <v>5.4697662585</v>
      </c>
      <c r="Q10" s="44">
        <v>0.92853538271000002</v>
      </c>
      <c r="R10" s="43">
        <v>5.4807064097000007</v>
      </c>
      <c r="S10" s="44">
        <v>1.1656957123</v>
      </c>
      <c r="T10" s="43">
        <v>2.9811228750000001</v>
      </c>
      <c r="U10" s="44">
        <v>0.43310138508000001</v>
      </c>
      <c r="V10" s="43">
        <v>2.6302084539500004</v>
      </c>
      <c r="W10" s="45">
        <v>0.40072283737499997</v>
      </c>
    </row>
    <row r="11" spans="1:25">
      <c r="A11" s="85" t="s">
        <v>59</v>
      </c>
      <c r="B11" s="43">
        <v>7.919516352825001</v>
      </c>
      <c r="C11" s="43">
        <v>0.82061144099999983</v>
      </c>
      <c r="D11" s="43">
        <v>0.62940790412500003</v>
      </c>
      <c r="E11" s="43">
        <v>3.5602269985999992</v>
      </c>
      <c r="F11" s="44">
        <v>0.60757734787499995</v>
      </c>
      <c r="G11" s="43">
        <v>11.6716616</v>
      </c>
      <c r="H11" s="43">
        <v>1.1177632529024999</v>
      </c>
      <c r="I11" s="43">
        <v>0.65367030787500002</v>
      </c>
      <c r="J11" s="43">
        <v>12.263844862800001</v>
      </c>
      <c r="K11" s="43">
        <v>31.356208216569598</v>
      </c>
      <c r="L11" s="43">
        <v>4.4460575652150007</v>
      </c>
      <c r="M11" s="43">
        <v>21.428410140570001</v>
      </c>
      <c r="N11" s="43">
        <v>5.1380054882812498</v>
      </c>
      <c r="O11" s="44">
        <v>1.8975245941400001</v>
      </c>
      <c r="P11" s="43">
        <v>5.3800363559999997</v>
      </c>
      <c r="Q11" s="44">
        <v>0.90258543556000004</v>
      </c>
      <c r="R11" s="43">
        <v>5.4147895481499999</v>
      </c>
      <c r="S11" s="44">
        <v>1.1947508016949999</v>
      </c>
      <c r="T11" s="43">
        <v>3.0901821812499999</v>
      </c>
      <c r="U11" s="44">
        <v>0.44232917568000002</v>
      </c>
      <c r="V11" s="43">
        <v>2.6385629181800003</v>
      </c>
      <c r="W11" s="45">
        <v>0.41809460700000001</v>
      </c>
    </row>
    <row r="12" spans="1:25">
      <c r="A12" s="85" t="s">
        <v>84</v>
      </c>
      <c r="B12" s="43">
        <v>7.9102466906925004</v>
      </c>
      <c r="C12" s="43">
        <v>0.81440126234999988</v>
      </c>
      <c r="D12" s="43">
        <v>0.64417487543750007</v>
      </c>
      <c r="E12" s="43">
        <v>3.5865068006499992</v>
      </c>
      <c r="F12" s="44">
        <v>0.60520998243750002</v>
      </c>
      <c r="G12" s="43">
        <v>11.5722842</v>
      </c>
      <c r="H12" s="43">
        <v>1.1605309377499999</v>
      </c>
      <c r="I12" s="43">
        <v>0.63894503400000002</v>
      </c>
      <c r="J12" s="43">
        <v>12.299507569800001</v>
      </c>
      <c r="K12" s="43">
        <v>31.285768071393598</v>
      </c>
      <c r="L12" s="43">
        <v>4.4248942798025004</v>
      </c>
      <c r="M12" s="43">
        <v>21.31853838972</v>
      </c>
      <c r="N12" s="44">
        <v>5.2003262085937498</v>
      </c>
      <c r="O12" s="44">
        <v>1.8887011142300001</v>
      </c>
      <c r="P12" s="43">
        <v>5.4249013072499999</v>
      </c>
      <c r="Q12" s="44">
        <v>0.91556040913500003</v>
      </c>
      <c r="R12" s="43">
        <v>5.4477479789250003</v>
      </c>
      <c r="S12" s="44">
        <v>1.1802232569975</v>
      </c>
      <c r="T12" s="43">
        <v>3.035652528125</v>
      </c>
      <c r="U12" s="44">
        <v>0.43771528038000002</v>
      </c>
      <c r="V12" s="43">
        <v>2.6343856860650003</v>
      </c>
      <c r="W12" s="45">
        <v>0.40940872218750002</v>
      </c>
    </row>
    <row r="13" spans="1:25">
      <c r="A13" s="69" t="s">
        <v>91</v>
      </c>
      <c r="B13" s="46">
        <v>1.3109281906398623E-2</v>
      </c>
      <c r="C13" s="46">
        <v>8.7825188715896941E-3</v>
      </c>
      <c r="D13" s="46">
        <v>2.0883651105311905E-2</v>
      </c>
      <c r="E13" s="46">
        <v>3.716525247559014E-2</v>
      </c>
      <c r="F13" s="86">
        <v>3.3479603088057241E-3</v>
      </c>
      <c r="G13" s="41">
        <v>0.1405408668733758</v>
      </c>
      <c r="H13" s="41">
        <v>6.048263994263272E-2</v>
      </c>
      <c r="I13" s="46">
        <v>2.0824682023683139E-2</v>
      </c>
      <c r="J13" s="41">
        <v>5.0434683910338167E-2</v>
      </c>
      <c r="K13" s="41">
        <v>9.9617408643427302E-2</v>
      </c>
      <c r="L13" s="46">
        <v>2.9929405254730666E-2</v>
      </c>
      <c r="M13" s="41">
        <v>0.15538212017374889</v>
      </c>
      <c r="N13" s="41">
        <v>8.8134807882797955E-2</v>
      </c>
      <c r="O13" s="46">
        <v>1.2478284956048517E-2</v>
      </c>
      <c r="P13" s="41">
        <v>6.344862253295791E-2</v>
      </c>
      <c r="Q13" s="46">
        <v>1.8349383601197512E-2</v>
      </c>
      <c r="R13" s="46">
        <v>4.6610259796540335E-2</v>
      </c>
      <c r="S13" s="46">
        <v>2.0545050739185774E-2</v>
      </c>
      <c r="T13" s="41">
        <v>7.7116575000875293E-2</v>
      </c>
      <c r="U13" s="46">
        <v>6.5250333086294852E-3</v>
      </c>
      <c r="V13" s="46">
        <v>5.9074983102134267E-3</v>
      </c>
      <c r="W13" s="47">
        <v>1.228369610304801E-2</v>
      </c>
    </row>
    <row r="14" spans="1:25" ht="15" thickBot="1">
      <c r="A14" s="597" t="s">
        <v>99</v>
      </c>
      <c r="B14" s="597"/>
      <c r="C14" s="597"/>
      <c r="D14" s="597"/>
      <c r="E14" s="597"/>
      <c r="F14" s="597"/>
      <c r="G14" s="597"/>
      <c r="H14" s="597"/>
      <c r="I14" s="597"/>
      <c r="J14" s="597"/>
      <c r="K14" s="597"/>
      <c r="L14" s="597"/>
      <c r="M14" s="597"/>
      <c r="N14" s="597"/>
      <c r="O14" s="597"/>
      <c r="P14" s="597"/>
      <c r="Q14" s="597"/>
      <c r="R14" s="597"/>
      <c r="S14" s="597"/>
      <c r="T14" s="597"/>
      <c r="U14" s="597"/>
      <c r="V14" s="597"/>
      <c r="W14" s="597"/>
    </row>
    <row r="15" spans="1:25" ht="15" thickTop="1">
      <c r="A15" s="67" t="s">
        <v>86</v>
      </c>
      <c r="B15" s="43">
        <v>2.17147359275</v>
      </c>
      <c r="C15" s="43">
        <v>0.49558802669999991</v>
      </c>
      <c r="D15" s="43">
        <v>0.1459910925</v>
      </c>
      <c r="E15" s="43">
        <v>1.4026555373</v>
      </c>
      <c r="F15" s="43">
        <v>1.8307079999999976E-2</v>
      </c>
      <c r="G15" s="43">
        <v>1.0050400799999992</v>
      </c>
      <c r="H15" s="43">
        <v>2.3743358732500001E-2</v>
      </c>
      <c r="I15" s="43">
        <v>0.178650563875</v>
      </c>
      <c r="J15" s="43">
        <v>4.5432253816000001</v>
      </c>
      <c r="K15" s="43">
        <v>9.1635832032480007</v>
      </c>
      <c r="L15" s="43">
        <v>1.6302991062400001</v>
      </c>
      <c r="M15" s="43">
        <v>6.80936427427</v>
      </c>
      <c r="N15" s="43">
        <v>1.5918930776562501</v>
      </c>
      <c r="O15" s="87">
        <v>0.74893353539999996</v>
      </c>
      <c r="P15" s="88">
        <v>1.7768551884999999</v>
      </c>
      <c r="Q15" s="87">
        <v>0.31427481681000002</v>
      </c>
      <c r="R15" s="88">
        <v>1.9745389149999999</v>
      </c>
      <c r="S15" s="87">
        <v>0.43245898533000005</v>
      </c>
      <c r="T15" s="88">
        <v>1.2258942125000001</v>
      </c>
      <c r="U15" s="87">
        <v>0.17519265917999999</v>
      </c>
      <c r="V15" s="88">
        <v>1.07935484657</v>
      </c>
      <c r="W15" s="89">
        <v>0.157936248625</v>
      </c>
    </row>
    <row r="16" spans="1:25">
      <c r="A16" s="67" t="s">
        <v>87</v>
      </c>
      <c r="B16" s="43">
        <v>11.720532842635</v>
      </c>
      <c r="C16" s="43">
        <v>0.90095731830000003</v>
      </c>
      <c r="D16" s="43">
        <v>50.305751951375001</v>
      </c>
      <c r="E16" s="43">
        <v>3.3424811712000002</v>
      </c>
      <c r="F16" s="43">
        <v>6.0326923441250004</v>
      </c>
      <c r="G16" s="43">
        <v>7.9220671999999999</v>
      </c>
      <c r="H16" s="43">
        <v>2.3129060950725</v>
      </c>
      <c r="I16" s="43">
        <v>1.691769127875</v>
      </c>
      <c r="J16" s="43">
        <v>22.976979650800001</v>
      </c>
      <c r="K16" s="43">
        <v>49.7339601553536</v>
      </c>
      <c r="L16" s="43">
        <v>6.0200950098649999</v>
      </c>
      <c r="M16" s="43">
        <v>26.566196172769999</v>
      </c>
      <c r="N16" s="43">
        <v>5.1872234882812496</v>
      </c>
      <c r="O16" s="87">
        <v>1.44482649936</v>
      </c>
      <c r="P16" s="88">
        <v>5.1007364909999993</v>
      </c>
      <c r="Q16" s="87">
        <v>0.77679918246000013</v>
      </c>
      <c r="R16" s="88">
        <v>4.4940331884500004</v>
      </c>
      <c r="S16" s="87">
        <v>0.98724034250500003</v>
      </c>
      <c r="T16" s="88">
        <v>2.6872819687499998</v>
      </c>
      <c r="U16" s="87">
        <v>0.38162245758000002</v>
      </c>
      <c r="V16" s="88">
        <v>2.1701270527999998</v>
      </c>
      <c r="W16" s="89">
        <v>0.34422250025000001</v>
      </c>
    </row>
    <row r="17" spans="1:23">
      <c r="A17" s="68" t="s">
        <v>88</v>
      </c>
      <c r="B17" s="43">
        <v>3.8162671855000001</v>
      </c>
      <c r="C17" s="43">
        <v>0.64356885450000001</v>
      </c>
      <c r="D17" s="43">
        <v>0.45166447425</v>
      </c>
      <c r="E17" s="43">
        <v>3.7155751476000001</v>
      </c>
      <c r="F17" s="43">
        <v>0.1680275705</v>
      </c>
      <c r="G17" s="43">
        <v>10.9818956</v>
      </c>
      <c r="H17" s="43">
        <v>14.346027349877499</v>
      </c>
      <c r="I17" s="43">
        <v>0.43362902687499999</v>
      </c>
      <c r="J17" s="43">
        <v>37.150135228799996</v>
      </c>
      <c r="K17" s="43">
        <v>69.881213686857606</v>
      </c>
      <c r="L17" s="43">
        <v>7.1812197334899999</v>
      </c>
      <c r="M17" s="43">
        <v>27.056617742869999</v>
      </c>
      <c r="N17" s="43">
        <v>3.2584043101562501</v>
      </c>
      <c r="O17" s="87">
        <v>1.1274892670400001</v>
      </c>
      <c r="P17" s="88">
        <v>2.0941897135</v>
      </c>
      <c r="Q17" s="87">
        <v>0.25638434810999999</v>
      </c>
      <c r="R17" s="88">
        <v>1.1752557298999999</v>
      </c>
      <c r="S17" s="87">
        <v>0.24041277727999999</v>
      </c>
      <c r="T17" s="88">
        <v>0.80204425000000001</v>
      </c>
      <c r="U17" s="87">
        <v>7.832860559999999E-2</v>
      </c>
      <c r="V17" s="88">
        <v>0.49803477822999997</v>
      </c>
      <c r="W17" s="89">
        <v>6.3712695375000003E-2</v>
      </c>
    </row>
    <row r="18" spans="1:23">
      <c r="A18" s="90" t="s">
        <v>90</v>
      </c>
      <c r="B18" s="91">
        <v>18.313928541365001</v>
      </c>
      <c r="C18" s="91">
        <v>1.0889902486</v>
      </c>
      <c r="D18" s="92">
        <v>0.13061143012500001</v>
      </c>
      <c r="E18" s="91">
        <v>4.376133222</v>
      </c>
      <c r="F18" s="92">
        <v>1.2272446698750001</v>
      </c>
      <c r="G18" s="91">
        <v>2.5153799999999991</v>
      </c>
      <c r="H18" s="91">
        <v>1.2920657866825001</v>
      </c>
      <c r="I18" s="91">
        <v>0.42817570032500002</v>
      </c>
      <c r="J18" s="91">
        <v>15.7674132468</v>
      </c>
      <c r="K18" s="91">
        <v>39.090087072185597</v>
      </c>
      <c r="L18" s="91">
        <v>5.6597150044150002</v>
      </c>
      <c r="M18" s="91">
        <v>25.34192185997</v>
      </c>
      <c r="N18" s="91">
        <v>6.3359448932812503</v>
      </c>
      <c r="O18" s="92">
        <v>2.0802032388599998</v>
      </c>
      <c r="P18" s="91">
        <v>6.3447709860000003</v>
      </c>
      <c r="Q18" s="92">
        <v>0.94622643216000002</v>
      </c>
      <c r="R18" s="91">
        <v>5.2454130773500003</v>
      </c>
      <c r="S18" s="92">
        <v>0.98616211207500004</v>
      </c>
      <c r="T18" s="91">
        <v>2.4310537062500002</v>
      </c>
      <c r="U18" s="92">
        <v>0.34451749788000002</v>
      </c>
      <c r="V18" s="91">
        <v>2.0013499212600001</v>
      </c>
      <c r="W18" s="93">
        <v>0.27679189650000002</v>
      </c>
    </row>
    <row r="19" spans="1:23" ht="15" thickBot="1">
      <c r="A19" s="597" t="s">
        <v>100</v>
      </c>
      <c r="B19" s="597"/>
      <c r="C19" s="597"/>
      <c r="D19" s="597"/>
      <c r="E19" s="597"/>
      <c r="F19" s="597"/>
      <c r="G19" s="597"/>
      <c r="H19" s="597"/>
      <c r="I19" s="597"/>
      <c r="J19" s="597"/>
      <c r="K19" s="597"/>
      <c r="L19" s="597"/>
      <c r="M19" s="597"/>
      <c r="N19" s="597"/>
      <c r="O19" s="597"/>
      <c r="P19" s="597"/>
      <c r="Q19" s="597"/>
      <c r="R19" s="597"/>
      <c r="S19" s="597"/>
      <c r="T19" s="597"/>
      <c r="U19" s="597"/>
      <c r="V19" s="597"/>
      <c r="W19" s="597"/>
    </row>
    <row r="20" spans="1:23" ht="15" thickTop="1">
      <c r="A20" s="67" t="s">
        <v>92</v>
      </c>
      <c r="B20" s="94">
        <v>2.2999999999999998</v>
      </c>
      <c r="C20" s="94" t="s">
        <v>17</v>
      </c>
      <c r="D20" s="94">
        <v>0.15</v>
      </c>
      <c r="E20" s="94">
        <v>1.4</v>
      </c>
      <c r="F20" s="94" t="s">
        <v>93</v>
      </c>
      <c r="G20" s="94">
        <v>1</v>
      </c>
      <c r="H20" s="94" t="s">
        <v>93</v>
      </c>
      <c r="I20" s="94">
        <v>0.22</v>
      </c>
      <c r="J20" s="94">
        <v>4.3</v>
      </c>
      <c r="K20" s="94">
        <v>9.1999999999999993</v>
      </c>
      <c r="L20" s="94">
        <v>1.6</v>
      </c>
      <c r="M20" s="94">
        <v>6.8</v>
      </c>
      <c r="N20" s="94">
        <v>1.7</v>
      </c>
      <c r="O20" s="94">
        <v>0.75</v>
      </c>
      <c r="P20" s="94">
        <v>1.9</v>
      </c>
      <c r="Q20" s="94" t="s">
        <v>17</v>
      </c>
      <c r="R20" s="94">
        <v>2</v>
      </c>
      <c r="S20" s="94">
        <v>0.43</v>
      </c>
      <c r="T20" s="95">
        <v>1.25</v>
      </c>
      <c r="U20" s="94" t="s">
        <v>17</v>
      </c>
      <c r="V20" s="94">
        <v>1.1000000000000001</v>
      </c>
      <c r="W20" s="96">
        <v>0.16</v>
      </c>
    </row>
    <row r="21" spans="1:23">
      <c r="A21" s="67" t="s">
        <v>94</v>
      </c>
      <c r="B21" s="97">
        <v>12</v>
      </c>
      <c r="C21" s="97" t="s">
        <v>17</v>
      </c>
      <c r="D21" s="97">
        <v>47</v>
      </c>
      <c r="E21" s="97">
        <v>3.3</v>
      </c>
      <c r="F21" s="97">
        <v>5</v>
      </c>
      <c r="G21" s="97">
        <v>8</v>
      </c>
      <c r="H21" s="97">
        <v>2.4</v>
      </c>
      <c r="I21" s="97">
        <v>1.8</v>
      </c>
      <c r="J21" s="97">
        <v>23</v>
      </c>
      <c r="K21" s="97">
        <v>49</v>
      </c>
      <c r="L21" s="97">
        <v>5.9</v>
      </c>
      <c r="M21" s="97">
        <v>26.5</v>
      </c>
      <c r="N21" s="97">
        <v>5.2</v>
      </c>
      <c r="O21" s="97">
        <v>1.4</v>
      </c>
      <c r="P21" s="97">
        <v>5</v>
      </c>
      <c r="Q21" s="97" t="s">
        <v>17</v>
      </c>
      <c r="R21" s="97">
        <v>4.45</v>
      </c>
      <c r="S21" s="97">
        <v>1</v>
      </c>
      <c r="T21" s="97">
        <v>2.7</v>
      </c>
      <c r="U21" s="97" t="s">
        <v>17</v>
      </c>
      <c r="V21" s="97">
        <v>2.2000000000000002</v>
      </c>
      <c r="W21" s="98">
        <v>0.32</v>
      </c>
    </row>
    <row r="22" spans="1:23">
      <c r="A22" s="67" t="s">
        <v>95</v>
      </c>
      <c r="B22" s="94">
        <v>3.5</v>
      </c>
      <c r="C22" s="94" t="s">
        <v>17</v>
      </c>
      <c r="D22" s="94">
        <v>0.42</v>
      </c>
      <c r="E22" s="94">
        <v>3.5</v>
      </c>
      <c r="F22" s="94" t="s">
        <v>93</v>
      </c>
      <c r="G22" s="94">
        <v>10</v>
      </c>
      <c r="H22" s="94">
        <v>14</v>
      </c>
      <c r="I22" s="94">
        <v>0.33</v>
      </c>
      <c r="J22" s="94">
        <v>37</v>
      </c>
      <c r="K22" s="94">
        <v>70</v>
      </c>
      <c r="L22" s="94">
        <v>7.2</v>
      </c>
      <c r="M22" s="94">
        <v>27</v>
      </c>
      <c r="N22" s="94">
        <v>3.3</v>
      </c>
      <c r="O22" s="94">
        <v>1.1000000000000001</v>
      </c>
      <c r="P22" s="94">
        <v>2.1</v>
      </c>
      <c r="Q22" s="94" t="s">
        <v>17</v>
      </c>
      <c r="R22" s="94">
        <v>1.2</v>
      </c>
      <c r="S22" s="94">
        <v>0.25</v>
      </c>
      <c r="T22" s="95">
        <v>0.8</v>
      </c>
      <c r="U22" s="94" t="s">
        <v>17</v>
      </c>
      <c r="V22" s="52">
        <v>0.5</v>
      </c>
      <c r="W22" s="96">
        <v>0.06</v>
      </c>
    </row>
    <row r="23" spans="1:23">
      <c r="A23" s="99" t="s">
        <v>90</v>
      </c>
      <c r="B23" s="100">
        <v>19</v>
      </c>
      <c r="C23" s="100">
        <v>1.02</v>
      </c>
      <c r="D23" s="100">
        <v>0.13</v>
      </c>
      <c r="E23" s="100">
        <v>4.38</v>
      </c>
      <c r="F23" s="100">
        <v>1.23</v>
      </c>
      <c r="G23" s="100">
        <v>2.6</v>
      </c>
      <c r="H23" s="100">
        <v>1.08</v>
      </c>
      <c r="I23" s="100">
        <v>0.42</v>
      </c>
      <c r="J23" s="100">
        <v>15.8</v>
      </c>
      <c r="K23" s="100">
        <v>39</v>
      </c>
      <c r="L23" s="100">
        <v>5.7</v>
      </c>
      <c r="M23" s="100">
        <v>25.2</v>
      </c>
      <c r="N23" s="100">
        <v>6.2</v>
      </c>
      <c r="O23" s="100">
        <v>2.06</v>
      </c>
      <c r="P23" s="100">
        <v>6.4</v>
      </c>
      <c r="Q23" s="100">
        <v>0.96</v>
      </c>
      <c r="R23" s="100">
        <v>5.2</v>
      </c>
      <c r="S23" s="100">
        <v>0.99</v>
      </c>
      <c r="T23" s="101">
        <v>2.4</v>
      </c>
      <c r="U23" s="100">
        <v>0.33</v>
      </c>
      <c r="V23" s="100">
        <v>2.02</v>
      </c>
      <c r="W23" s="102">
        <v>0.29099999999999998</v>
      </c>
    </row>
    <row r="25" spans="1:23">
      <c r="A25" s="80"/>
      <c r="B25" s="80"/>
      <c r="C25" s="80"/>
      <c r="D25" s="80"/>
      <c r="E25" s="80"/>
      <c r="F25" s="80"/>
      <c r="G25" s="80"/>
      <c r="H25" s="80"/>
      <c r="I25" s="80"/>
      <c r="J25" s="80"/>
      <c r="K25" s="80"/>
      <c r="L25" s="80"/>
      <c r="M25" s="80"/>
      <c r="N25" s="80"/>
      <c r="O25" s="80"/>
      <c r="P25" s="80"/>
      <c r="Q25" s="80"/>
      <c r="R25" s="80"/>
      <c r="S25" s="80"/>
      <c r="T25" s="80"/>
      <c r="U25" s="80"/>
      <c r="V25" s="80"/>
      <c r="W25" s="80"/>
    </row>
  </sheetData>
  <mergeCells count="4">
    <mergeCell ref="A14:W14"/>
    <mergeCell ref="A6:W6"/>
    <mergeCell ref="A19:W19"/>
    <mergeCell ref="A1:W5"/>
  </mergeCells>
  <pageMargins left="0.7" right="0.7" top="0.75" bottom="0.75" header="0.3" footer="0.3"/>
  <pageSetup paperSize="9" orientation="landscape" horizontalDpi="0"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0E8C8C-74B5-4B5C-8DF7-680F77042DDD}">
  <sheetPr codeName="Sheet10"/>
  <dimension ref="A1:M59"/>
  <sheetViews>
    <sheetView zoomScale="70" zoomScaleNormal="70" workbookViewId="0">
      <selection activeCell="O11" sqref="O11"/>
    </sheetView>
  </sheetViews>
  <sheetFormatPr defaultColWidth="12.44140625" defaultRowHeight="15.6"/>
  <cols>
    <col min="1" max="1" width="27.33203125" style="154" bestFit="1" customWidth="1"/>
    <col min="2" max="12" width="9.88671875" style="154" customWidth="1"/>
    <col min="13" max="16384" width="12.44140625" style="154"/>
  </cols>
  <sheetData>
    <row r="1" spans="1:13">
      <c r="A1" s="574" t="s">
        <v>883</v>
      </c>
      <c r="B1" s="575"/>
      <c r="C1" s="575"/>
      <c r="D1" s="575"/>
      <c r="E1" s="575"/>
      <c r="F1" s="575"/>
      <c r="G1" s="575"/>
      <c r="H1" s="575"/>
      <c r="I1" s="575"/>
      <c r="J1" s="575"/>
      <c r="K1" s="575"/>
      <c r="L1" s="576"/>
    </row>
    <row r="2" spans="1:13">
      <c r="A2" s="577"/>
      <c r="B2" s="578"/>
      <c r="C2" s="578"/>
      <c r="D2" s="578"/>
      <c r="E2" s="578"/>
      <c r="F2" s="578"/>
      <c r="G2" s="578"/>
      <c r="H2" s="578"/>
      <c r="I2" s="578"/>
      <c r="J2" s="578"/>
      <c r="K2" s="578"/>
      <c r="L2" s="579"/>
    </row>
    <row r="3" spans="1:13">
      <c r="A3" s="577"/>
      <c r="B3" s="578"/>
      <c r="C3" s="578"/>
      <c r="D3" s="578"/>
      <c r="E3" s="578"/>
      <c r="F3" s="578"/>
      <c r="G3" s="578"/>
      <c r="H3" s="578"/>
      <c r="I3" s="578"/>
      <c r="J3" s="578"/>
      <c r="K3" s="578"/>
      <c r="L3" s="579"/>
    </row>
    <row r="4" spans="1:13">
      <c r="A4" s="580"/>
      <c r="B4" s="581"/>
      <c r="C4" s="581"/>
      <c r="D4" s="581"/>
      <c r="E4" s="581"/>
      <c r="F4" s="581"/>
      <c r="G4" s="581"/>
      <c r="H4" s="581"/>
      <c r="I4" s="581"/>
      <c r="J4" s="581"/>
      <c r="K4" s="581"/>
      <c r="L4" s="582"/>
    </row>
    <row r="5" spans="1:13" ht="16.2" thickBot="1">
      <c r="A5" s="601" t="s">
        <v>877</v>
      </c>
      <c r="B5" s="601"/>
      <c r="C5" s="601"/>
      <c r="D5" s="601"/>
      <c r="E5" s="601"/>
      <c r="F5" s="601"/>
      <c r="G5" s="601"/>
      <c r="H5" s="601"/>
      <c r="I5" s="601"/>
      <c r="J5" s="601"/>
      <c r="K5" s="601"/>
      <c r="L5" s="601"/>
    </row>
    <row r="6" spans="1:13" ht="16.8" thickTop="1">
      <c r="A6" s="274" t="s">
        <v>16</v>
      </c>
      <c r="B6" s="104" t="s">
        <v>30</v>
      </c>
      <c r="C6" s="104" t="s">
        <v>31</v>
      </c>
      <c r="D6" s="104" t="s">
        <v>32</v>
      </c>
      <c r="E6" s="104" t="s">
        <v>33</v>
      </c>
      <c r="F6" s="104" t="s">
        <v>10</v>
      </c>
      <c r="G6" s="104" t="s">
        <v>11</v>
      </c>
      <c r="H6" s="104" t="s">
        <v>12</v>
      </c>
      <c r="I6" s="104" t="s">
        <v>34</v>
      </c>
      <c r="J6" s="104" t="s">
        <v>35</v>
      </c>
      <c r="K6" s="104" t="s">
        <v>36</v>
      </c>
      <c r="L6" s="105" t="s">
        <v>14</v>
      </c>
    </row>
    <row r="7" spans="1:13">
      <c r="A7" s="275">
        <v>38488</v>
      </c>
      <c r="B7" s="276">
        <v>47.6116452497102</v>
      </c>
      <c r="C7" s="277">
        <v>0.84667618801453715</v>
      </c>
      <c r="D7" s="276">
        <v>17.590868005771977</v>
      </c>
      <c r="E7" s="276">
        <v>9.69924524234602</v>
      </c>
      <c r="F7" s="277">
        <v>0.13847020548177227</v>
      </c>
      <c r="G7" s="277">
        <v>7.7900042141960446</v>
      </c>
      <c r="H7" s="277">
        <v>11.711824752572401</v>
      </c>
      <c r="I7" s="277">
        <v>2.3493862335993199</v>
      </c>
      <c r="J7" s="277">
        <v>0.22486261454853701</v>
      </c>
      <c r="K7" s="277">
        <v>8.9368698105076097E-2</v>
      </c>
      <c r="L7" s="278">
        <v>98.052351404345885</v>
      </c>
      <c r="M7" s="458"/>
    </row>
    <row r="8" spans="1:13">
      <c r="A8" s="275">
        <v>38560</v>
      </c>
      <c r="B8" s="277">
        <v>47.685823748740297</v>
      </c>
      <c r="C8" s="277">
        <v>0.8467856157892556</v>
      </c>
      <c r="D8" s="277">
        <v>17.397433010063001</v>
      </c>
      <c r="E8" s="277">
        <v>9.8867101460659992</v>
      </c>
      <c r="F8" s="277">
        <v>0.13925307608604304</v>
      </c>
      <c r="G8" s="277">
        <v>7.6063320142256501</v>
      </c>
      <c r="H8" s="277">
        <v>11.74153090938572</v>
      </c>
      <c r="I8" s="277">
        <v>2.5313309584989749</v>
      </c>
      <c r="J8" s="277">
        <v>0.24951597517925186</v>
      </c>
      <c r="K8" s="277">
        <v>0.100878123006059</v>
      </c>
      <c r="L8" s="278">
        <v>98.185593577040237</v>
      </c>
      <c r="M8" s="458"/>
    </row>
    <row r="9" spans="1:13">
      <c r="A9" s="275">
        <v>38665</v>
      </c>
      <c r="B9" s="277">
        <v>48.141347534521593</v>
      </c>
      <c r="C9" s="277">
        <v>0.84167209211792726</v>
      </c>
      <c r="D9" s="277">
        <v>17.750110735947011</v>
      </c>
      <c r="E9" s="277">
        <v>10.037859112140101</v>
      </c>
      <c r="F9" s="277">
        <v>0.13862132821791306</v>
      </c>
      <c r="G9" s="277">
        <v>7.8209099289179633</v>
      </c>
      <c r="H9" s="277">
        <v>11.819229178008801</v>
      </c>
      <c r="I9" s="277">
        <v>2.5243743081321663</v>
      </c>
      <c r="J9" s="277">
        <v>0.2278886189254222</v>
      </c>
      <c r="K9" s="277">
        <v>9.0503322712194897E-2</v>
      </c>
      <c r="L9" s="278">
        <v>99.392516159641076</v>
      </c>
      <c r="M9" s="458"/>
    </row>
    <row r="10" spans="1:13">
      <c r="A10" s="275">
        <v>38678</v>
      </c>
      <c r="B10" s="276">
        <v>47.863342757811829</v>
      </c>
      <c r="C10" s="277">
        <v>0.83075962644081502</v>
      </c>
      <c r="D10" s="277">
        <v>17.541041529492102</v>
      </c>
      <c r="E10" s="277">
        <v>9.9715877532345996</v>
      </c>
      <c r="F10" s="277">
        <v>0.138999943199486</v>
      </c>
      <c r="G10" s="277">
        <v>7.5611187207569097</v>
      </c>
      <c r="H10" s="277">
        <v>11.898842373561299</v>
      </c>
      <c r="I10" s="277">
        <v>2.35633042429617</v>
      </c>
      <c r="J10" s="277">
        <v>0.24393030460373299</v>
      </c>
      <c r="K10" s="277">
        <v>7.8859092982512202E-2</v>
      </c>
      <c r="L10" s="278">
        <v>98.484812526379457</v>
      </c>
      <c r="M10" s="458"/>
    </row>
    <row r="11" spans="1:13">
      <c r="A11" s="275">
        <v>38705</v>
      </c>
      <c r="B11" s="277">
        <v>47.861262262103864</v>
      </c>
      <c r="C11" s="277">
        <v>0.84912558257476811</v>
      </c>
      <c r="D11" s="277">
        <v>17.674011533596001</v>
      </c>
      <c r="E11" s="277">
        <v>9.857626002778991</v>
      </c>
      <c r="F11" s="277">
        <v>0.13926771155570861</v>
      </c>
      <c r="G11" s="277">
        <v>7.8209116877093958</v>
      </c>
      <c r="H11" s="277">
        <v>11.673410856819638</v>
      </c>
      <c r="I11" s="277">
        <v>2.5216705572156637</v>
      </c>
      <c r="J11" s="276">
        <v>0.19147359275</v>
      </c>
      <c r="K11" s="277">
        <v>8.3727218917811E-2</v>
      </c>
      <c r="L11" s="278">
        <v>98.672487006021839</v>
      </c>
      <c r="M11" s="458"/>
    </row>
    <row r="12" spans="1:13">
      <c r="A12" s="275">
        <v>38805</v>
      </c>
      <c r="B12" s="277">
        <v>47.577201288241703</v>
      </c>
      <c r="C12" s="277">
        <v>0.86870887466649593</v>
      </c>
      <c r="D12" s="277">
        <v>17.694419260900066</v>
      </c>
      <c r="E12" s="277">
        <v>9.9583940027769327</v>
      </c>
      <c r="F12" s="277">
        <v>0.14046854822520058</v>
      </c>
      <c r="G12" s="277">
        <v>7.8462195779913904</v>
      </c>
      <c r="H12" s="277">
        <v>11.695149629900756</v>
      </c>
      <c r="I12" s="277">
        <v>2.4743005159879199</v>
      </c>
      <c r="J12" s="277">
        <v>0.20308407367920081</v>
      </c>
      <c r="K12" s="277">
        <v>9.7645630227496977E-2</v>
      </c>
      <c r="L12" s="278">
        <v>98.555591402597173</v>
      </c>
      <c r="M12" s="458"/>
    </row>
    <row r="13" spans="1:13">
      <c r="A13" s="275">
        <v>38833</v>
      </c>
      <c r="B13" s="277">
        <v>47.994235004035602</v>
      </c>
      <c r="C13" s="277">
        <v>0.84172998339820104</v>
      </c>
      <c r="D13" s="277">
        <v>17.498902479069901</v>
      </c>
      <c r="E13" s="277">
        <v>9.8935147493493503</v>
      </c>
      <c r="F13" s="277">
        <v>0.14071173766442135</v>
      </c>
      <c r="G13" s="277">
        <v>7.7557595381049103</v>
      </c>
      <c r="H13" s="277">
        <v>11.9373299929398</v>
      </c>
      <c r="I13" s="277">
        <v>2.47373885812797</v>
      </c>
      <c r="J13" s="277">
        <v>0.203666516750489</v>
      </c>
      <c r="K13" s="277">
        <v>7.2474274886808507E-2</v>
      </c>
      <c r="L13" s="278">
        <v>98.81206313432746</v>
      </c>
      <c r="M13" s="458"/>
    </row>
    <row r="14" spans="1:13">
      <c r="A14" s="275">
        <v>38949</v>
      </c>
      <c r="B14" s="277">
        <v>47.987998609522016</v>
      </c>
      <c r="C14" s="277">
        <v>0.85197796878617249</v>
      </c>
      <c r="D14" s="277">
        <v>17.6191850196081</v>
      </c>
      <c r="E14" s="277">
        <v>10.061786946435562</v>
      </c>
      <c r="F14" s="277">
        <v>0.13945058876960784</v>
      </c>
      <c r="G14" s="277">
        <v>7.8026615384581204</v>
      </c>
      <c r="H14" s="277">
        <v>11.666791057339299</v>
      </c>
      <c r="I14" s="277">
        <v>2.3432102950878799</v>
      </c>
      <c r="J14" s="277">
        <v>0.20569222282308541</v>
      </c>
      <c r="K14" s="277">
        <v>0.10569973399817</v>
      </c>
      <c r="L14" s="278">
        <v>98.784453980828019</v>
      </c>
      <c r="M14" s="458"/>
    </row>
    <row r="15" spans="1:13">
      <c r="A15" s="279">
        <v>38951</v>
      </c>
      <c r="B15" s="277">
        <v>47.594377481150566</v>
      </c>
      <c r="C15" s="277">
        <v>0.84400356758583051</v>
      </c>
      <c r="D15" s="277">
        <v>17.682265060707159</v>
      </c>
      <c r="E15" s="277">
        <v>9.9618388576698003</v>
      </c>
      <c r="F15" s="277">
        <v>0.14137792175330627</v>
      </c>
      <c r="G15" s="277">
        <v>7.7921681693843556</v>
      </c>
      <c r="H15" s="277">
        <v>11.690669876377962</v>
      </c>
      <c r="I15" s="277">
        <v>2.36514962517098</v>
      </c>
      <c r="J15" s="276">
        <v>0.208611314427575</v>
      </c>
      <c r="K15" s="277">
        <v>8.0502062089200299E-2</v>
      </c>
      <c r="L15" s="278">
        <v>98.360963936316736</v>
      </c>
      <c r="M15" s="458"/>
    </row>
    <row r="16" spans="1:13">
      <c r="A16" s="275">
        <v>38962</v>
      </c>
      <c r="B16" s="277">
        <v>48.3333377605449</v>
      </c>
      <c r="C16" s="277">
        <v>0.86792244482953274</v>
      </c>
      <c r="D16" s="277">
        <v>17.606380163551552</v>
      </c>
      <c r="E16" s="277">
        <v>10.0298621724724</v>
      </c>
      <c r="F16" s="277">
        <v>0.14206785191182891</v>
      </c>
      <c r="G16" s="277">
        <v>7.86469362582356</v>
      </c>
      <c r="H16" s="277">
        <v>11.708576473730758</v>
      </c>
      <c r="I16" s="277">
        <v>2.5483323319752316</v>
      </c>
      <c r="J16" s="277">
        <v>0.19641254655767601</v>
      </c>
      <c r="K16" s="277">
        <v>7.8331302651919413E-2</v>
      </c>
      <c r="L16" s="278">
        <v>99.375916674049378</v>
      </c>
      <c r="M16" s="458"/>
    </row>
    <row r="17" spans="1:13">
      <c r="A17" s="275">
        <v>38963</v>
      </c>
      <c r="B17" s="277">
        <v>47.858582381974493</v>
      </c>
      <c r="C17" s="277">
        <v>0.84112696808803689</v>
      </c>
      <c r="D17" s="277">
        <v>17.610962666924436</v>
      </c>
      <c r="E17" s="277">
        <v>9.9368308767710349</v>
      </c>
      <c r="F17" s="277">
        <v>0.13697981134641221</v>
      </c>
      <c r="G17" s="277">
        <v>7.7132641966512399</v>
      </c>
      <c r="H17" s="277">
        <v>11.760218431690328</v>
      </c>
      <c r="I17" s="277">
        <v>2.4962679259482634</v>
      </c>
      <c r="J17" s="277">
        <v>0.21921242552339401</v>
      </c>
      <c r="K17" s="277">
        <v>8.3443309564124504E-2</v>
      </c>
      <c r="L17" s="278">
        <v>98.656888994481761</v>
      </c>
      <c r="M17" s="458"/>
    </row>
    <row r="18" spans="1:13">
      <c r="A18" s="279">
        <v>38970</v>
      </c>
      <c r="B18" s="277">
        <v>47.749583145974036</v>
      </c>
      <c r="C18" s="277">
        <v>0.84459730906602615</v>
      </c>
      <c r="D18" s="277">
        <v>17.68817371204651</v>
      </c>
      <c r="E18" s="277">
        <v>10.036151563938853</v>
      </c>
      <c r="F18" s="277">
        <v>0.13970417380331496</v>
      </c>
      <c r="G18" s="277">
        <v>7.7468400734707696</v>
      </c>
      <c r="H18" s="277">
        <v>11.689928357958907</v>
      </c>
      <c r="I18" s="277">
        <v>2.5393565162074347</v>
      </c>
      <c r="J18" s="277">
        <v>0.232280121655284</v>
      </c>
      <c r="K18" s="277">
        <v>8.7922389096499395E-2</v>
      </c>
      <c r="L18" s="278">
        <v>98.754537363217622</v>
      </c>
      <c r="M18" s="458"/>
    </row>
    <row r="19" spans="1:13">
      <c r="A19" s="275">
        <v>39046</v>
      </c>
      <c r="B19" s="277">
        <v>47.699160647565897</v>
      </c>
      <c r="C19" s="277">
        <v>0.82690267531807737</v>
      </c>
      <c r="D19" s="277">
        <v>17.511648103591199</v>
      </c>
      <c r="E19" s="277">
        <v>9.7156594234679545</v>
      </c>
      <c r="F19" s="277">
        <v>0.13658937034586055</v>
      </c>
      <c r="G19" s="277">
        <v>7.6288818177378817</v>
      </c>
      <c r="H19" s="277">
        <v>11.767352068623117</v>
      </c>
      <c r="I19" s="277">
        <v>2.4062789190704303</v>
      </c>
      <c r="J19" s="277">
        <v>0.21678280435012701</v>
      </c>
      <c r="K19" s="277">
        <v>9.28789354452733E-2</v>
      </c>
      <c r="L19" s="278">
        <v>98.002134765515805</v>
      </c>
      <c r="M19" s="458"/>
    </row>
    <row r="20" spans="1:13">
      <c r="A20" s="279">
        <v>39180</v>
      </c>
      <c r="B20" s="276">
        <v>48.007554411588458</v>
      </c>
      <c r="C20" s="276">
        <v>0.83250287877754037</v>
      </c>
      <c r="D20" s="276">
        <v>17.5381678836121</v>
      </c>
      <c r="E20" s="276">
        <v>9.9373960306748117</v>
      </c>
      <c r="F20" s="276">
        <v>0.13368479787364906</v>
      </c>
      <c r="G20" s="277">
        <v>7.79465343156747</v>
      </c>
      <c r="H20" s="276">
        <v>11.797293669182441</v>
      </c>
      <c r="I20" s="277">
        <v>2.5460766807763595</v>
      </c>
      <c r="J20" s="277">
        <v>0.23301769807732717</v>
      </c>
      <c r="K20" s="276">
        <v>9.2073858019419905E-2</v>
      </c>
      <c r="L20" s="278">
        <v>98.912421340149578</v>
      </c>
      <c r="M20" s="458"/>
    </row>
    <row r="21" spans="1:13">
      <c r="A21" s="275">
        <v>39220</v>
      </c>
      <c r="B21" s="277">
        <v>47.6491606475659</v>
      </c>
      <c r="C21" s="277">
        <v>0.82690267531807737</v>
      </c>
      <c r="D21" s="277">
        <v>17.711648103591202</v>
      </c>
      <c r="E21" s="277">
        <v>9.7156594234679545</v>
      </c>
      <c r="F21" s="277">
        <v>0.13658937034586055</v>
      </c>
      <c r="G21" s="277">
        <v>7.6288818177378817</v>
      </c>
      <c r="H21" s="277">
        <v>11.767352068623117</v>
      </c>
      <c r="I21" s="277">
        <v>2.4062789190704303</v>
      </c>
      <c r="J21" s="277">
        <v>0.24678280435012728</v>
      </c>
      <c r="K21" s="277">
        <v>7.5878935445273299E-2</v>
      </c>
      <c r="L21" s="278">
        <v>98.165134765515816</v>
      </c>
      <c r="M21" s="458"/>
    </row>
    <row r="22" spans="1:13">
      <c r="A22" s="275">
        <v>39249</v>
      </c>
      <c r="B22" s="277">
        <v>48.322587431084571</v>
      </c>
      <c r="C22" s="277">
        <v>0.85728311953441716</v>
      </c>
      <c r="D22" s="277">
        <v>17.638405196612648</v>
      </c>
      <c r="E22" s="277">
        <v>9.9812650474421183</v>
      </c>
      <c r="F22" s="277">
        <v>0.14007318169398117</v>
      </c>
      <c r="G22" s="277">
        <v>7.7647716594313998</v>
      </c>
      <c r="H22" s="277">
        <v>11.746693122344293</v>
      </c>
      <c r="I22" s="277">
        <v>2.3650873723340902</v>
      </c>
      <c r="J22" s="277">
        <v>0.19859067641555642</v>
      </c>
      <c r="K22" s="277">
        <v>7.7197848916891604E-2</v>
      </c>
      <c r="L22" s="278">
        <v>99.091954655809985</v>
      </c>
      <c r="M22" s="458"/>
    </row>
    <row r="23" spans="1:13">
      <c r="A23" s="275">
        <v>39270</v>
      </c>
      <c r="B23" s="277">
        <v>47.971407088897266</v>
      </c>
      <c r="C23" s="277">
        <v>0.82721207493725779</v>
      </c>
      <c r="D23" s="277">
        <v>17.509445485651405</v>
      </c>
      <c r="E23" s="277">
        <v>9.9642800645380962</v>
      </c>
      <c r="F23" s="277">
        <v>0.13586024046852183</v>
      </c>
      <c r="G23" s="277">
        <v>7.6703074462637497</v>
      </c>
      <c r="H23" s="277">
        <v>12.008361245510599</v>
      </c>
      <c r="I23" s="277">
        <v>2.4695159762937382</v>
      </c>
      <c r="J23" s="277">
        <v>0.193408633274606</v>
      </c>
      <c r="K23" s="277">
        <v>0.10484081468213799</v>
      </c>
      <c r="L23" s="278">
        <v>98.854639070517365</v>
      </c>
      <c r="M23" s="458"/>
    </row>
    <row r="24" spans="1:13">
      <c r="A24" s="279">
        <v>39361</v>
      </c>
      <c r="B24" s="277">
        <v>47.677343343044697</v>
      </c>
      <c r="C24" s="277">
        <v>0.85189554695499958</v>
      </c>
      <c r="D24" s="277">
        <v>17.677789326100065</v>
      </c>
      <c r="E24" s="277">
        <v>9.8125820711447389</v>
      </c>
      <c r="F24" s="277">
        <v>0.13538469680039672</v>
      </c>
      <c r="G24" s="277">
        <v>7.8193991865975132</v>
      </c>
      <c r="H24" s="277">
        <v>11.795354235843979</v>
      </c>
      <c r="I24" s="277">
        <v>2.5350934796858402</v>
      </c>
      <c r="J24" s="277">
        <v>0.20110333174898001</v>
      </c>
      <c r="K24" s="276">
        <v>7.5512729017938304E-2</v>
      </c>
      <c r="L24" s="278">
        <v>98.581457946939139</v>
      </c>
      <c r="M24" s="458"/>
    </row>
    <row r="25" spans="1:13">
      <c r="A25" s="279">
        <v>39372</v>
      </c>
      <c r="B25" s="277">
        <v>47.710265505636542</v>
      </c>
      <c r="C25" s="277">
        <v>0.86446260453162294</v>
      </c>
      <c r="D25" s="277">
        <v>17.581832334794765</v>
      </c>
      <c r="E25" s="277">
        <v>10.044495446467916</v>
      </c>
      <c r="F25" s="277">
        <v>0.13913716263207207</v>
      </c>
      <c r="G25" s="277">
        <v>7.7889617987328688</v>
      </c>
      <c r="H25" s="277">
        <v>11.690885837616145</v>
      </c>
      <c r="I25" s="277">
        <v>2.5302228380746801</v>
      </c>
      <c r="J25" s="277">
        <v>0.22485719809289501</v>
      </c>
      <c r="K25" s="277">
        <v>9.0951085177186503E-2</v>
      </c>
      <c r="L25" s="278">
        <v>98.666071811756694</v>
      </c>
      <c r="M25" s="458"/>
    </row>
    <row r="26" spans="1:13">
      <c r="A26" s="275">
        <v>39404</v>
      </c>
      <c r="B26" s="277">
        <v>48.238227794935504</v>
      </c>
      <c r="C26" s="277">
        <v>0.83271646477768324</v>
      </c>
      <c r="D26" s="277">
        <v>17.748113725727428</v>
      </c>
      <c r="E26" s="277">
        <v>9.9789646342151705</v>
      </c>
      <c r="F26" s="277">
        <v>0.1301983803690355</v>
      </c>
      <c r="G26" s="277">
        <v>7.6997785533479384</v>
      </c>
      <c r="H26" s="277">
        <v>11.780997678309777</v>
      </c>
      <c r="I26" s="277">
        <v>2.439360120015639</v>
      </c>
      <c r="J26" s="277">
        <v>0.22417523449892199</v>
      </c>
      <c r="K26" s="277">
        <v>0.100955868278784</v>
      </c>
      <c r="L26" s="278">
        <v>99.173488454475887</v>
      </c>
      <c r="M26" s="458"/>
    </row>
    <row r="27" spans="1:13">
      <c r="A27" s="275">
        <v>39435</v>
      </c>
      <c r="B27" s="277">
        <v>47.685424543980218</v>
      </c>
      <c r="C27" s="277">
        <v>0.83337865254653531</v>
      </c>
      <c r="D27" s="277">
        <v>17.717393800678241</v>
      </c>
      <c r="E27" s="277">
        <v>9.9424025285248998</v>
      </c>
      <c r="F27" s="277">
        <v>0.13698201780416872</v>
      </c>
      <c r="G27" s="277">
        <v>7.7766084112506126</v>
      </c>
      <c r="H27" s="277">
        <v>11.676606544202096</v>
      </c>
      <c r="I27" s="277">
        <v>2.4896128732367262</v>
      </c>
      <c r="J27" s="277">
        <v>0.224102539372147</v>
      </c>
      <c r="K27" s="277">
        <v>9.22977117264321E-2</v>
      </c>
      <c r="L27" s="278">
        <v>98.574809623322068</v>
      </c>
      <c r="M27" s="458"/>
    </row>
    <row r="28" spans="1:13">
      <c r="A28" s="275">
        <v>39464</v>
      </c>
      <c r="B28" s="277">
        <v>48.039740122461168</v>
      </c>
      <c r="C28" s="277">
        <v>0.86184275214819062</v>
      </c>
      <c r="D28" s="277">
        <v>17.4710308130078</v>
      </c>
      <c r="E28" s="277">
        <v>10.008614242365701</v>
      </c>
      <c r="F28" s="277">
        <v>0.13774418414771908</v>
      </c>
      <c r="G28" s="277">
        <v>7.7548058763941832</v>
      </c>
      <c r="H28" s="277">
        <v>11.703290991329601</v>
      </c>
      <c r="I28" s="277">
        <v>2.540556675883463</v>
      </c>
      <c r="J28" s="277">
        <v>0.206922575383367</v>
      </c>
      <c r="K28" s="277">
        <v>8.0346983703125402E-2</v>
      </c>
      <c r="L28" s="278">
        <v>98.80489521682432</v>
      </c>
      <c r="M28" s="458"/>
    </row>
    <row r="29" spans="1:13">
      <c r="A29" s="280">
        <v>39469</v>
      </c>
      <c r="B29" s="277">
        <v>48.147657483420211</v>
      </c>
      <c r="C29" s="277">
        <v>0.85250104283519423</v>
      </c>
      <c r="D29" s="277">
        <v>17.701769687925051</v>
      </c>
      <c r="E29" s="277">
        <v>9.9846558024034504</v>
      </c>
      <c r="F29" s="277">
        <v>0.13896374158974772</v>
      </c>
      <c r="G29" s="277">
        <v>7.7506689416756105</v>
      </c>
      <c r="H29" s="277">
        <v>11.769839368206908</v>
      </c>
      <c r="I29" s="277">
        <v>2.5299265850929884</v>
      </c>
      <c r="J29" s="277">
        <v>0.21398016330719299</v>
      </c>
      <c r="K29" s="277">
        <v>7.6567161222707195E-2</v>
      </c>
      <c r="L29" s="278">
        <v>99.166529977679076</v>
      </c>
      <c r="M29" s="458"/>
    </row>
    <row r="30" spans="1:13">
      <c r="A30" s="275">
        <v>39528</v>
      </c>
      <c r="B30" s="277">
        <v>47.817649993964793</v>
      </c>
      <c r="C30" s="277">
        <v>0.84799281706854734</v>
      </c>
      <c r="D30" s="277">
        <v>17.70178661660298</v>
      </c>
      <c r="E30" s="277">
        <v>9.8553414609833432</v>
      </c>
      <c r="F30" s="277">
        <v>0.134114584512352</v>
      </c>
      <c r="G30" s="277">
        <v>7.7889031250399556</v>
      </c>
      <c r="H30" s="277">
        <v>11.804945707719099</v>
      </c>
      <c r="I30" s="277">
        <v>2.4291633959075498</v>
      </c>
      <c r="J30" s="277">
        <v>0.20382031982942</v>
      </c>
      <c r="K30" s="277">
        <v>7.1170015674475895E-2</v>
      </c>
      <c r="L30" s="278">
        <v>98.654888037302513</v>
      </c>
      <c r="M30" s="458"/>
    </row>
    <row r="31" spans="1:13">
      <c r="A31" s="275">
        <v>39584</v>
      </c>
      <c r="B31" s="277">
        <v>47.958402116027301</v>
      </c>
      <c r="C31" s="277">
        <v>0.83452886362827605</v>
      </c>
      <c r="D31" s="277">
        <v>17.411905834661624</v>
      </c>
      <c r="E31" s="277">
        <v>9.8970242391200429</v>
      </c>
      <c r="F31" s="277">
        <v>0.13459006185639188</v>
      </c>
      <c r="G31" s="277">
        <v>7.6959552415237624</v>
      </c>
      <c r="H31" s="277">
        <v>11.8400623604216</v>
      </c>
      <c r="I31" s="277">
        <v>2.4930624644586712</v>
      </c>
      <c r="J31" s="277">
        <v>0.227111530899896</v>
      </c>
      <c r="K31" s="277">
        <v>7.6737648462423397E-2</v>
      </c>
      <c r="L31" s="278">
        <v>98.569380361059984</v>
      </c>
      <c r="M31" s="458"/>
    </row>
    <row r="32" spans="1:13">
      <c r="A32" s="275">
        <v>39603</v>
      </c>
      <c r="B32" s="277">
        <v>48.147657483420211</v>
      </c>
      <c r="C32" s="277">
        <v>0.85250104283519423</v>
      </c>
      <c r="D32" s="277">
        <v>17.701769687925051</v>
      </c>
      <c r="E32" s="277">
        <v>9.9846558024034504</v>
      </c>
      <c r="F32" s="277">
        <v>0.13896374158974772</v>
      </c>
      <c r="G32" s="277">
        <v>7.7506689416756105</v>
      </c>
      <c r="H32" s="277">
        <v>11.769839368206908</v>
      </c>
      <c r="I32" s="277">
        <v>2.5299265850929884</v>
      </c>
      <c r="J32" s="277">
        <v>0.20398016330719301</v>
      </c>
      <c r="K32" s="277">
        <v>7.6567161222707195E-2</v>
      </c>
      <c r="L32" s="278">
        <v>99.156529977679071</v>
      </c>
      <c r="M32" s="458"/>
    </row>
    <row r="33" spans="1:13">
      <c r="A33" s="275">
        <v>39625</v>
      </c>
      <c r="B33" s="277">
        <v>48.322587431084571</v>
      </c>
      <c r="C33" s="277">
        <v>0.85728311953441716</v>
      </c>
      <c r="D33" s="277">
        <v>17.638405196612599</v>
      </c>
      <c r="E33" s="277">
        <v>9.9812650474421183</v>
      </c>
      <c r="F33" s="277">
        <v>0.14007318169398117</v>
      </c>
      <c r="G33" s="277">
        <v>7.7647716594313998</v>
      </c>
      <c r="H33" s="277">
        <v>11.746693122344293</v>
      </c>
      <c r="I33" s="277">
        <v>2.3650873723340902</v>
      </c>
      <c r="J33" s="277">
        <v>0.19859067641555642</v>
      </c>
      <c r="K33" s="277">
        <v>6.7197848916891595E-2</v>
      </c>
      <c r="L33" s="278">
        <v>99.081954655809923</v>
      </c>
      <c r="M33" s="458"/>
    </row>
    <row r="34" spans="1:13">
      <c r="A34" s="275">
        <v>39639</v>
      </c>
      <c r="B34" s="277">
        <v>47.615344950604737</v>
      </c>
      <c r="C34" s="277">
        <v>0.78285668711812639</v>
      </c>
      <c r="D34" s="277">
        <v>17.542946817074924</v>
      </c>
      <c r="E34" s="277">
        <v>9.9291863964485607</v>
      </c>
      <c r="F34" s="277">
        <v>0.13684713943524435</v>
      </c>
      <c r="G34" s="277">
        <v>7.7444024559873901</v>
      </c>
      <c r="H34" s="277">
        <v>11.727049099443532</v>
      </c>
      <c r="I34" s="277">
        <v>2.3772104263511773</v>
      </c>
      <c r="J34" s="277">
        <v>0.21498945135901801</v>
      </c>
      <c r="K34" s="277">
        <v>9.1260134106046997E-2</v>
      </c>
      <c r="L34" s="278">
        <v>98.162093557928756</v>
      </c>
      <c r="M34" s="458"/>
    </row>
    <row r="35" spans="1:13">
      <c r="A35" s="275">
        <v>39724</v>
      </c>
      <c r="B35" s="277">
        <v>48.203413712177927</v>
      </c>
      <c r="C35" s="277">
        <v>0.84578084713811097</v>
      </c>
      <c r="D35" s="277">
        <v>17.737519345803261</v>
      </c>
      <c r="E35" s="277">
        <v>9.8771877872293992</v>
      </c>
      <c r="F35" s="277">
        <v>0.13133535159723117</v>
      </c>
      <c r="G35" s="277">
        <v>7.7186232780026804</v>
      </c>
      <c r="H35" s="277">
        <v>11.758036884128748</v>
      </c>
      <c r="I35" s="277">
        <v>2.3893603926454299</v>
      </c>
      <c r="J35" s="277">
        <v>0.22176060625421201</v>
      </c>
      <c r="K35" s="277">
        <v>7.7532502762418895E-2</v>
      </c>
      <c r="L35" s="278">
        <v>98.960550707739415</v>
      </c>
      <c r="M35" s="458"/>
    </row>
    <row r="36" spans="1:13">
      <c r="A36" s="275">
        <v>39728</v>
      </c>
      <c r="B36" s="277">
        <v>48.026853459927295</v>
      </c>
      <c r="C36" s="277">
        <v>0.85580310708188301</v>
      </c>
      <c r="D36" s="277">
        <v>17.647422256434002</v>
      </c>
      <c r="E36" s="277">
        <v>9.9467830627254106</v>
      </c>
      <c r="F36" s="277">
        <v>0.13451509804560599</v>
      </c>
      <c r="G36" s="277">
        <v>7.7061259177930923</v>
      </c>
      <c r="H36" s="277">
        <v>11.783062829371207</v>
      </c>
      <c r="I36" s="277">
        <v>2.4420258418454059</v>
      </c>
      <c r="J36" s="277">
        <v>0.19851658523806393</v>
      </c>
      <c r="K36" s="277">
        <v>7.6362665831710197E-2</v>
      </c>
      <c r="L36" s="278">
        <v>98.817470824293679</v>
      </c>
      <c r="M36" s="458"/>
    </row>
    <row r="37" spans="1:13">
      <c r="A37" s="275">
        <v>39732</v>
      </c>
      <c r="B37" s="277">
        <v>47.858582381974493</v>
      </c>
      <c r="C37" s="277">
        <v>0.84112696808803689</v>
      </c>
      <c r="D37" s="277">
        <v>17.610962666924436</v>
      </c>
      <c r="E37" s="277">
        <v>9.9368308767710349</v>
      </c>
      <c r="F37" s="277">
        <v>0.13697981134641221</v>
      </c>
      <c r="G37" s="277">
        <v>7.7132641966512399</v>
      </c>
      <c r="H37" s="277">
        <v>11.760218431690328</v>
      </c>
      <c r="I37" s="277">
        <v>2.4962679259482634</v>
      </c>
      <c r="J37" s="277">
        <v>0.20262124255233899</v>
      </c>
      <c r="K37" s="277">
        <v>8.3443309564124504E-2</v>
      </c>
      <c r="L37" s="278">
        <v>98.640297811510706</v>
      </c>
      <c r="M37" s="458"/>
    </row>
    <row r="38" spans="1:13">
      <c r="A38" s="275">
        <v>39795</v>
      </c>
      <c r="B38" s="277">
        <v>48.322587431084571</v>
      </c>
      <c r="C38" s="277">
        <v>0.85728311953441716</v>
      </c>
      <c r="D38" s="277">
        <v>17.638405196612648</v>
      </c>
      <c r="E38" s="277">
        <v>9.9812650474421183</v>
      </c>
      <c r="F38" s="277">
        <v>0.14007318169398117</v>
      </c>
      <c r="G38" s="277">
        <v>7.7647716594313998</v>
      </c>
      <c r="H38" s="277">
        <v>11.746693122344293</v>
      </c>
      <c r="I38" s="277">
        <v>2.3650873723340902</v>
      </c>
      <c r="J38" s="277">
        <v>0.19859067641555642</v>
      </c>
      <c r="K38" s="277">
        <v>6.7197848916891553E-2</v>
      </c>
      <c r="L38" s="278">
        <v>99.08195465580998</v>
      </c>
      <c r="M38" s="458"/>
    </row>
    <row r="39" spans="1:13">
      <c r="A39" s="275">
        <v>39800</v>
      </c>
      <c r="B39" s="277">
        <v>48.129218618964174</v>
      </c>
      <c r="C39" s="277">
        <v>0.82780941678221176</v>
      </c>
      <c r="D39" s="277">
        <v>17.55712699982535</v>
      </c>
      <c r="E39" s="277">
        <v>9.9466596997937344</v>
      </c>
      <c r="F39" s="277">
        <v>0.13650127506749613</v>
      </c>
      <c r="G39" s="277">
        <v>7.7056544601580237</v>
      </c>
      <c r="H39" s="277">
        <v>11.846319963000772</v>
      </c>
      <c r="I39" s="277">
        <v>2.3507398575370302</v>
      </c>
      <c r="J39" s="277">
        <v>0.213600065143702</v>
      </c>
      <c r="K39" s="277">
        <v>8.2746756822178705E-2</v>
      </c>
      <c r="L39" s="278">
        <v>98.796377113094678</v>
      </c>
      <c r="M39" s="458"/>
    </row>
    <row r="40" spans="1:13">
      <c r="A40" s="275">
        <v>40015</v>
      </c>
      <c r="B40" s="277">
        <v>47.941689912828203</v>
      </c>
      <c r="C40" s="277">
        <v>0.8191834983916646</v>
      </c>
      <c r="D40" s="277">
        <v>17.705752892947501</v>
      </c>
      <c r="E40" s="277">
        <v>10.0103474838139</v>
      </c>
      <c r="F40" s="277">
        <v>0.13371483387843611</v>
      </c>
      <c r="G40" s="277">
        <v>7.6788177944853402</v>
      </c>
      <c r="H40" s="277">
        <v>12.093388542363378</v>
      </c>
      <c r="I40" s="277">
        <v>2.4614973015882118</v>
      </c>
      <c r="J40" s="277">
        <v>0.21422105976666</v>
      </c>
      <c r="K40" s="277">
        <v>0.100788822963473</v>
      </c>
      <c r="L40" s="278">
        <v>99.159402143026753</v>
      </c>
      <c r="M40" s="458"/>
    </row>
    <row r="41" spans="1:13">
      <c r="A41" s="275">
        <v>40189</v>
      </c>
      <c r="B41" s="277">
        <v>47.772421942523245</v>
      </c>
      <c r="C41" s="277">
        <v>0.82904191097821078</v>
      </c>
      <c r="D41" s="277">
        <v>17.297193861408601</v>
      </c>
      <c r="E41" s="277">
        <v>10.036566878599478</v>
      </c>
      <c r="F41" s="277">
        <v>0.13601134302222212</v>
      </c>
      <c r="G41" s="277">
        <v>7.6426714983110697</v>
      </c>
      <c r="H41" s="277">
        <v>11.766788636260879</v>
      </c>
      <c r="I41" s="277">
        <v>2.487633807334221</v>
      </c>
      <c r="J41" s="277">
        <v>0.194608590291274</v>
      </c>
      <c r="K41" s="277">
        <v>9.1531351590790594E-2</v>
      </c>
      <c r="L41" s="278">
        <v>98.254469820319983</v>
      </c>
      <c r="M41" s="458"/>
    </row>
    <row r="42" spans="1:13">
      <c r="A42" s="280">
        <v>41109</v>
      </c>
      <c r="B42" s="277">
        <v>48.001357597287701</v>
      </c>
      <c r="C42" s="277">
        <v>0.84657371284428096</v>
      </c>
      <c r="D42" s="277">
        <v>17.601442515895101</v>
      </c>
      <c r="E42" s="277">
        <v>9.9080130798275992</v>
      </c>
      <c r="F42" s="277">
        <v>0.1346398667881</v>
      </c>
      <c r="G42" s="277">
        <v>7.6967429288301146</v>
      </c>
      <c r="H42" s="277">
        <v>11.79455425933628</v>
      </c>
      <c r="I42" s="277">
        <v>2.36852731814044</v>
      </c>
      <c r="J42" s="277">
        <v>0.218537726135447</v>
      </c>
      <c r="K42" s="277">
        <v>7.7310747530001903E-2</v>
      </c>
      <c r="L42" s="278">
        <v>98.647699752615083</v>
      </c>
      <c r="M42" s="458"/>
    </row>
    <row r="43" spans="1:13">
      <c r="A43" s="280">
        <v>41111</v>
      </c>
      <c r="B43" s="277">
        <v>47.950637883994602</v>
      </c>
      <c r="C43" s="277">
        <v>0.85121838503954383</v>
      </c>
      <c r="D43" s="277">
        <v>17.441911863158801</v>
      </c>
      <c r="E43" s="277">
        <v>9.9162936540583093</v>
      </c>
      <c r="F43" s="277">
        <v>0.13901630095694623</v>
      </c>
      <c r="G43" s="277">
        <v>7.7161206605685848</v>
      </c>
      <c r="H43" s="277">
        <v>11.939427533371267</v>
      </c>
      <c r="I43" s="277">
        <v>2.5470504603053401</v>
      </c>
      <c r="J43" s="277">
        <v>0.19764155312559401</v>
      </c>
      <c r="K43" s="277">
        <v>8.3760474489259107E-2</v>
      </c>
      <c r="L43" s="278">
        <v>98.783078769068226</v>
      </c>
      <c r="M43" s="458"/>
    </row>
    <row r="44" spans="1:13">
      <c r="A44" s="280">
        <v>41112</v>
      </c>
      <c r="B44" s="277">
        <v>47.910986765435297</v>
      </c>
      <c r="C44" s="277">
        <v>0.83043841213798897</v>
      </c>
      <c r="D44" s="277">
        <v>17.7422651408611</v>
      </c>
      <c r="E44" s="277">
        <v>9.9011126699247001</v>
      </c>
      <c r="F44" s="277">
        <v>0.13242911484872399</v>
      </c>
      <c r="G44" s="277">
        <v>7.7608016919054403</v>
      </c>
      <c r="H44" s="277">
        <v>11.850584432159492</v>
      </c>
      <c r="I44" s="277">
        <v>2.5278437403679699</v>
      </c>
      <c r="J44" s="277">
        <v>0.210026422008668</v>
      </c>
      <c r="K44" s="277">
        <v>9.38745544135723E-2</v>
      </c>
      <c r="L44" s="278">
        <v>98.96036294406295</v>
      </c>
      <c r="M44" s="458"/>
    </row>
    <row r="45" spans="1:13">
      <c r="A45" s="275">
        <v>41480</v>
      </c>
      <c r="B45" s="277">
        <v>47.9002203748569</v>
      </c>
      <c r="C45" s="277">
        <v>0.86062263824725349</v>
      </c>
      <c r="D45" s="277">
        <v>17.648003735798898</v>
      </c>
      <c r="E45" s="277">
        <v>9.9412358183987752</v>
      </c>
      <c r="F45" s="277">
        <v>0.13285281905218441</v>
      </c>
      <c r="G45" s="277">
        <v>7.7191086081566214</v>
      </c>
      <c r="H45" s="277">
        <v>11.777099149559399</v>
      </c>
      <c r="I45" s="277">
        <v>2.3979016153503601</v>
      </c>
      <c r="J45" s="277">
        <v>0.196998296798893</v>
      </c>
      <c r="K45" s="277">
        <v>7.9432249497239302E-2</v>
      </c>
      <c r="L45" s="278">
        <v>98.65347530571654</v>
      </c>
      <c r="M45" s="458"/>
    </row>
    <row r="46" spans="1:13">
      <c r="A46" s="280">
        <v>41407</v>
      </c>
      <c r="B46" s="277">
        <v>47.850318725945399</v>
      </c>
      <c r="C46" s="277">
        <v>0.8445589177602717</v>
      </c>
      <c r="D46" s="277">
        <v>17.646957402669301</v>
      </c>
      <c r="E46" s="277">
        <v>9.8754339075091995</v>
      </c>
      <c r="F46" s="277">
        <v>0.13424223659825751</v>
      </c>
      <c r="G46" s="277">
        <v>7.6781434891976739</v>
      </c>
      <c r="H46" s="277">
        <v>11.85859529909783</v>
      </c>
      <c r="I46" s="277">
        <v>2.40811405864735</v>
      </c>
      <c r="J46" s="277">
        <v>0.233828855771537</v>
      </c>
      <c r="K46" s="277">
        <v>8.4486585817837384E-2</v>
      </c>
      <c r="L46" s="278">
        <v>98.614679479014669</v>
      </c>
      <c r="M46" s="458"/>
    </row>
    <row r="47" spans="1:13">
      <c r="A47" s="280">
        <v>41483</v>
      </c>
      <c r="B47" s="277">
        <v>47.988815018580098</v>
      </c>
      <c r="C47" s="277">
        <v>0.83506988688142403</v>
      </c>
      <c r="D47" s="277">
        <v>17.628566887351599</v>
      </c>
      <c r="E47" s="277">
        <v>9.9453288068662999</v>
      </c>
      <c r="F47" s="277">
        <v>0.1409521201229384</v>
      </c>
      <c r="G47" s="277">
        <v>7.7406624213918498</v>
      </c>
      <c r="H47" s="277">
        <v>11.854433969896</v>
      </c>
      <c r="I47" s="277">
        <v>2.4247248344087802</v>
      </c>
      <c r="J47" s="277">
        <v>0.210210195308138</v>
      </c>
      <c r="K47" s="277">
        <v>9.7673571378582139E-2</v>
      </c>
      <c r="L47" s="278">
        <v>98.866437712185686</v>
      </c>
      <c r="M47" s="458"/>
    </row>
    <row r="48" spans="1:13">
      <c r="A48" s="275">
        <v>41485</v>
      </c>
      <c r="B48" s="277">
        <v>48.030662314844889</v>
      </c>
      <c r="C48" s="277">
        <v>0.80881083632495465</v>
      </c>
      <c r="D48" s="277">
        <v>17.358326674106401</v>
      </c>
      <c r="E48" s="277">
        <v>9.8774869438855006</v>
      </c>
      <c r="F48" s="277">
        <v>0.12712932709288288</v>
      </c>
      <c r="G48" s="277">
        <v>7.7038700859363098</v>
      </c>
      <c r="H48" s="277">
        <v>11.9944782291305</v>
      </c>
      <c r="I48" s="277">
        <v>2.2953795255230101</v>
      </c>
      <c r="J48" s="277">
        <v>0.20402516875348101</v>
      </c>
      <c r="K48" s="277">
        <v>8.2729387016426403E-2</v>
      </c>
      <c r="L48" s="278">
        <v>98.482898492614339</v>
      </c>
      <c r="M48" s="458"/>
    </row>
    <row r="49" spans="1:13">
      <c r="A49" s="275">
        <v>41484</v>
      </c>
      <c r="B49" s="277">
        <v>48.004936114035303</v>
      </c>
      <c r="C49" s="277">
        <v>0.84179377462306304</v>
      </c>
      <c r="D49" s="277">
        <v>17.531468291200099</v>
      </c>
      <c r="E49" s="277">
        <v>9.9001202148691707</v>
      </c>
      <c r="F49" s="277">
        <v>0.13324925102940044</v>
      </c>
      <c r="G49" s="277">
        <v>7.6970373218929753</v>
      </c>
      <c r="H49" s="277">
        <v>11.8613574249718</v>
      </c>
      <c r="I49" s="277">
        <v>2.4384971350335398</v>
      </c>
      <c r="J49" s="277">
        <v>0.19573298172352799</v>
      </c>
      <c r="K49" s="277">
        <v>8.9795320805825293E-2</v>
      </c>
      <c r="L49" s="278">
        <v>98.693987830184696</v>
      </c>
      <c r="M49" s="458"/>
    </row>
    <row r="50" spans="1:13">
      <c r="A50" s="280">
        <v>41123</v>
      </c>
      <c r="B50" s="277">
        <v>47.919491237020679</v>
      </c>
      <c r="C50" s="277">
        <v>0.85952864891315695</v>
      </c>
      <c r="D50" s="277">
        <v>17.520788192841199</v>
      </c>
      <c r="E50" s="277">
        <v>9.9220958414221005</v>
      </c>
      <c r="F50" s="277">
        <v>0.13538442908195758</v>
      </c>
      <c r="G50" s="277">
        <v>7.7070946391269546</v>
      </c>
      <c r="H50" s="277">
        <v>11.820533339680599</v>
      </c>
      <c r="I50" s="277">
        <v>2.4696396289917502</v>
      </c>
      <c r="J50" s="277">
        <v>0.210567947147171</v>
      </c>
      <c r="K50" s="277">
        <v>9.37696420800333E-2</v>
      </c>
      <c r="L50" s="278">
        <v>98.658893546305592</v>
      </c>
      <c r="M50" s="458"/>
    </row>
    <row r="51" spans="1:13">
      <c r="A51" s="281">
        <v>41128</v>
      </c>
      <c r="B51" s="282">
        <v>47.858582381974493</v>
      </c>
      <c r="C51" s="282">
        <v>0.84112696808803689</v>
      </c>
      <c r="D51" s="282">
        <v>17.610962666924436</v>
      </c>
      <c r="E51" s="282">
        <v>9.9368308767710349</v>
      </c>
      <c r="F51" s="282">
        <v>0.13697981134641221</v>
      </c>
      <c r="G51" s="282">
        <v>7.7132641966512399</v>
      </c>
      <c r="H51" s="282">
        <v>11.760218431690328</v>
      </c>
      <c r="I51" s="282">
        <v>2.4962679259482634</v>
      </c>
      <c r="J51" s="282">
        <v>0.22921242552339399</v>
      </c>
      <c r="K51" s="282">
        <v>8.3443309564124504E-2</v>
      </c>
      <c r="L51" s="283">
        <v>98.666888994481766</v>
      </c>
      <c r="M51" s="458"/>
    </row>
    <row r="52" spans="1:13" ht="16.2" thickBot="1">
      <c r="A52" s="602" t="s">
        <v>106</v>
      </c>
      <c r="B52" s="602"/>
      <c r="C52" s="602"/>
      <c r="D52" s="602"/>
      <c r="E52" s="602"/>
      <c r="F52" s="602"/>
      <c r="G52" s="602"/>
      <c r="H52" s="602"/>
      <c r="I52" s="602"/>
      <c r="J52" s="602"/>
      <c r="K52" s="602"/>
      <c r="L52" s="602"/>
    </row>
    <row r="53" spans="1:13" ht="16.8" thickTop="1">
      <c r="A53" s="284"/>
      <c r="B53" s="104" t="s">
        <v>30</v>
      </c>
      <c r="C53" s="104" t="s">
        <v>31</v>
      </c>
      <c r="D53" s="104" t="s">
        <v>32</v>
      </c>
      <c r="E53" s="104" t="s">
        <v>33</v>
      </c>
      <c r="F53" s="104" t="s">
        <v>10</v>
      </c>
      <c r="G53" s="104" t="s">
        <v>11</v>
      </c>
      <c r="H53" s="104" t="s">
        <v>12</v>
      </c>
      <c r="I53" s="104" t="s">
        <v>34</v>
      </c>
      <c r="J53" s="104" t="s">
        <v>35</v>
      </c>
      <c r="K53" s="104" t="s">
        <v>36</v>
      </c>
      <c r="L53" s="105" t="s">
        <v>14</v>
      </c>
    </row>
    <row r="54" spans="1:13">
      <c r="A54" s="285" t="s">
        <v>23</v>
      </c>
      <c r="B54" s="286">
        <f t="shared" ref="B54:L54" si="0">AVERAGE(B7:B51)</f>
        <v>47.931992979845987</v>
      </c>
      <c r="C54" s="286">
        <f t="shared" si="0"/>
        <v>0.84252489529058372</v>
      </c>
      <c r="D54" s="286">
        <f t="shared" si="0"/>
        <v>17.601841964057989</v>
      </c>
      <c r="E54" s="286">
        <f t="shared" si="0"/>
        <v>9.9316543941555029</v>
      </c>
      <c r="F54" s="286">
        <f t="shared" si="0"/>
        <v>0.13682610939428738</v>
      </c>
      <c r="G54" s="286">
        <f t="shared" si="0"/>
        <v>7.7334684110794711</v>
      </c>
      <c r="H54" s="286">
        <f t="shared" si="0"/>
        <v>11.792264641250361</v>
      </c>
      <c r="I54" s="286">
        <f t="shared" si="0"/>
        <v>2.4520548439083618</v>
      </c>
      <c r="J54" s="286">
        <f t="shared" si="0"/>
        <v>0.21310103391252533</v>
      </c>
      <c r="K54" s="286">
        <f t="shared" si="0"/>
        <v>8.5281533317779462E-2</v>
      </c>
      <c r="L54" s="287">
        <f t="shared" si="0"/>
        <v>98.721010806212874</v>
      </c>
    </row>
    <row r="55" spans="1:13">
      <c r="A55" s="288" t="s">
        <v>21</v>
      </c>
      <c r="B55" s="289">
        <f t="shared" ref="B55:K55" si="1">2*_xlfn.STDEV.S(B7:B51)</f>
        <v>0.41989358004771554</v>
      </c>
      <c r="C55" s="289">
        <f t="shared" si="1"/>
        <v>3.2029072222980501E-2</v>
      </c>
      <c r="D55" s="289">
        <f t="shared" si="1"/>
        <v>0.21697714171166915</v>
      </c>
      <c r="E55" s="289">
        <f t="shared" si="1"/>
        <v>0.16361796987439206</v>
      </c>
      <c r="F55" s="289">
        <f t="shared" si="1"/>
        <v>6.4228920895869693E-3</v>
      </c>
      <c r="G55" s="289">
        <f t="shared" si="1"/>
        <v>0.12708834590763471</v>
      </c>
      <c r="H55" s="289">
        <f t="shared" si="1"/>
        <v>0.18622680861365973</v>
      </c>
      <c r="I55" s="289">
        <f t="shared" si="1"/>
        <v>0.14321084694217368</v>
      </c>
      <c r="J55" s="289">
        <f t="shared" si="1"/>
        <v>3.0020798930217928E-2</v>
      </c>
      <c r="K55" s="289">
        <f t="shared" si="1"/>
        <v>1.9554918769013052E-2</v>
      </c>
      <c r="L55" s="290" t="s">
        <v>60</v>
      </c>
    </row>
    <row r="56" spans="1:13">
      <c r="A56" s="291" t="s">
        <v>15</v>
      </c>
      <c r="B56" s="292">
        <f>(B55/B54)*100</f>
        <v>0.87601944743726512</v>
      </c>
      <c r="C56" s="292">
        <f>(C55/C54)*100</f>
        <v>3.8015579601281448</v>
      </c>
      <c r="D56" s="292">
        <f t="shared" ref="D56:K56" si="2">(D55/D54)*100</f>
        <v>1.2326956585266744</v>
      </c>
      <c r="E56" s="292">
        <f t="shared" si="2"/>
        <v>1.6474392219152996</v>
      </c>
      <c r="F56" s="292">
        <f>(F55/F54)*100</f>
        <v>4.6942006302893029</v>
      </c>
      <c r="G56" s="292">
        <f t="shared" si="2"/>
        <v>1.6433550788874971</v>
      </c>
      <c r="H56" s="292">
        <f t="shared" si="2"/>
        <v>1.5792285390392464</v>
      </c>
      <c r="I56" s="292">
        <f t="shared" si="2"/>
        <v>5.8404422436941932</v>
      </c>
      <c r="J56" s="292">
        <f t="shared" si="2"/>
        <v>14.087589524573119</v>
      </c>
      <c r="K56" s="292">
        <f t="shared" si="2"/>
        <v>22.929839565790559</v>
      </c>
      <c r="L56" s="293" t="s">
        <v>60</v>
      </c>
    </row>
    <row r="57" spans="1:13" ht="16.2" thickBot="1">
      <c r="A57" s="602" t="s">
        <v>105</v>
      </c>
      <c r="B57" s="602"/>
      <c r="C57" s="602"/>
      <c r="D57" s="602"/>
      <c r="E57" s="602"/>
      <c r="F57" s="602"/>
      <c r="G57" s="602"/>
      <c r="H57" s="602"/>
      <c r="I57" s="602"/>
      <c r="J57" s="602"/>
      <c r="K57" s="602"/>
      <c r="L57" s="602"/>
    </row>
    <row r="58" spans="1:13" ht="16.8" thickTop="1">
      <c r="A58" s="294"/>
      <c r="B58" s="104" t="s">
        <v>30</v>
      </c>
      <c r="C58" s="104" t="s">
        <v>31</v>
      </c>
      <c r="D58" s="104" t="s">
        <v>32</v>
      </c>
      <c r="E58" s="104" t="s">
        <v>33</v>
      </c>
      <c r="F58" s="104" t="s">
        <v>10</v>
      </c>
      <c r="G58" s="104" t="s">
        <v>11</v>
      </c>
      <c r="H58" s="104" t="s">
        <v>12</v>
      </c>
      <c r="I58" s="104" t="s">
        <v>34</v>
      </c>
      <c r="J58" s="104" t="s">
        <v>35</v>
      </c>
      <c r="K58" s="104" t="s">
        <v>36</v>
      </c>
      <c r="L58" s="105" t="s">
        <v>14</v>
      </c>
    </row>
    <row r="59" spans="1:13">
      <c r="A59" s="295" t="s">
        <v>92</v>
      </c>
      <c r="B59" s="296">
        <v>48</v>
      </c>
      <c r="C59" s="297">
        <v>0.84</v>
      </c>
      <c r="D59" s="296">
        <v>17.399999999999999</v>
      </c>
      <c r="E59" s="296">
        <v>9.9</v>
      </c>
      <c r="F59" s="297">
        <v>0.13</v>
      </c>
      <c r="G59" s="296">
        <v>7.7</v>
      </c>
      <c r="H59" s="296">
        <v>11.9</v>
      </c>
      <c r="I59" s="296">
        <v>2.4</v>
      </c>
      <c r="J59" s="297">
        <v>0.2</v>
      </c>
      <c r="K59" s="297">
        <v>0.09</v>
      </c>
      <c r="L59" s="298">
        <v>98.560000000000031</v>
      </c>
    </row>
  </sheetData>
  <mergeCells count="4">
    <mergeCell ref="A5:L5"/>
    <mergeCell ref="A1:L4"/>
    <mergeCell ref="A52:L52"/>
    <mergeCell ref="A57:L57"/>
  </mergeCells>
  <pageMargins left="0.75" right="0.75" top="1" bottom="1" header="0.5" footer="0.5"/>
  <pageSetup paperSize="9" orientation="portrait" horizontalDpi="4294967292" verticalDpi="4294967292"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F5A65F-F84E-4756-AD8B-767BBE2C9CE5}">
  <dimension ref="A1:AY32"/>
  <sheetViews>
    <sheetView zoomScale="70" zoomScaleNormal="70" workbookViewId="0">
      <selection activeCell="X16" sqref="X16"/>
    </sheetView>
  </sheetViews>
  <sheetFormatPr defaultColWidth="12.44140625" defaultRowHeight="15.6"/>
  <cols>
    <col min="1" max="1" width="30.88671875" style="154" bestFit="1" customWidth="1"/>
    <col min="2" max="12" width="9.88671875" style="154" customWidth="1"/>
    <col min="13" max="31" width="12.44140625" style="154"/>
    <col min="32" max="32" width="12.44140625" style="154" customWidth="1"/>
    <col min="33" max="16384" width="12.44140625" style="154"/>
  </cols>
  <sheetData>
    <row r="1" spans="1:35" ht="15.6" customHeight="1">
      <c r="A1" s="603" t="s">
        <v>878</v>
      </c>
      <c r="B1" s="603"/>
      <c r="C1" s="603"/>
      <c r="D1" s="603"/>
      <c r="E1" s="603"/>
      <c r="F1" s="603"/>
      <c r="G1" s="603"/>
      <c r="H1" s="603"/>
      <c r="I1" s="603"/>
      <c r="J1" s="603"/>
      <c r="K1" s="603"/>
      <c r="L1" s="603"/>
      <c r="M1" s="603"/>
      <c r="N1" s="603"/>
      <c r="O1" s="603"/>
      <c r="P1" s="603"/>
      <c r="Q1" s="603"/>
      <c r="R1" s="603"/>
      <c r="S1" s="603"/>
      <c r="T1" s="603"/>
      <c r="U1" s="603"/>
      <c r="V1" s="603"/>
      <c r="W1" s="603"/>
      <c r="X1" s="603"/>
      <c r="Y1" s="603"/>
      <c r="Z1" s="603"/>
      <c r="AA1" s="603"/>
      <c r="AB1" s="603"/>
      <c r="AC1" s="603"/>
      <c r="AD1" s="603"/>
      <c r="AE1" s="603"/>
      <c r="AF1" s="603"/>
      <c r="AG1" s="603"/>
      <c r="AH1" s="603"/>
    </row>
    <row r="2" spans="1:35">
      <c r="A2" s="603"/>
      <c r="B2" s="603"/>
      <c r="C2" s="603"/>
      <c r="D2" s="603"/>
      <c r="E2" s="603"/>
      <c r="F2" s="603"/>
      <c r="G2" s="603"/>
      <c r="H2" s="603"/>
      <c r="I2" s="603"/>
      <c r="J2" s="603"/>
      <c r="K2" s="603"/>
      <c r="L2" s="603"/>
      <c r="M2" s="603"/>
      <c r="N2" s="603"/>
      <c r="O2" s="603"/>
      <c r="P2" s="603"/>
      <c r="Q2" s="603"/>
      <c r="R2" s="603"/>
      <c r="S2" s="603"/>
      <c r="T2" s="603"/>
      <c r="U2" s="603"/>
      <c r="V2" s="603"/>
      <c r="W2" s="603"/>
      <c r="X2" s="603"/>
      <c r="Y2" s="603"/>
      <c r="Z2" s="603"/>
      <c r="AA2" s="603"/>
      <c r="AB2" s="603"/>
      <c r="AC2" s="603"/>
      <c r="AD2" s="603"/>
      <c r="AE2" s="603"/>
      <c r="AF2" s="603"/>
      <c r="AG2" s="603"/>
      <c r="AH2" s="603"/>
    </row>
    <row r="3" spans="1:35" ht="16.2" thickBot="1">
      <c r="A3" s="448"/>
      <c r="B3" s="604" t="s">
        <v>881</v>
      </c>
      <c r="C3" s="605"/>
      <c r="D3" s="605"/>
      <c r="E3" s="605"/>
      <c r="F3" s="605"/>
      <c r="G3" s="605"/>
      <c r="H3" s="605"/>
      <c r="I3" s="605"/>
      <c r="J3" s="605"/>
      <c r="K3" s="605"/>
      <c r="L3" s="606"/>
      <c r="M3" s="604" t="s">
        <v>882</v>
      </c>
      <c r="N3" s="605"/>
      <c r="O3" s="605"/>
      <c r="P3" s="605"/>
      <c r="Q3" s="605"/>
      <c r="R3" s="605"/>
      <c r="S3" s="605"/>
      <c r="T3" s="605"/>
      <c r="U3" s="605"/>
      <c r="V3" s="605"/>
      <c r="W3" s="605"/>
      <c r="X3" s="605"/>
      <c r="Y3" s="605"/>
      <c r="Z3" s="605"/>
      <c r="AA3" s="605"/>
      <c r="AB3" s="605"/>
      <c r="AC3" s="605"/>
      <c r="AD3" s="605"/>
      <c r="AE3" s="605"/>
      <c r="AF3" s="605"/>
      <c r="AG3" s="605"/>
      <c r="AH3" s="606"/>
    </row>
    <row r="4" spans="1:35" ht="16.2" thickTop="1">
      <c r="A4" s="460"/>
      <c r="B4" s="492" t="s">
        <v>47</v>
      </c>
      <c r="C4" s="461" t="s">
        <v>48</v>
      </c>
      <c r="D4" s="461" t="s">
        <v>49</v>
      </c>
      <c r="E4" s="461" t="s">
        <v>50</v>
      </c>
      <c r="F4" s="461" t="s">
        <v>51</v>
      </c>
      <c r="G4" s="461" t="s">
        <v>52</v>
      </c>
      <c r="H4" s="461" t="s">
        <v>53</v>
      </c>
      <c r="I4" s="461" t="s">
        <v>54</v>
      </c>
      <c r="J4" s="461" t="s">
        <v>55</v>
      </c>
      <c r="K4" s="461" t="s">
        <v>56</v>
      </c>
      <c r="L4" s="463" t="s">
        <v>57</v>
      </c>
      <c r="M4" s="461" t="s">
        <v>61</v>
      </c>
      <c r="N4" s="461" t="s">
        <v>874</v>
      </c>
      <c r="O4" s="461" t="s">
        <v>63</v>
      </c>
      <c r="P4" s="461" t="s">
        <v>64</v>
      </c>
      <c r="Q4" s="461" t="s">
        <v>65</v>
      </c>
      <c r="R4" s="461" t="s">
        <v>66</v>
      </c>
      <c r="S4" s="461" t="s">
        <v>67</v>
      </c>
      <c r="T4" s="461" t="s">
        <v>68</v>
      </c>
      <c r="U4" s="461" t="s">
        <v>69</v>
      </c>
      <c r="V4" s="461" t="s">
        <v>875</v>
      </c>
      <c r="W4" s="461" t="s">
        <v>71</v>
      </c>
      <c r="X4" s="461" t="s">
        <v>72</v>
      </c>
      <c r="Y4" s="461" t="s">
        <v>73</v>
      </c>
      <c r="Z4" s="461" t="s">
        <v>74</v>
      </c>
      <c r="AA4" s="461" t="s">
        <v>75</v>
      </c>
      <c r="AB4" s="461" t="s">
        <v>76</v>
      </c>
      <c r="AC4" s="461" t="s">
        <v>77</v>
      </c>
      <c r="AD4" s="461" t="s">
        <v>78</v>
      </c>
      <c r="AE4" s="461" t="s">
        <v>79</v>
      </c>
      <c r="AF4" s="461" t="s">
        <v>80</v>
      </c>
      <c r="AG4" s="461" t="s">
        <v>81</v>
      </c>
      <c r="AH4" s="463" t="s">
        <v>82</v>
      </c>
      <c r="AI4" s="449"/>
    </row>
    <row r="5" spans="1:35">
      <c r="A5" s="462" t="s">
        <v>876</v>
      </c>
      <c r="B5" s="493">
        <v>124.216924803472</v>
      </c>
      <c r="C5" s="477">
        <v>360.94791678340601</v>
      </c>
      <c r="D5" s="477">
        <v>13.291856856982699</v>
      </c>
      <c r="E5" s="477">
        <v>37.712128478578578</v>
      </c>
      <c r="F5" s="477">
        <v>46.625695025280997</v>
      </c>
      <c r="G5" s="477">
        <v>328.61524550105514</v>
      </c>
      <c r="H5" s="477">
        <v>166.15722373352801</v>
      </c>
      <c r="I5" s="477">
        <v>103.093076999459</v>
      </c>
      <c r="J5" s="477">
        <v>31.909078817164801</v>
      </c>
      <c r="K5" s="477">
        <v>219.2131162496045</v>
      </c>
      <c r="L5" s="494">
        <v>58.509885216450002</v>
      </c>
      <c r="M5" s="475">
        <v>2.3103739999999999</v>
      </c>
      <c r="N5" s="478">
        <v>0.27415510720000003</v>
      </c>
      <c r="O5" s="478">
        <v>0.173455</v>
      </c>
      <c r="P5" s="475">
        <v>1.6075132999999999</v>
      </c>
      <c r="Q5" s="478">
        <v>0.11028897</v>
      </c>
      <c r="R5" s="479">
        <v>1.0686903123660001</v>
      </c>
      <c r="S5" s="475">
        <v>0.14849792000000001</v>
      </c>
      <c r="T5" s="478">
        <v>0.22543505</v>
      </c>
      <c r="U5" s="475">
        <v>4.3541600000000003</v>
      </c>
      <c r="V5" s="475">
        <v>9.1890000000000001</v>
      </c>
      <c r="W5" s="475">
        <v>1.5968800000000001</v>
      </c>
      <c r="X5" s="475">
        <v>6.8331749750000004</v>
      </c>
      <c r="Y5" s="475">
        <v>1.7950197999999999</v>
      </c>
      <c r="Z5" s="478">
        <v>0.76597488000000002</v>
      </c>
      <c r="AA5" s="475">
        <v>1.89284495</v>
      </c>
      <c r="AB5" s="478">
        <v>0.35185185000000002</v>
      </c>
      <c r="AC5" s="475">
        <v>2.0348999999999999</v>
      </c>
      <c r="AD5" s="478">
        <v>0.44087999999999999</v>
      </c>
      <c r="AE5" s="478">
        <v>1.2501345803999999</v>
      </c>
      <c r="AF5" s="478">
        <v>0.17324999999999999</v>
      </c>
      <c r="AG5" s="475">
        <v>1.1481600000000001</v>
      </c>
      <c r="AH5" s="480">
        <v>0.16307199999999999</v>
      </c>
      <c r="AI5" s="449"/>
    </row>
    <row r="6" spans="1:35">
      <c r="A6" s="462" t="s">
        <v>876</v>
      </c>
      <c r="B6" s="495">
        <v>124.913388679276</v>
      </c>
      <c r="C6" s="481">
        <v>358.24302655771601</v>
      </c>
      <c r="D6" s="475">
        <v>13.012</v>
      </c>
      <c r="E6" s="481">
        <v>41.325009346706999</v>
      </c>
      <c r="F6" s="481">
        <v>44.012672734596798</v>
      </c>
      <c r="G6" s="475">
        <v>331.53500000000003</v>
      </c>
      <c r="H6" s="481">
        <v>170.78879838399999</v>
      </c>
      <c r="I6" s="481">
        <v>103.6544621075</v>
      </c>
      <c r="J6" s="481">
        <v>32.530998437649991</v>
      </c>
      <c r="K6" s="481">
        <v>221.361396085021</v>
      </c>
      <c r="L6" s="496">
        <v>59.631149000000001</v>
      </c>
      <c r="M6" s="475">
        <v>2.2933603200000001</v>
      </c>
      <c r="N6" s="478">
        <v>0.31910655999999998</v>
      </c>
      <c r="O6" s="478">
        <v>0.1618</v>
      </c>
      <c r="P6" s="475">
        <v>1.4604774005500001</v>
      </c>
      <c r="Q6" s="478">
        <v>1.2039234768E-2</v>
      </c>
      <c r="R6" s="475">
        <v>1.0202</v>
      </c>
      <c r="S6" s="475">
        <v>1.974021192E-2</v>
      </c>
      <c r="T6" s="482">
        <v>0.25064934300000002</v>
      </c>
      <c r="U6" s="476">
        <v>4.3546267500000004</v>
      </c>
      <c r="V6" s="476">
        <v>9.1745627259999996</v>
      </c>
      <c r="W6" s="476">
        <v>1.6056818374999999</v>
      </c>
      <c r="X6" s="476">
        <v>6.9133800070999998</v>
      </c>
      <c r="Y6" s="476">
        <v>1.7008293059999999</v>
      </c>
      <c r="Z6" s="483">
        <v>0.75002274270000002</v>
      </c>
      <c r="AA6" s="476">
        <v>1.6914969520000001</v>
      </c>
      <c r="AB6" s="483">
        <v>0.31724252999999997</v>
      </c>
      <c r="AC6" s="476">
        <v>2.0441417500000001</v>
      </c>
      <c r="AD6" s="483">
        <v>0.43618731550000001</v>
      </c>
      <c r="AE6" s="483">
        <v>1.28471344</v>
      </c>
      <c r="AF6" s="482">
        <v>0.18802506156284499</v>
      </c>
      <c r="AG6" s="476">
        <v>1.0480477559999999</v>
      </c>
      <c r="AH6" s="484">
        <v>0.14715546460000001</v>
      </c>
      <c r="AI6" s="449"/>
    </row>
    <row r="7" spans="1:35">
      <c r="A7" s="462" t="s">
        <v>876</v>
      </c>
      <c r="B7" s="495">
        <v>124.505544100119</v>
      </c>
      <c r="C7" s="479">
        <v>358.83701905180499</v>
      </c>
      <c r="D7" s="475">
        <v>13.095499999999999</v>
      </c>
      <c r="E7" s="481">
        <v>41.859454976560102</v>
      </c>
      <c r="F7" s="477">
        <v>46.148788512633502</v>
      </c>
      <c r="G7" s="475">
        <v>330.03500000000003</v>
      </c>
      <c r="H7" s="481">
        <v>173.410899634</v>
      </c>
      <c r="I7" s="481">
        <v>104.63162628249999</v>
      </c>
      <c r="J7" s="481">
        <v>33.140704380599999</v>
      </c>
      <c r="K7" s="479">
        <v>220.5474572130409</v>
      </c>
      <c r="L7" s="497">
        <v>61.4927024347338</v>
      </c>
      <c r="M7" s="475">
        <v>2.2115659999999999</v>
      </c>
      <c r="N7" s="478">
        <v>0.266934</v>
      </c>
      <c r="O7" s="478">
        <v>0.17230000000000001</v>
      </c>
      <c r="P7" s="475">
        <v>1.1684400000000001</v>
      </c>
      <c r="Q7" s="478">
        <v>8.6563200000000007E-2</v>
      </c>
      <c r="R7" s="477">
        <v>1.1401536263999998</v>
      </c>
      <c r="S7" s="475">
        <v>0.14673839999999999</v>
      </c>
      <c r="T7" s="478">
        <v>0.25009500000000001</v>
      </c>
      <c r="U7" s="475">
        <v>4.0535550000000002</v>
      </c>
      <c r="V7" s="475">
        <v>9.2050399999999986</v>
      </c>
      <c r="W7" s="475">
        <v>1.63832</v>
      </c>
      <c r="X7" s="475">
        <v>6.7201500000000003</v>
      </c>
      <c r="Y7" s="475">
        <v>1.6988399999999999</v>
      </c>
      <c r="Z7" s="478">
        <v>0.74315500000000001</v>
      </c>
      <c r="AA7" s="475">
        <v>1.9563200000000001</v>
      </c>
      <c r="AB7" s="478">
        <v>0.3505125</v>
      </c>
      <c r="AC7" s="475">
        <v>2.0140075</v>
      </c>
      <c r="AD7" s="478">
        <v>0.42772799999999994</v>
      </c>
      <c r="AE7" s="478">
        <v>1.2680400000000001</v>
      </c>
      <c r="AF7" s="478">
        <v>0.16563600000000001</v>
      </c>
      <c r="AG7" s="475">
        <v>1.0755160000000001</v>
      </c>
      <c r="AH7" s="480">
        <v>0.17324600000000001</v>
      </c>
      <c r="AI7" s="449"/>
    </row>
    <row r="8" spans="1:35">
      <c r="A8" s="462" t="s">
        <v>876</v>
      </c>
      <c r="B8" s="498">
        <v>127.352450286321</v>
      </c>
      <c r="C8" s="477">
        <v>358.15438388749999</v>
      </c>
      <c r="D8" s="477">
        <v>12.68109095</v>
      </c>
      <c r="E8" s="479">
        <v>39.116178166395969</v>
      </c>
      <c r="F8" s="479">
        <v>43.247714631658397</v>
      </c>
      <c r="G8" s="477">
        <v>331.88295049999999</v>
      </c>
      <c r="H8" s="479">
        <v>173.10048854144</v>
      </c>
      <c r="I8" s="479">
        <v>104.065858517584</v>
      </c>
      <c r="J8" s="479">
        <v>32.920130399129803</v>
      </c>
      <c r="K8" s="479">
        <v>219.34654349615599</v>
      </c>
      <c r="L8" s="497">
        <v>60.673237654428299</v>
      </c>
      <c r="M8" s="475">
        <v>2.2784939999999998</v>
      </c>
      <c r="N8" s="478">
        <v>0.29457809000001001</v>
      </c>
      <c r="O8" s="478">
        <v>0.14069999999999999</v>
      </c>
      <c r="P8" s="475">
        <v>1.2089930000000002</v>
      </c>
      <c r="Q8" s="478">
        <v>7.4899199999999999E-2</v>
      </c>
      <c r="R8" s="477">
        <v>0.89152903139999995</v>
      </c>
      <c r="S8" s="475">
        <v>2.2883000000000001E-2</v>
      </c>
      <c r="T8" s="478">
        <v>0.21890999999999999</v>
      </c>
      <c r="U8" s="475">
        <v>4.0535550000000002</v>
      </c>
      <c r="V8" s="475">
        <v>9.1104000000000003</v>
      </c>
      <c r="W8" s="475">
        <v>1.73952</v>
      </c>
      <c r="X8" s="475">
        <v>6.8281200000000002</v>
      </c>
      <c r="Y8" s="475">
        <v>1.6938900000000001</v>
      </c>
      <c r="Z8" s="478">
        <v>0.73615499999999989</v>
      </c>
      <c r="AA8" s="475">
        <v>1.81928</v>
      </c>
      <c r="AB8" s="478">
        <v>0.3333525</v>
      </c>
      <c r="AC8" s="475">
        <v>1.8856075000000001</v>
      </c>
      <c r="AD8" s="478">
        <v>0.441888</v>
      </c>
      <c r="AE8" s="478">
        <v>1.26556</v>
      </c>
      <c r="AF8" s="478">
        <v>0.18071400000000001</v>
      </c>
      <c r="AG8" s="475">
        <v>1.1485799999999999</v>
      </c>
      <c r="AH8" s="480">
        <v>0.15388200000000002</v>
      </c>
      <c r="AI8" s="449"/>
    </row>
    <row r="9" spans="1:35">
      <c r="A9" s="462" t="s">
        <v>876</v>
      </c>
      <c r="B9" s="498">
        <v>126.536041700136</v>
      </c>
      <c r="C9" s="477">
        <v>360.32808869749999</v>
      </c>
      <c r="D9" s="477">
        <v>13.298389200000001</v>
      </c>
      <c r="E9" s="479">
        <v>36.916805909912298</v>
      </c>
      <c r="F9" s="479">
        <v>42.512449337379799</v>
      </c>
      <c r="G9" s="479">
        <v>328.96844131612602</v>
      </c>
      <c r="H9" s="479">
        <v>167.6016296512</v>
      </c>
      <c r="I9" s="477">
        <v>103.97981325000001</v>
      </c>
      <c r="J9" s="479">
        <v>34.42471421618373</v>
      </c>
      <c r="K9" s="479">
        <v>220.46906837050901</v>
      </c>
      <c r="L9" s="497">
        <v>59.819314723366197</v>
      </c>
      <c r="M9" s="477">
        <v>1.8904558399999998</v>
      </c>
      <c r="N9" s="482">
        <v>0.29990718399999999</v>
      </c>
      <c r="O9" s="482">
        <v>0.16476879999999999</v>
      </c>
      <c r="P9" s="477">
        <v>1.5069767999999999</v>
      </c>
      <c r="Q9" s="482">
        <v>7.2463181999999987E-2</v>
      </c>
      <c r="R9" s="477">
        <v>0.99194390505000007</v>
      </c>
      <c r="S9" s="477">
        <v>6.8115693599999999E-2</v>
      </c>
      <c r="T9" s="482">
        <v>0.19592699999999999</v>
      </c>
      <c r="U9" s="477">
        <v>4.4230243199999997</v>
      </c>
      <c r="V9" s="477">
        <v>9.2096505279999992</v>
      </c>
      <c r="W9" s="477">
        <v>1.57754599</v>
      </c>
      <c r="X9" s="477">
        <v>6.5950466399999996</v>
      </c>
      <c r="Y9" s="477">
        <v>1.70292672</v>
      </c>
      <c r="Z9" s="482">
        <v>0.74354360799999997</v>
      </c>
      <c r="AA9" s="477">
        <v>1.8016058800000003</v>
      </c>
      <c r="AB9" s="482">
        <v>0.31878063999999995</v>
      </c>
      <c r="AC9" s="477">
        <v>2.03799332</v>
      </c>
      <c r="AD9" s="482">
        <v>0.39619859999999996</v>
      </c>
      <c r="AE9" s="482">
        <v>1.2681074999999999</v>
      </c>
      <c r="AF9" s="482">
        <v>0.16519360000000002</v>
      </c>
      <c r="AG9" s="477">
        <v>1.0412798000000001</v>
      </c>
      <c r="AH9" s="485">
        <v>0.15986932500000001</v>
      </c>
      <c r="AI9" s="449"/>
    </row>
    <row r="10" spans="1:35">
      <c r="A10" s="462" t="s">
        <v>876</v>
      </c>
      <c r="B10" s="498">
        <v>126.512477113526</v>
      </c>
      <c r="C10" s="477">
        <v>362.42854031249999</v>
      </c>
      <c r="D10" s="477">
        <v>12.969044196</v>
      </c>
      <c r="E10" s="479">
        <v>41.552743737576542</v>
      </c>
      <c r="F10" s="479">
        <v>43.023774151149603</v>
      </c>
      <c r="G10" s="479">
        <v>328.536091675313</v>
      </c>
      <c r="H10" s="477">
        <v>168.41670945999999</v>
      </c>
      <c r="I10" s="477">
        <v>104.7957912</v>
      </c>
      <c r="J10" s="479">
        <v>33.945059972476002</v>
      </c>
      <c r="K10" s="481">
        <v>218.62805663929001</v>
      </c>
      <c r="L10" s="499">
        <v>62.583082816195102</v>
      </c>
      <c r="M10" s="477">
        <v>1.92780156</v>
      </c>
      <c r="N10" s="482">
        <v>0.30583892000000001</v>
      </c>
      <c r="O10" s="482">
        <v>0.14469750000000001</v>
      </c>
      <c r="P10" s="477">
        <v>1.3676857599999999</v>
      </c>
      <c r="Q10" s="482">
        <v>6.5417060799999996E-2</v>
      </c>
      <c r="R10" s="477">
        <v>1.0884331190500001</v>
      </c>
      <c r="S10" s="477">
        <v>0.12177917664</v>
      </c>
      <c r="T10" s="482">
        <v>0.18637521407999999</v>
      </c>
      <c r="U10" s="477">
        <v>4.2832483200000002</v>
      </c>
      <c r="V10" s="477">
        <v>9.2303857800000007</v>
      </c>
      <c r="W10" s="477">
        <v>1.5103937999999999</v>
      </c>
      <c r="X10" s="477">
        <v>6.5864514359999999</v>
      </c>
      <c r="Y10" s="477">
        <v>1.6224493039999999</v>
      </c>
      <c r="Z10" s="482">
        <v>0.74650649999999996</v>
      </c>
      <c r="AA10" s="477">
        <v>1.7730475000000001</v>
      </c>
      <c r="AB10" s="482">
        <v>0.31700277999999993</v>
      </c>
      <c r="AC10" s="477">
        <v>2.1300228450000001</v>
      </c>
      <c r="AD10" s="482">
        <v>0.39913147999999998</v>
      </c>
      <c r="AE10" s="482">
        <v>1.2496661099999997</v>
      </c>
      <c r="AF10" s="482">
        <v>0.17736139300000001</v>
      </c>
      <c r="AG10" s="477">
        <v>0.97850879999999996</v>
      </c>
      <c r="AH10" s="485">
        <v>0.15571622400000001</v>
      </c>
      <c r="AI10" s="449"/>
    </row>
    <row r="11" spans="1:35">
      <c r="A11" s="462" t="s">
        <v>876</v>
      </c>
      <c r="B11" s="498">
        <v>124.45752123438891</v>
      </c>
      <c r="C11" s="477">
        <v>360.25710879306803</v>
      </c>
      <c r="D11" s="477">
        <v>12.666982281999999</v>
      </c>
      <c r="E11" s="479">
        <v>38.188313951306597</v>
      </c>
      <c r="F11" s="481">
        <v>45.081715835838096</v>
      </c>
      <c r="G11" s="477">
        <v>327.04028460000001</v>
      </c>
      <c r="H11" s="481">
        <v>171.93854737523401</v>
      </c>
      <c r="I11" s="481">
        <v>104.04000707114076</v>
      </c>
      <c r="J11" s="481">
        <v>34.137397504023198</v>
      </c>
      <c r="K11" s="481">
        <v>222.14650979225601</v>
      </c>
      <c r="L11" s="499">
        <v>60.777145458940602</v>
      </c>
      <c r="M11" s="477">
        <v>2.3919502079999999</v>
      </c>
      <c r="N11" s="482">
        <v>0.25621465599999999</v>
      </c>
      <c r="O11" s="482">
        <v>0.13829067199999998</v>
      </c>
      <c r="P11" s="477">
        <v>1.4381478400000001</v>
      </c>
      <c r="Q11" s="482">
        <v>5.2494144E-2</v>
      </c>
      <c r="R11" s="477">
        <v>1.1563887325</v>
      </c>
      <c r="S11" s="477">
        <v>0.11369057699999999</v>
      </c>
      <c r="T11" s="482">
        <v>0.23314974399999999</v>
      </c>
      <c r="U11" s="477">
        <v>4.1275197600000002</v>
      </c>
      <c r="V11" s="477">
        <v>9.1461155000000005</v>
      </c>
      <c r="W11" s="477">
        <v>1.4387721499999999</v>
      </c>
      <c r="X11" s="477">
        <v>6.7449530800000002</v>
      </c>
      <c r="Y11" s="477">
        <v>1.5115715999999997</v>
      </c>
      <c r="Z11" s="482">
        <v>0.75396479999999999</v>
      </c>
      <c r="AA11" s="477">
        <v>1.936106372</v>
      </c>
      <c r="AB11" s="482">
        <v>0.30852360000000001</v>
      </c>
      <c r="AC11" s="477">
        <v>1.99285515</v>
      </c>
      <c r="AD11" s="482">
        <v>0.43315810999999999</v>
      </c>
      <c r="AE11" s="482">
        <v>1.23294704</v>
      </c>
      <c r="AF11" s="482">
        <v>0.17701632</v>
      </c>
      <c r="AG11" s="477">
        <v>1.121472</v>
      </c>
      <c r="AH11" s="485">
        <v>0.16152719999999998</v>
      </c>
      <c r="AI11" s="449"/>
    </row>
    <row r="12" spans="1:35">
      <c r="A12" s="462" t="s">
        <v>876</v>
      </c>
      <c r="B12" s="493">
        <v>129.538842657994</v>
      </c>
      <c r="C12" s="477">
        <v>359.64516458954802</v>
      </c>
      <c r="D12" s="477">
        <v>12.8656198457</v>
      </c>
      <c r="E12" s="477">
        <v>38.025340578719998</v>
      </c>
      <c r="F12" s="481">
        <v>44.641777749901401</v>
      </c>
      <c r="G12" s="477">
        <v>330.89132554626298</v>
      </c>
      <c r="H12" s="477">
        <v>170.04869841799999</v>
      </c>
      <c r="I12" s="481">
        <v>104.04612747290724</v>
      </c>
      <c r="J12" s="481">
        <v>33.0227276950136</v>
      </c>
      <c r="K12" s="481">
        <v>220.43891746105001</v>
      </c>
      <c r="L12" s="499">
        <v>58.1784139130828</v>
      </c>
      <c r="M12" s="477">
        <v>2.1290159571999996</v>
      </c>
      <c r="N12" s="482">
        <v>0.29276161299999998</v>
      </c>
      <c r="O12" s="482">
        <v>0.1519462533</v>
      </c>
      <c r="P12" s="477">
        <v>1.4724226428</v>
      </c>
      <c r="Q12" s="482">
        <v>7.4183546325000002E-2</v>
      </c>
      <c r="R12" s="477">
        <v>1.0596878128</v>
      </c>
      <c r="S12" s="477">
        <v>4.093631220000004E-2</v>
      </c>
      <c r="T12" s="482">
        <v>0.19444375999999999</v>
      </c>
      <c r="U12" s="477">
        <v>4.2658869250000002</v>
      </c>
      <c r="V12" s="477">
        <v>9.1973702383999996</v>
      </c>
      <c r="W12" s="477">
        <v>1.46119314</v>
      </c>
      <c r="X12" s="477">
        <v>6.4473182479999993</v>
      </c>
      <c r="Y12" s="477">
        <v>1.7254320407999999</v>
      </c>
      <c r="Z12" s="482">
        <v>0.76014320000000002</v>
      </c>
      <c r="AA12" s="477">
        <v>1.8281878999999999</v>
      </c>
      <c r="AB12" s="482">
        <v>0.31454047799999996</v>
      </c>
      <c r="AC12" s="477">
        <v>2.0625994400000001</v>
      </c>
      <c r="AD12" s="482">
        <v>0.44606058240000002</v>
      </c>
      <c r="AE12" s="482">
        <v>1.25657376</v>
      </c>
      <c r="AF12" s="482">
        <v>0.20270764799999999</v>
      </c>
      <c r="AG12" s="477">
        <v>1.1881232399999999</v>
      </c>
      <c r="AH12" s="485">
        <v>0.15416593919999999</v>
      </c>
      <c r="AI12" s="449"/>
    </row>
    <row r="13" spans="1:35">
      <c r="A13" s="462" t="s">
        <v>876</v>
      </c>
      <c r="B13" s="493">
        <v>124.867952219583</v>
      </c>
      <c r="C13" s="477">
        <v>361.40510042104501</v>
      </c>
      <c r="D13" s="477">
        <v>12.982757599999999</v>
      </c>
      <c r="E13" s="477">
        <v>37.304697706760003</v>
      </c>
      <c r="F13" s="481">
        <v>44.584101165422602</v>
      </c>
      <c r="G13" s="477">
        <v>333.85907594320003</v>
      </c>
      <c r="H13" s="481">
        <v>170.30275306504601</v>
      </c>
      <c r="I13" s="481">
        <v>103.99033543784174</v>
      </c>
      <c r="J13" s="481">
        <v>33.323307104621662</v>
      </c>
      <c r="K13" s="481">
        <v>222.337770914412</v>
      </c>
      <c r="L13" s="499">
        <v>61.5425876810435</v>
      </c>
      <c r="M13" s="477">
        <v>2.2177833599999994</v>
      </c>
      <c r="N13" s="482">
        <v>0.288891060704</v>
      </c>
      <c r="O13" s="482">
        <v>0.1572460815</v>
      </c>
      <c r="P13" s="477">
        <v>1.3310299587000001</v>
      </c>
      <c r="Q13" s="482">
        <v>2.8162575459999999E-2</v>
      </c>
      <c r="R13" s="477">
        <v>1.0320842669999997</v>
      </c>
      <c r="S13" s="477">
        <v>5.9723716499999996E-2</v>
      </c>
      <c r="T13" s="482">
        <v>0.24851527549999999</v>
      </c>
      <c r="U13" s="477">
        <v>4.4104711829500003</v>
      </c>
      <c r="V13" s="477">
        <v>9.2050152316200027</v>
      </c>
      <c r="W13" s="477">
        <v>1.5519003192</v>
      </c>
      <c r="X13" s="477">
        <v>6.6681920078249997</v>
      </c>
      <c r="Y13" s="477">
        <v>1.7544277481600001</v>
      </c>
      <c r="Z13" s="482">
        <v>0.76435473274999999</v>
      </c>
      <c r="AA13" s="477">
        <v>1.8817229703015002</v>
      </c>
      <c r="AB13" s="482">
        <v>0.30864988678809996</v>
      </c>
      <c r="AC13" s="477">
        <v>2.08438976928</v>
      </c>
      <c r="AD13" s="482">
        <v>0.44895518001000001</v>
      </c>
      <c r="AE13" s="482">
        <v>1.2508411300000002</v>
      </c>
      <c r="AF13" s="482">
        <v>0.186542464465</v>
      </c>
      <c r="AG13" s="477">
        <v>1.0760358656250002</v>
      </c>
      <c r="AH13" s="485">
        <v>0.16366191295999999</v>
      </c>
      <c r="AI13" s="449"/>
    </row>
    <row r="14" spans="1:35">
      <c r="A14" s="462" t="s">
        <v>876</v>
      </c>
      <c r="B14" s="493">
        <v>127.662123931598</v>
      </c>
      <c r="C14" s="477">
        <v>362.16754835741102</v>
      </c>
      <c r="D14" s="477">
        <v>12.566070228575001</v>
      </c>
      <c r="E14" s="477">
        <v>37.016148540875001</v>
      </c>
      <c r="F14" s="481">
        <v>44.545748569255103</v>
      </c>
      <c r="G14" s="477">
        <v>330.84940098608001</v>
      </c>
      <c r="H14" s="481">
        <v>169.199091020503</v>
      </c>
      <c r="I14" s="481">
        <v>104.06663274220736</v>
      </c>
      <c r="J14" s="481">
        <v>33.217079785213791</v>
      </c>
      <c r="K14" s="481">
        <v>220.87587618295743</v>
      </c>
      <c r="L14" s="499">
        <v>61.488863293892599</v>
      </c>
      <c r="M14" s="477">
        <v>2.1997065625599999</v>
      </c>
      <c r="N14" s="482">
        <v>0.287885496041</v>
      </c>
      <c r="O14" s="482">
        <v>0.14972329370000001</v>
      </c>
      <c r="P14" s="477">
        <v>1.28499979184</v>
      </c>
      <c r="Q14" s="482">
        <v>6.067303461000001E-2</v>
      </c>
      <c r="R14" s="477">
        <v>1.20845699</v>
      </c>
      <c r="S14" s="477">
        <v>0.11798493565000001</v>
      </c>
      <c r="T14" s="482">
        <v>0.21427832629999999</v>
      </c>
      <c r="U14" s="477">
        <v>4.1956550419200003</v>
      </c>
      <c r="V14" s="477">
        <v>9.1769205866399997</v>
      </c>
      <c r="W14" s="477">
        <v>1.5851341716</v>
      </c>
      <c r="X14" s="477">
        <v>6.7792926326399998</v>
      </c>
      <c r="Y14" s="477">
        <v>1.6703648692096</v>
      </c>
      <c r="Z14" s="482">
        <v>0.75347721299999992</v>
      </c>
      <c r="AA14" s="477">
        <v>1.8754684572</v>
      </c>
      <c r="AB14" s="482">
        <v>0.33175937478</v>
      </c>
      <c r="AC14" s="477">
        <v>2.0402392723</v>
      </c>
      <c r="AD14" s="482">
        <v>0.430789408215</v>
      </c>
      <c r="AE14" s="482">
        <v>1.2507655689499999</v>
      </c>
      <c r="AF14" s="482">
        <v>0.17799505705500002</v>
      </c>
      <c r="AG14" s="477">
        <v>1.0852113866399999</v>
      </c>
      <c r="AH14" s="485">
        <v>0.15598442387999997</v>
      </c>
      <c r="AI14" s="449"/>
    </row>
    <row r="15" spans="1:35">
      <c r="A15" s="462" t="s">
        <v>876</v>
      </c>
      <c r="B15" s="493">
        <v>125.54816839039999</v>
      </c>
      <c r="C15" s="477">
        <v>360.4840809648</v>
      </c>
      <c r="D15" s="477">
        <v>12.5912689783</v>
      </c>
      <c r="E15" s="477">
        <v>39.999610740199998</v>
      </c>
      <c r="F15" s="481">
        <v>45.105797215530998</v>
      </c>
      <c r="G15" s="477">
        <v>332.34462890398902</v>
      </c>
      <c r="H15" s="481">
        <v>169.068765583165</v>
      </c>
      <c r="I15" s="481">
        <v>104.344084399168</v>
      </c>
      <c r="J15" s="481">
        <v>33.422739642504467</v>
      </c>
      <c r="K15" s="481">
        <v>220.73510627170299</v>
      </c>
      <c r="L15" s="499">
        <v>59.9726045127804</v>
      </c>
      <c r="M15" s="477">
        <v>2.1820925526119996</v>
      </c>
      <c r="N15" s="482">
        <v>0.23529009440000001</v>
      </c>
      <c r="O15" s="482">
        <v>0.15378250800000001</v>
      </c>
      <c r="P15" s="477">
        <v>1.3590835256</v>
      </c>
      <c r="Q15" s="482">
        <v>7.1309528234999989E-2</v>
      </c>
      <c r="R15" s="477">
        <v>1.1214703687500001</v>
      </c>
      <c r="S15" s="477">
        <v>0.13855701687999999</v>
      </c>
      <c r="T15" s="482">
        <v>0.23599322871574999</v>
      </c>
      <c r="U15" s="477">
        <v>4.3288454203499995</v>
      </c>
      <c r="V15" s="477">
        <v>9.2302109757599986</v>
      </c>
      <c r="W15" s="477">
        <v>1.55365984675</v>
      </c>
      <c r="X15" s="477">
        <v>6.8828567937480001</v>
      </c>
      <c r="Y15" s="477">
        <v>1.63331231319</v>
      </c>
      <c r="Z15" s="482">
        <v>0.77431275622500007</v>
      </c>
      <c r="AA15" s="477">
        <v>1.8316532082800001</v>
      </c>
      <c r="AB15" s="482">
        <v>0.30686027526000004</v>
      </c>
      <c r="AC15" s="477">
        <v>2.1126984405</v>
      </c>
      <c r="AD15" s="482">
        <v>0.44210043178200009</v>
      </c>
      <c r="AE15" s="482">
        <v>1.2296089008000002</v>
      </c>
      <c r="AF15" s="482">
        <v>0.17351702674200004</v>
      </c>
      <c r="AG15" s="477">
        <v>1.0658722891500001</v>
      </c>
      <c r="AH15" s="485">
        <v>0.14845730723999997</v>
      </c>
      <c r="AI15" s="449"/>
    </row>
    <row r="16" spans="1:35">
      <c r="A16" s="462" t="s">
        <v>876</v>
      </c>
      <c r="B16" s="495">
        <v>129.91878869568501</v>
      </c>
      <c r="C16" s="477">
        <v>360.41229488362501</v>
      </c>
      <c r="D16" s="477">
        <v>12.905045250600001</v>
      </c>
      <c r="E16" s="481">
        <v>38.122832613693397</v>
      </c>
      <c r="F16" s="481">
        <v>44.291025113812502</v>
      </c>
      <c r="G16" s="477">
        <v>329.13146910295001</v>
      </c>
      <c r="H16" s="481">
        <v>174.01301529178099</v>
      </c>
      <c r="I16" s="481">
        <v>104.18055405521575</v>
      </c>
      <c r="J16" s="481">
        <v>33.399941050420402</v>
      </c>
      <c r="K16" s="481">
        <v>221.395526045493</v>
      </c>
      <c r="L16" s="499">
        <v>62.137645754811203</v>
      </c>
      <c r="M16" s="477">
        <v>2.5991005334000001</v>
      </c>
      <c r="N16" s="482">
        <v>0.20325053842400001</v>
      </c>
      <c r="O16" s="482">
        <v>0.13968557569000001</v>
      </c>
      <c r="P16" s="477">
        <v>1.2337781687</v>
      </c>
      <c r="Q16" s="482">
        <v>4.0436043200000008E-2</v>
      </c>
      <c r="R16" s="477">
        <v>0.95620621249999971</v>
      </c>
      <c r="S16" s="477">
        <v>0.14139275949999999</v>
      </c>
      <c r="T16" s="482">
        <v>0.19045206600000003</v>
      </c>
      <c r="U16" s="477">
        <v>4.2853532399999992</v>
      </c>
      <c r="V16" s="477">
        <v>9.2152953831200008</v>
      </c>
      <c r="W16" s="477">
        <v>1.49824098475</v>
      </c>
      <c r="X16" s="477">
        <v>6.7559737018049999</v>
      </c>
      <c r="Y16" s="477">
        <v>1.7433720109890001</v>
      </c>
      <c r="Z16" s="482">
        <v>0.73478994880000004</v>
      </c>
      <c r="AA16" s="477">
        <v>1.8500426096879998</v>
      </c>
      <c r="AB16" s="482">
        <v>0.31811688029520002</v>
      </c>
      <c r="AC16" s="477">
        <v>2.0337764756399999</v>
      </c>
      <c r="AD16" s="482">
        <v>0.43705624566240003</v>
      </c>
      <c r="AE16" s="482">
        <v>1.2304159106400001</v>
      </c>
      <c r="AF16" s="482">
        <v>0.187607635488</v>
      </c>
      <c r="AG16" s="477">
        <v>1.1283586884179999</v>
      </c>
      <c r="AH16" s="485">
        <v>0.15969090559999999</v>
      </c>
      <c r="AI16" s="449"/>
    </row>
    <row r="17" spans="1:51">
      <c r="A17" s="462" t="s">
        <v>876</v>
      </c>
      <c r="B17" s="495">
        <v>128.495148428926</v>
      </c>
      <c r="C17" s="477">
        <v>360.45746442841602</v>
      </c>
      <c r="D17" s="477">
        <v>13.032147466799998</v>
      </c>
      <c r="E17" s="481">
        <v>40.594594319671401</v>
      </c>
      <c r="F17" s="481">
        <v>45.132467994833902</v>
      </c>
      <c r="G17" s="477">
        <v>328.30113732799998</v>
      </c>
      <c r="H17" s="481">
        <v>168.459067530254</v>
      </c>
      <c r="I17" s="481">
        <v>104.43956629539798</v>
      </c>
      <c r="J17" s="481">
        <v>33.964149906200397</v>
      </c>
      <c r="K17" s="481">
        <v>222.35704521548399</v>
      </c>
      <c r="L17" s="499">
        <v>62.582644715093998</v>
      </c>
      <c r="M17" s="477">
        <v>2.4228902040999998</v>
      </c>
      <c r="N17" s="482">
        <v>0.3424449993</v>
      </c>
      <c r="O17" s="482">
        <v>0.15931829551999999</v>
      </c>
      <c r="P17" s="477">
        <v>1.266382696</v>
      </c>
      <c r="Q17" s="482">
        <v>8.51784508E-2</v>
      </c>
      <c r="R17" s="477">
        <v>0.970945219375</v>
      </c>
      <c r="S17" s="477">
        <v>5.7969448199999996E-2</v>
      </c>
      <c r="T17" s="482">
        <v>0.22121799925999999</v>
      </c>
      <c r="U17" s="477">
        <v>4.2496345967250004</v>
      </c>
      <c r="V17" s="477">
        <v>9.2352624875549996</v>
      </c>
      <c r="W17" s="477">
        <v>1.5861077181000001</v>
      </c>
      <c r="X17" s="477">
        <v>6.56647984592</v>
      </c>
      <c r="Y17" s="477">
        <v>1.6462559458799999</v>
      </c>
      <c r="Z17" s="482">
        <v>0.74504253335000004</v>
      </c>
      <c r="AA17" s="477">
        <v>1.8531112665676901</v>
      </c>
      <c r="AB17" s="482">
        <v>0.31951071336000003</v>
      </c>
      <c r="AC17" s="477">
        <v>2.0269294582499997</v>
      </c>
      <c r="AD17" s="482">
        <v>0.44167999460000001</v>
      </c>
      <c r="AE17" s="482">
        <v>1.2540046488000001</v>
      </c>
      <c r="AF17" s="482">
        <v>0.17895903480000003</v>
      </c>
      <c r="AG17" s="477">
        <v>1.1135485199999999</v>
      </c>
      <c r="AH17" s="485">
        <v>0.15764891019999999</v>
      </c>
      <c r="AI17" s="449"/>
    </row>
    <row r="18" spans="1:51">
      <c r="A18" s="462" t="s">
        <v>876</v>
      </c>
      <c r="B18" s="495">
        <v>126.90395781551899</v>
      </c>
      <c r="C18" s="477">
        <v>359.16993191</v>
      </c>
      <c r="D18" s="477">
        <v>12.973193070800001</v>
      </c>
      <c r="E18" s="481">
        <v>40.262351098712074</v>
      </c>
      <c r="F18" s="477">
        <v>45.754219028800001</v>
      </c>
      <c r="G18" s="477">
        <v>332.82398988199998</v>
      </c>
      <c r="H18" s="481">
        <v>168.214021012854</v>
      </c>
      <c r="I18" s="477">
        <v>104.346749312</v>
      </c>
      <c r="J18" s="481">
        <v>33.5460098654208</v>
      </c>
      <c r="K18" s="481">
        <v>220.482685962364</v>
      </c>
      <c r="L18" s="499">
        <v>58.997899277155703</v>
      </c>
      <c r="M18" s="477">
        <v>2.2147275842999998</v>
      </c>
      <c r="N18" s="482">
        <v>0.34231706509999998</v>
      </c>
      <c r="O18" s="482">
        <v>0.14110643718749999</v>
      </c>
      <c r="P18" s="477">
        <v>1.2795357570999999</v>
      </c>
      <c r="Q18" s="482">
        <v>6.0888966996E-2</v>
      </c>
      <c r="R18" s="477">
        <v>1.077317544025</v>
      </c>
      <c r="S18" s="477">
        <v>0.14899547245</v>
      </c>
      <c r="T18" s="482">
        <v>0.2116244608</v>
      </c>
      <c r="U18" s="477">
        <v>4.2950645119999997</v>
      </c>
      <c r="V18" s="477">
        <v>9.2179660830000021</v>
      </c>
      <c r="W18" s="477">
        <v>1.5644817823749999</v>
      </c>
      <c r="X18" s="477">
        <v>6.5472281855999999</v>
      </c>
      <c r="Y18" s="477">
        <v>1.6985473257249999</v>
      </c>
      <c r="Z18" s="482">
        <v>0.75690656065249995</v>
      </c>
      <c r="AA18" s="477">
        <v>1.8054201056999999</v>
      </c>
      <c r="AB18" s="482">
        <v>0.32108922290250003</v>
      </c>
      <c r="AC18" s="477">
        <v>2.10199319055</v>
      </c>
      <c r="AD18" s="482">
        <v>0.43086897675000002</v>
      </c>
      <c r="AE18" s="482">
        <v>1.25746098205</v>
      </c>
      <c r="AF18" s="482">
        <v>0.18824111482</v>
      </c>
      <c r="AG18" s="477">
        <v>1.0554439825249999</v>
      </c>
      <c r="AH18" s="485">
        <v>0.155102685825</v>
      </c>
      <c r="AI18" s="449"/>
    </row>
    <row r="19" spans="1:51">
      <c r="A19" s="462" t="s">
        <v>876</v>
      </c>
      <c r="B19" s="493">
        <v>127.159483450976</v>
      </c>
      <c r="C19" s="477">
        <v>358.96471048488002</v>
      </c>
      <c r="D19" s="477">
        <v>13.066156488880001</v>
      </c>
      <c r="E19" s="477">
        <v>38.394693262800004</v>
      </c>
      <c r="F19" s="477">
        <v>46.129348901699998</v>
      </c>
      <c r="G19" s="477">
        <v>331.49447585070402</v>
      </c>
      <c r="H19" s="481">
        <v>171.26890293767201</v>
      </c>
      <c r="I19" s="477">
        <v>104.529471984526</v>
      </c>
      <c r="J19" s="481">
        <v>33.601451616062</v>
      </c>
      <c r="K19" s="481">
        <v>220.179637413949</v>
      </c>
      <c r="L19" s="499">
        <v>62.5798912341318</v>
      </c>
      <c r="M19" s="477">
        <v>2.5291745185000001</v>
      </c>
      <c r="N19" s="482">
        <v>0.25243766999999995</v>
      </c>
      <c r="O19" s="482">
        <v>0.1451607399</v>
      </c>
      <c r="P19" s="477">
        <v>1.3512973504000001</v>
      </c>
      <c r="Q19" s="482">
        <v>8.6555710080000001E-2</v>
      </c>
      <c r="R19" s="477">
        <v>1.0954925470000001</v>
      </c>
      <c r="S19" s="477">
        <v>0.1538202665</v>
      </c>
      <c r="T19" s="482">
        <v>0.216212239</v>
      </c>
      <c r="U19" s="477">
        <v>4.2079232664999999</v>
      </c>
      <c r="V19" s="477">
        <v>9.3473567935999995</v>
      </c>
      <c r="W19" s="477">
        <v>1.5578151866500001</v>
      </c>
      <c r="X19" s="477">
        <v>6.6205319139999999</v>
      </c>
      <c r="Y19" s="477">
        <v>1.7298455931749999</v>
      </c>
      <c r="Z19" s="482">
        <v>0.75454099379249995</v>
      </c>
      <c r="AA19" s="477">
        <v>1.8078927342693001</v>
      </c>
      <c r="AB19" s="482">
        <v>0.32097589164195001</v>
      </c>
      <c r="AC19" s="477">
        <v>2.0351870546874999</v>
      </c>
      <c r="AD19" s="482">
        <v>0.44283320837500001</v>
      </c>
      <c r="AE19" s="482">
        <v>1.2573457960500001</v>
      </c>
      <c r="AF19" s="482">
        <v>0.19828714091999999</v>
      </c>
      <c r="AG19" s="477">
        <v>1.13619850704</v>
      </c>
      <c r="AH19" s="485">
        <v>0.15620059711250001</v>
      </c>
      <c r="AI19" s="449"/>
    </row>
    <row r="20" spans="1:51">
      <c r="A20" s="462" t="s">
        <v>876</v>
      </c>
      <c r="B20" s="493">
        <v>125.85284346420001</v>
      </c>
      <c r="C20" s="477">
        <v>361.66715801316002</v>
      </c>
      <c r="D20" s="477">
        <v>13.025252243400001</v>
      </c>
      <c r="E20" s="477">
        <v>38.079734796460002</v>
      </c>
      <c r="F20" s="477">
        <v>45.680437402400003</v>
      </c>
      <c r="G20" s="477">
        <v>330.47534737047499</v>
      </c>
      <c r="H20" s="481">
        <v>169.16665440632499</v>
      </c>
      <c r="I20" s="477">
        <v>103.69238972136399</v>
      </c>
      <c r="J20" s="481">
        <v>33.128162820576499</v>
      </c>
      <c r="K20" s="481">
        <v>219.125264285322</v>
      </c>
      <c r="L20" s="499">
        <v>59.428840349208897</v>
      </c>
      <c r="M20" s="477">
        <v>2.1576384517500005</v>
      </c>
      <c r="N20" s="482">
        <v>0.23020764975000002</v>
      </c>
      <c r="O20" s="482">
        <v>0.14811064042499997</v>
      </c>
      <c r="P20" s="477">
        <v>1.3914894735000001</v>
      </c>
      <c r="Q20" s="482">
        <v>0.10219091786749998</v>
      </c>
      <c r="R20" s="477">
        <v>1.0441080000000003</v>
      </c>
      <c r="S20" s="477">
        <v>8.0491727025000001E-2</v>
      </c>
      <c r="T20" s="482">
        <v>0.21837816000000004</v>
      </c>
      <c r="U20" s="477">
        <v>4.3248208376369996</v>
      </c>
      <c r="V20" s="477">
        <v>9.2502638278130007</v>
      </c>
      <c r="W20" s="477">
        <v>1.5456993400800001</v>
      </c>
      <c r="X20" s="477">
        <v>6.7405926678500006</v>
      </c>
      <c r="Y20" s="477">
        <v>1.8055131360000001</v>
      </c>
      <c r="Z20" s="482">
        <v>0.74162016018999999</v>
      </c>
      <c r="AA20" s="477">
        <v>1.8562864859549999</v>
      </c>
      <c r="AB20" s="482">
        <v>0.30715984395199997</v>
      </c>
      <c r="AC20" s="477">
        <v>1.9663477185000002</v>
      </c>
      <c r="AD20" s="482">
        <v>0.45490294920000007</v>
      </c>
      <c r="AE20" s="482">
        <v>1.2601994295000001</v>
      </c>
      <c r="AF20" s="482">
        <v>0.17194038671875</v>
      </c>
      <c r="AG20" s="477">
        <v>1.1189860550999999</v>
      </c>
      <c r="AH20" s="485">
        <v>0.16257927</v>
      </c>
      <c r="AI20" s="449"/>
    </row>
    <row r="21" spans="1:51">
      <c r="A21" s="486" t="s">
        <v>876</v>
      </c>
      <c r="B21" s="500">
        <v>126.098739033162</v>
      </c>
      <c r="C21" s="488">
        <v>360.92978082631498</v>
      </c>
      <c r="D21" s="489">
        <v>13.140728316111</v>
      </c>
      <c r="E21" s="489">
        <v>37.927505599683698</v>
      </c>
      <c r="F21" s="488">
        <v>45.263646047603999</v>
      </c>
      <c r="G21" s="489">
        <v>327.20276178419198</v>
      </c>
      <c r="H21" s="487">
        <v>173.162669524211</v>
      </c>
      <c r="I21" s="487">
        <v>104.445091762188</v>
      </c>
      <c r="J21" s="487">
        <v>32.8709648550577</v>
      </c>
      <c r="K21" s="487">
        <v>217.119923316756</v>
      </c>
      <c r="L21" s="516">
        <v>62.085569999999997</v>
      </c>
      <c r="M21" s="489">
        <v>2.5011738750000001</v>
      </c>
      <c r="N21" s="490">
        <v>0.30141093899999999</v>
      </c>
      <c r="O21" s="490">
        <v>0.16847002315000001</v>
      </c>
      <c r="P21" s="489">
        <v>1.4619132815725</v>
      </c>
      <c r="Q21" s="490">
        <v>4.8137326516999999E-2</v>
      </c>
      <c r="R21" s="489">
        <v>0.90852861500000004</v>
      </c>
      <c r="S21" s="489">
        <v>4.4470029132800001E-2</v>
      </c>
      <c r="T21" s="490">
        <v>0.19743472543999999</v>
      </c>
      <c r="U21" s="489">
        <v>4.3041337200000003</v>
      </c>
      <c r="V21" s="489">
        <v>9.2433503085000019</v>
      </c>
      <c r="W21" s="489">
        <v>1.576290308268</v>
      </c>
      <c r="X21" s="489">
        <v>6.8947672695</v>
      </c>
      <c r="Y21" s="489">
        <v>1.679555753876</v>
      </c>
      <c r="Z21" s="490">
        <v>0.73745050630499998</v>
      </c>
      <c r="AA21" s="489">
        <v>1.8726369501840001</v>
      </c>
      <c r="AB21" s="490">
        <v>0.31884129155079499</v>
      </c>
      <c r="AC21" s="489">
        <v>1.9607413862399996</v>
      </c>
      <c r="AD21" s="490">
        <v>0.43496114779939998</v>
      </c>
      <c r="AE21" s="490">
        <v>1.25127733875</v>
      </c>
      <c r="AF21" s="490">
        <v>0.18271268896300003</v>
      </c>
      <c r="AG21" s="489">
        <v>1.1137112381656797</v>
      </c>
      <c r="AH21" s="491">
        <v>0.15823917924500003</v>
      </c>
      <c r="AI21" s="449"/>
    </row>
    <row r="22" spans="1:51" ht="16.2" thickBot="1">
      <c r="A22" s="503"/>
      <c r="B22" s="604" t="s">
        <v>879</v>
      </c>
      <c r="C22" s="605"/>
      <c r="D22" s="605"/>
      <c r="E22" s="605"/>
      <c r="F22" s="605"/>
      <c r="G22" s="605"/>
      <c r="H22" s="605"/>
      <c r="I22" s="605"/>
      <c r="J22" s="605"/>
      <c r="K22" s="605"/>
      <c r="L22" s="606"/>
      <c r="M22" s="604" t="s">
        <v>879</v>
      </c>
      <c r="N22" s="605"/>
      <c r="O22" s="605"/>
      <c r="P22" s="605"/>
      <c r="Q22" s="605"/>
      <c r="R22" s="605"/>
      <c r="S22" s="605"/>
      <c r="T22" s="605"/>
      <c r="U22" s="605"/>
      <c r="V22" s="605"/>
      <c r="W22" s="605"/>
      <c r="X22" s="605"/>
      <c r="Y22" s="605"/>
      <c r="Z22" s="605"/>
      <c r="AA22" s="605"/>
      <c r="AB22" s="605"/>
      <c r="AC22" s="605"/>
      <c r="AD22" s="605"/>
      <c r="AE22" s="605"/>
      <c r="AF22" s="605"/>
      <c r="AG22" s="605"/>
      <c r="AH22" s="606"/>
      <c r="AI22" s="459"/>
      <c r="AJ22" s="459"/>
      <c r="AK22" s="459"/>
      <c r="AL22" s="459"/>
      <c r="AM22" s="459"/>
      <c r="AN22" s="459"/>
      <c r="AO22" s="459"/>
      <c r="AP22" s="459"/>
      <c r="AQ22" s="459"/>
      <c r="AR22" s="459"/>
      <c r="AS22" s="459"/>
      <c r="AT22" s="459"/>
      <c r="AU22" s="459"/>
      <c r="AV22" s="459"/>
      <c r="AW22" s="459"/>
      <c r="AX22" s="459"/>
      <c r="AY22" s="459"/>
    </row>
    <row r="23" spans="1:51" ht="16.2" thickTop="1">
      <c r="A23" s="294"/>
      <c r="B23" s="492" t="s">
        <v>47</v>
      </c>
      <c r="C23" s="461" t="s">
        <v>48</v>
      </c>
      <c r="D23" s="461" t="s">
        <v>49</v>
      </c>
      <c r="E23" s="461" t="s">
        <v>50</v>
      </c>
      <c r="F23" s="461" t="s">
        <v>51</v>
      </c>
      <c r="G23" s="461" t="s">
        <v>52</v>
      </c>
      <c r="H23" s="461" t="s">
        <v>53</v>
      </c>
      <c r="I23" s="461" t="s">
        <v>54</v>
      </c>
      <c r="J23" s="461" t="s">
        <v>55</v>
      </c>
      <c r="K23" s="461" t="s">
        <v>56</v>
      </c>
      <c r="L23" s="463" t="s">
        <v>57</v>
      </c>
      <c r="M23" s="461" t="s">
        <v>61</v>
      </c>
      <c r="N23" s="461" t="s">
        <v>874</v>
      </c>
      <c r="O23" s="461" t="s">
        <v>63</v>
      </c>
      <c r="P23" s="461" t="s">
        <v>64</v>
      </c>
      <c r="Q23" s="461" t="s">
        <v>65</v>
      </c>
      <c r="R23" s="461" t="s">
        <v>66</v>
      </c>
      <c r="S23" s="461" t="s">
        <v>67</v>
      </c>
      <c r="T23" s="461" t="s">
        <v>68</v>
      </c>
      <c r="U23" s="461" t="s">
        <v>69</v>
      </c>
      <c r="V23" s="461" t="s">
        <v>875</v>
      </c>
      <c r="W23" s="461" t="s">
        <v>71</v>
      </c>
      <c r="X23" s="461" t="s">
        <v>72</v>
      </c>
      <c r="Y23" s="461" t="s">
        <v>73</v>
      </c>
      <c r="Z23" s="461" t="s">
        <v>74</v>
      </c>
      <c r="AA23" s="461" t="s">
        <v>75</v>
      </c>
      <c r="AB23" s="461" t="s">
        <v>76</v>
      </c>
      <c r="AC23" s="461" t="s">
        <v>77</v>
      </c>
      <c r="AD23" s="461" t="s">
        <v>78</v>
      </c>
      <c r="AE23" s="461" t="s">
        <v>79</v>
      </c>
      <c r="AF23" s="461" t="s">
        <v>80</v>
      </c>
      <c r="AG23" s="461" t="s">
        <v>81</v>
      </c>
      <c r="AH23" s="463" t="s">
        <v>82</v>
      </c>
      <c r="AI23" s="459"/>
      <c r="AJ23" s="459"/>
      <c r="AK23" s="459"/>
      <c r="AL23" s="459"/>
      <c r="AM23" s="459"/>
      <c r="AN23" s="459"/>
      <c r="AO23" s="459"/>
      <c r="AP23" s="459"/>
      <c r="AQ23" s="459"/>
      <c r="AR23" s="459"/>
      <c r="AS23" s="459"/>
      <c r="AT23" s="459"/>
      <c r="AU23" s="459"/>
      <c r="AV23" s="459"/>
      <c r="AW23" s="459"/>
      <c r="AX23" s="459"/>
      <c r="AY23" s="459"/>
    </row>
    <row r="24" spans="1:51">
      <c r="A24" s="464" t="s">
        <v>23</v>
      </c>
      <c r="B24" s="493">
        <v>126.50237623560481</v>
      </c>
      <c r="C24" s="477">
        <v>360.26466582133486</v>
      </c>
      <c r="D24" s="477">
        <v>12.950770763185217</v>
      </c>
      <c r="E24" s="477">
        <v>38.964596695565454</v>
      </c>
      <c r="F24" s="477">
        <v>44.810669377517513</v>
      </c>
      <c r="G24" s="477">
        <v>330.23450742884393</v>
      </c>
      <c r="H24" s="477">
        <v>170.25399620995373</v>
      </c>
      <c r="I24" s="477">
        <v>104.13774344770586</v>
      </c>
      <c r="J24" s="477">
        <v>33.323801062842278</v>
      </c>
      <c r="K24" s="477">
        <v>220.39764123031574</v>
      </c>
      <c r="L24" s="494">
        <v>60.734204590312643</v>
      </c>
      <c r="M24" s="472">
        <v>2.26219444278953</v>
      </c>
      <c r="N24" s="473">
        <v>0.28197833193641236</v>
      </c>
      <c r="O24" s="473">
        <v>0.15356246002191179</v>
      </c>
      <c r="P24" s="472">
        <v>1.3641274556919118</v>
      </c>
      <c r="Q24" s="473">
        <v>6.6581240685794116E-2</v>
      </c>
      <c r="R24" s="474">
        <v>1.0489197825421179</v>
      </c>
      <c r="S24" s="472">
        <v>9.563450959987059E-2</v>
      </c>
      <c r="T24" s="473">
        <v>0.21818185835857351</v>
      </c>
      <c r="U24" s="472">
        <v>4.2657339937107057</v>
      </c>
      <c r="V24" s="472">
        <v>9.2108333205887067</v>
      </c>
      <c r="W24" s="472">
        <v>1.5639786220748824</v>
      </c>
      <c r="X24" s="472">
        <v>6.7132064355875301</v>
      </c>
      <c r="Y24" s="472">
        <v>1.6948325568826232</v>
      </c>
      <c r="Z24" s="473">
        <v>0.75070359622147054</v>
      </c>
      <c r="AA24" s="472">
        <v>1.8431249613026759</v>
      </c>
      <c r="AB24" s="473">
        <v>0.32145707403120855</v>
      </c>
      <c r="AC24" s="472">
        <v>2.0332017806439708</v>
      </c>
      <c r="AD24" s="473">
        <v>0.43443409589963533</v>
      </c>
      <c r="AE24" s="473">
        <v>1.2539801256435292</v>
      </c>
      <c r="AF24" s="473">
        <v>0.18092391603144675</v>
      </c>
      <c r="AG24" s="472">
        <v>1.0966502428625695</v>
      </c>
      <c r="AH24" s="480">
        <v>0.15801172616838235</v>
      </c>
    </row>
    <row r="25" spans="1:51">
      <c r="A25" s="465" t="s">
        <v>21</v>
      </c>
      <c r="B25" s="493">
        <v>3.4499524507490409</v>
      </c>
      <c r="C25" s="477">
        <v>2.5710837544508407</v>
      </c>
      <c r="D25" s="477">
        <v>0.43736190517184781</v>
      </c>
      <c r="E25" s="477">
        <v>3.2701719369549913</v>
      </c>
      <c r="F25" s="477">
        <v>2.2866129221305802</v>
      </c>
      <c r="G25" s="477">
        <v>3.9578311406768081</v>
      </c>
      <c r="H25" s="477">
        <v>4.5589154701289836</v>
      </c>
      <c r="I25" s="477">
        <v>0.82190648263190114</v>
      </c>
      <c r="J25" s="477">
        <v>1.223093431808846</v>
      </c>
      <c r="K25" s="477">
        <v>2.7845475053734283</v>
      </c>
      <c r="L25" s="494">
        <v>2.9442118462297393</v>
      </c>
      <c r="M25" s="472">
        <v>0.38206660889502264</v>
      </c>
      <c r="N25" s="473">
        <v>7.6130824870066185E-2</v>
      </c>
      <c r="O25" s="473">
        <v>2.3194132490538231E-2</v>
      </c>
      <c r="P25" s="472">
        <v>0.23455483607764685</v>
      </c>
      <c r="Q25" s="473">
        <v>5.0616574732819761E-2</v>
      </c>
      <c r="R25" s="474">
        <v>0.17260323890817292</v>
      </c>
      <c r="S25" s="472">
        <v>9.674921533138317E-2</v>
      </c>
      <c r="T25" s="473">
        <v>4.1618266819841335E-2</v>
      </c>
      <c r="U25" s="472">
        <v>0.21769609103784601</v>
      </c>
      <c r="V25" s="472">
        <v>0.10017956217213907</v>
      </c>
      <c r="W25" s="472">
        <v>0.1364688625765284</v>
      </c>
      <c r="X25" s="472">
        <v>0.27287018085210007</v>
      </c>
      <c r="Y25" s="472">
        <v>0.13810339823476431</v>
      </c>
      <c r="Z25" s="473">
        <v>2.2466795256200114E-2</v>
      </c>
      <c r="AA25" s="472">
        <v>0.12335964813146023</v>
      </c>
      <c r="AB25" s="473">
        <v>2.6829251580575357E-2</v>
      </c>
      <c r="AC25" s="472">
        <v>0.12005177088610179</v>
      </c>
      <c r="AD25" s="473">
        <v>3.0963652041282118E-2</v>
      </c>
      <c r="AE25" s="473">
        <v>2.8272134910387815E-2</v>
      </c>
      <c r="AF25" s="473">
        <v>2.0466326325176063E-2</v>
      </c>
      <c r="AG25" s="472">
        <v>0.10125657369895322</v>
      </c>
      <c r="AH25" s="480">
        <v>1.2159366989242566E-2</v>
      </c>
    </row>
    <row r="26" spans="1:51">
      <c r="A26" s="466" t="s">
        <v>15</v>
      </c>
      <c r="B26" s="501">
        <v>2.7271839102244719</v>
      </c>
      <c r="C26" s="467">
        <v>0.71366525734330866</v>
      </c>
      <c r="D26" s="467">
        <v>3.3771110088298677</v>
      </c>
      <c r="E26" s="467">
        <v>8.3926749261777118</v>
      </c>
      <c r="F26" s="467">
        <v>5.1028314325467852</v>
      </c>
      <c r="G26" s="467">
        <v>1.1984910878914152</v>
      </c>
      <c r="H26" s="467">
        <v>2.6777142220538677</v>
      </c>
      <c r="I26" s="467">
        <v>0.78924936859673012</v>
      </c>
      <c r="J26" s="467">
        <v>3.6703298927464099</v>
      </c>
      <c r="K26" s="467">
        <v>1.2634198305523485</v>
      </c>
      <c r="L26" s="502">
        <v>4.8476996876638996</v>
      </c>
      <c r="M26" s="467">
        <v>16.889202876119406</v>
      </c>
      <c r="N26" s="467">
        <v>26.998820919060581</v>
      </c>
      <c r="O26" s="467">
        <v>15.10403811402127</v>
      </c>
      <c r="P26" s="467">
        <v>17.19449565353672</v>
      </c>
      <c r="Q26" s="467">
        <v>76.02227626199732</v>
      </c>
      <c r="R26" s="467">
        <v>16.455332598443228</v>
      </c>
      <c r="S26" s="467">
        <v>101.16558942600997</v>
      </c>
      <c r="T26" s="467">
        <v>19.075035446550881</v>
      </c>
      <c r="U26" s="467">
        <v>5.1033677055065274</v>
      </c>
      <c r="V26" s="467">
        <v>1.0876275651217207</v>
      </c>
      <c r="W26" s="467">
        <v>8.7257498696164628</v>
      </c>
      <c r="X26" s="467">
        <v>4.0646773411522368</v>
      </c>
      <c r="Y26" s="467">
        <v>8.1484980727998106</v>
      </c>
      <c r="Z26" s="467">
        <v>2.9927651032021991</v>
      </c>
      <c r="AA26" s="467">
        <v>6.6929617210692349</v>
      </c>
      <c r="AB26" s="467">
        <v>8.3461381776811194</v>
      </c>
      <c r="AC26" s="467">
        <v>5.9045674673803452</v>
      </c>
      <c r="AD26" s="467">
        <v>7.1273531091435007</v>
      </c>
      <c r="AE26" s="467">
        <v>2.2545919454567795</v>
      </c>
      <c r="AF26" s="467">
        <v>11.312117697927107</v>
      </c>
      <c r="AG26" s="467">
        <v>9.2332605001431194</v>
      </c>
      <c r="AH26" s="502">
        <v>7.6952307807112712</v>
      </c>
    </row>
    <row r="27" spans="1:51" ht="16.2" thickBot="1">
      <c r="A27" s="503"/>
      <c r="B27" s="604" t="s">
        <v>880</v>
      </c>
      <c r="C27" s="605"/>
      <c r="D27" s="605"/>
      <c r="E27" s="605"/>
      <c r="F27" s="605"/>
      <c r="G27" s="605"/>
      <c r="H27" s="605"/>
      <c r="I27" s="605"/>
      <c r="J27" s="605"/>
      <c r="K27" s="605"/>
      <c r="L27" s="606"/>
      <c r="M27" s="604" t="s">
        <v>880</v>
      </c>
      <c r="N27" s="605"/>
      <c r="O27" s="605"/>
      <c r="P27" s="605"/>
      <c r="Q27" s="605"/>
      <c r="R27" s="605"/>
      <c r="S27" s="605"/>
      <c r="T27" s="605"/>
      <c r="U27" s="605"/>
      <c r="V27" s="605"/>
      <c r="W27" s="605"/>
      <c r="X27" s="605"/>
      <c r="Y27" s="605"/>
      <c r="Z27" s="605"/>
      <c r="AA27" s="605"/>
      <c r="AB27" s="605"/>
      <c r="AC27" s="605"/>
      <c r="AD27" s="605"/>
      <c r="AE27" s="605"/>
      <c r="AF27" s="605"/>
      <c r="AG27" s="605"/>
      <c r="AH27" s="606"/>
    </row>
    <row r="28" spans="1:51" ht="16.2" thickTop="1">
      <c r="A28" s="294"/>
      <c r="B28" s="492" t="s">
        <v>47</v>
      </c>
      <c r="C28" s="461" t="s">
        <v>48</v>
      </c>
      <c r="D28" s="461" t="s">
        <v>49</v>
      </c>
      <c r="E28" s="461" t="s">
        <v>50</v>
      </c>
      <c r="F28" s="461" t="s">
        <v>51</v>
      </c>
      <c r="G28" s="461" t="s">
        <v>52</v>
      </c>
      <c r="H28" s="461" t="s">
        <v>53</v>
      </c>
      <c r="I28" s="461" t="s">
        <v>54</v>
      </c>
      <c r="J28" s="461" t="s">
        <v>55</v>
      </c>
      <c r="K28" s="461" t="s">
        <v>56</v>
      </c>
      <c r="L28" s="463" t="s">
        <v>57</v>
      </c>
      <c r="M28" s="461" t="s">
        <v>61</v>
      </c>
      <c r="N28" s="461" t="s">
        <v>874</v>
      </c>
      <c r="O28" s="461" t="s">
        <v>63</v>
      </c>
      <c r="P28" s="461" t="s">
        <v>64</v>
      </c>
      <c r="Q28" s="461" t="s">
        <v>65</v>
      </c>
      <c r="R28" s="461" t="s">
        <v>66</v>
      </c>
      <c r="S28" s="461" t="s">
        <v>67</v>
      </c>
      <c r="T28" s="461" t="s">
        <v>68</v>
      </c>
      <c r="U28" s="461" t="s">
        <v>69</v>
      </c>
      <c r="V28" s="461" t="s">
        <v>875</v>
      </c>
      <c r="W28" s="461" t="s">
        <v>71</v>
      </c>
      <c r="X28" s="461" t="s">
        <v>72</v>
      </c>
      <c r="Y28" s="461" t="s">
        <v>73</v>
      </c>
      <c r="Z28" s="461" t="s">
        <v>74</v>
      </c>
      <c r="AA28" s="461" t="s">
        <v>75</v>
      </c>
      <c r="AB28" s="461" t="s">
        <v>76</v>
      </c>
      <c r="AC28" s="461" t="s">
        <v>77</v>
      </c>
      <c r="AD28" s="461" t="s">
        <v>78</v>
      </c>
      <c r="AE28" s="461" t="s">
        <v>79</v>
      </c>
      <c r="AF28" s="461" t="s">
        <v>80</v>
      </c>
      <c r="AG28" s="461" t="s">
        <v>81</v>
      </c>
      <c r="AH28" s="463" t="s">
        <v>82</v>
      </c>
    </row>
    <row r="29" spans="1:51">
      <c r="A29" s="468" t="s">
        <v>876</v>
      </c>
      <c r="B29" s="501">
        <v>126</v>
      </c>
      <c r="C29" s="467">
        <v>360</v>
      </c>
      <c r="D29" s="469">
        <v>13</v>
      </c>
      <c r="E29" s="467">
        <v>38</v>
      </c>
      <c r="F29" s="467">
        <v>45</v>
      </c>
      <c r="G29" s="469">
        <v>330</v>
      </c>
      <c r="H29" s="467">
        <v>170</v>
      </c>
      <c r="I29" s="467">
        <v>104</v>
      </c>
      <c r="J29" s="467">
        <v>33</v>
      </c>
      <c r="K29" s="467">
        <v>220</v>
      </c>
      <c r="L29" s="502">
        <v>60</v>
      </c>
      <c r="M29" s="470">
        <v>2.2999999999999998</v>
      </c>
      <c r="N29" s="470" t="s">
        <v>60</v>
      </c>
      <c r="O29" s="470">
        <v>0.15</v>
      </c>
      <c r="P29" s="470">
        <v>1.4</v>
      </c>
      <c r="Q29" s="470" t="s">
        <v>93</v>
      </c>
      <c r="R29" s="470">
        <v>1</v>
      </c>
      <c r="S29" s="470" t="s">
        <v>93</v>
      </c>
      <c r="T29" s="470">
        <v>0.22</v>
      </c>
      <c r="U29" s="470">
        <v>4.3</v>
      </c>
      <c r="V29" s="470">
        <v>9.1999999999999993</v>
      </c>
      <c r="W29" s="470">
        <v>1.6</v>
      </c>
      <c r="X29" s="470">
        <v>6.8</v>
      </c>
      <c r="Y29" s="470">
        <v>1.7</v>
      </c>
      <c r="Z29" s="470">
        <v>0.75</v>
      </c>
      <c r="AA29" s="470">
        <v>1.9</v>
      </c>
      <c r="AB29" s="470" t="s">
        <v>60</v>
      </c>
      <c r="AC29" s="470">
        <v>2</v>
      </c>
      <c r="AD29" s="470">
        <v>0.43</v>
      </c>
      <c r="AE29" s="470">
        <v>1.25</v>
      </c>
      <c r="AF29" s="470" t="s">
        <v>60</v>
      </c>
      <c r="AG29" s="470">
        <v>1.1000000000000001</v>
      </c>
      <c r="AH29" s="471">
        <v>0.16</v>
      </c>
    </row>
    <row r="30" spans="1:51">
      <c r="N30" s="450"/>
      <c r="O30" s="449"/>
      <c r="P30" s="453"/>
      <c r="Q30" s="456"/>
      <c r="R30" s="453"/>
      <c r="S30" s="453"/>
      <c r="T30" s="456"/>
      <c r="U30" s="456"/>
      <c r="V30" s="456"/>
      <c r="W30" s="456"/>
      <c r="X30" s="456"/>
      <c r="Y30" s="456"/>
      <c r="Z30" s="456"/>
      <c r="AA30" s="456"/>
      <c r="AB30" s="456"/>
      <c r="AC30" s="456"/>
      <c r="AD30" s="456"/>
      <c r="AE30" s="456"/>
      <c r="AF30" s="456"/>
    </row>
    <row r="31" spans="1:51">
      <c r="N31" s="451"/>
      <c r="O31" s="449"/>
      <c r="P31" s="452"/>
      <c r="Q31" s="454"/>
      <c r="R31" s="452"/>
      <c r="S31" s="452"/>
      <c r="T31" s="457"/>
      <c r="U31" s="457"/>
      <c r="V31" s="457"/>
      <c r="W31" s="457"/>
      <c r="X31" s="457"/>
      <c r="Y31" s="457"/>
      <c r="Z31" s="457"/>
      <c r="AA31" s="457"/>
      <c r="AB31" s="457"/>
      <c r="AC31" s="457"/>
      <c r="AD31" s="457"/>
      <c r="AE31" s="457"/>
      <c r="AF31" s="457"/>
    </row>
    <row r="32" spans="1:51">
      <c r="N32" s="451"/>
      <c r="O32" s="449"/>
      <c r="P32" s="453"/>
      <c r="Q32" s="455"/>
      <c r="R32" s="453"/>
      <c r="S32" s="453"/>
      <c r="T32" s="456"/>
      <c r="U32" s="456"/>
      <c r="V32" s="456"/>
      <c r="W32" s="456"/>
      <c r="X32" s="456"/>
      <c r="Y32" s="456"/>
      <c r="Z32" s="456"/>
      <c r="AA32" s="456"/>
      <c r="AB32" s="456"/>
      <c r="AC32" s="456"/>
      <c r="AD32" s="456"/>
      <c r="AE32" s="456"/>
      <c r="AF32" s="456"/>
    </row>
  </sheetData>
  <mergeCells count="7">
    <mergeCell ref="A1:AH2"/>
    <mergeCell ref="B22:L22"/>
    <mergeCell ref="B27:L27"/>
    <mergeCell ref="M22:AH22"/>
    <mergeCell ref="M27:AH27"/>
    <mergeCell ref="B3:L3"/>
    <mergeCell ref="M3:AH3"/>
  </mergeCells>
  <pageMargins left="0.75" right="0.75" top="1" bottom="1" header="0.5" footer="0.5"/>
  <pageSetup paperSize="9" orientation="portrait" horizontalDpi="4294967292" verticalDpi="4294967292"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6CFC2B-0175-4F8A-9478-AEE04A286AC8}">
  <sheetPr codeName="Sheet11"/>
  <dimension ref="A1:A25"/>
  <sheetViews>
    <sheetView workbookViewId="0">
      <selection activeCell="E26" sqref="E26"/>
    </sheetView>
  </sheetViews>
  <sheetFormatPr defaultRowHeight="14.4"/>
  <sheetData>
    <row r="1" spans="1:1" ht="15.6">
      <c r="A1" s="444" t="s">
        <v>869</v>
      </c>
    </row>
    <row r="3" spans="1:1" s="6" customFormat="1" ht="15.6">
      <c r="A3" s="441" t="s">
        <v>857</v>
      </c>
    </row>
    <row r="4" spans="1:1" s="6" customFormat="1" ht="15.6">
      <c r="A4" s="441"/>
    </row>
    <row r="5" spans="1:1" s="6" customFormat="1" ht="15.6">
      <c r="A5" s="441" t="s">
        <v>858</v>
      </c>
    </row>
    <row r="6" spans="1:1" s="6" customFormat="1" ht="15.6">
      <c r="A6" s="441"/>
    </row>
    <row r="7" spans="1:1" s="6" customFormat="1" ht="15.6">
      <c r="A7" s="441" t="s">
        <v>859</v>
      </c>
    </row>
    <row r="8" spans="1:1" s="6" customFormat="1" ht="15.6">
      <c r="A8" s="441"/>
    </row>
    <row r="9" spans="1:1" s="6" customFormat="1" ht="15.6">
      <c r="A9" s="441" t="s">
        <v>860</v>
      </c>
    </row>
    <row r="10" spans="1:1" s="6" customFormat="1" ht="15.6">
      <c r="A10" s="441"/>
    </row>
    <row r="11" spans="1:1" s="6" customFormat="1" ht="15.6">
      <c r="A11" s="441" t="s">
        <v>868</v>
      </c>
    </row>
    <row r="12" spans="1:1" s="6" customFormat="1" ht="15.6">
      <c r="A12" s="441"/>
    </row>
    <row r="13" spans="1:1" s="6" customFormat="1" ht="15.6">
      <c r="A13" s="441" t="s">
        <v>861</v>
      </c>
    </row>
    <row r="14" spans="1:1" s="6" customFormat="1" ht="15.6">
      <c r="A14" s="441"/>
    </row>
    <row r="15" spans="1:1" s="6" customFormat="1" ht="15.6">
      <c r="A15" s="441" t="s">
        <v>862</v>
      </c>
    </row>
    <row r="16" spans="1:1" s="6" customFormat="1" ht="15.6">
      <c r="A16" s="441"/>
    </row>
    <row r="17" spans="1:1" s="6" customFormat="1" ht="15.6">
      <c r="A17" s="441" t="s">
        <v>863</v>
      </c>
    </row>
    <row r="18" spans="1:1" s="6" customFormat="1" ht="15.6">
      <c r="A18" s="441"/>
    </row>
    <row r="19" spans="1:1" s="6" customFormat="1" ht="15.6">
      <c r="A19" s="441" t="s">
        <v>864</v>
      </c>
    </row>
    <row r="20" spans="1:1" s="6" customFormat="1" ht="15.6">
      <c r="A20" s="441"/>
    </row>
    <row r="21" spans="1:1" s="6" customFormat="1" ht="15.6">
      <c r="A21" s="441" t="s">
        <v>865</v>
      </c>
    </row>
    <row r="22" spans="1:1" s="6" customFormat="1" ht="15.6">
      <c r="A22" s="441"/>
    </row>
    <row r="23" spans="1:1" s="6" customFormat="1" ht="15.6">
      <c r="A23" s="441" t="s">
        <v>866</v>
      </c>
    </row>
    <row r="24" spans="1:1" s="6" customFormat="1" ht="15.6">
      <c r="A24" s="441"/>
    </row>
    <row r="25" spans="1:1" s="6" customFormat="1" ht="15.6">
      <c r="A25" s="441" t="s">
        <v>867</v>
      </c>
    </row>
  </sheetData>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9F31DF-E2D4-4B46-951B-3C938D67195D}">
  <sheetPr codeName="Sheet2">
    <pageSetUpPr autoPageBreaks="0"/>
  </sheetPr>
  <dimension ref="A1:AF2464"/>
  <sheetViews>
    <sheetView topLeftCell="A37" zoomScale="85" zoomScaleNormal="85" zoomScalePageLayoutView="90" workbookViewId="0">
      <selection sqref="A1:U1"/>
    </sheetView>
  </sheetViews>
  <sheetFormatPr defaultRowHeight="13.2"/>
  <cols>
    <col min="1" max="1" width="15.109375" style="162" customWidth="1"/>
    <col min="2" max="2" width="6.109375" style="162" customWidth="1"/>
    <col min="3" max="3" width="3.33203125" style="162" customWidth="1"/>
    <col min="4" max="4" width="5.109375" style="162" customWidth="1"/>
    <col min="5" max="5" width="3.77734375" style="162" customWidth="1"/>
    <col min="6" max="6" width="5.5546875" style="197" customWidth="1"/>
    <col min="7" max="7" width="6.6640625" style="162" customWidth="1"/>
    <col min="8" max="8" width="4.6640625" style="162" bestFit="1" customWidth="1"/>
    <col min="9" max="9" width="5.5546875" style="162" customWidth="1"/>
    <col min="10" max="10" width="5.21875" style="162" customWidth="1"/>
    <col min="11" max="11" width="5.77734375" style="197" customWidth="1"/>
    <col min="12" max="12" width="5.5546875" style="162" customWidth="1"/>
    <col min="13" max="13" width="5" style="162" bestFit="1" customWidth="1"/>
    <col min="14" max="14" width="5.6640625" style="162" customWidth="1"/>
    <col min="15" max="15" width="5" style="162" bestFit="1" customWidth="1"/>
    <col min="16" max="16" width="5" style="198" customWidth="1"/>
    <col min="17" max="17" width="4.5546875" style="198" customWidth="1"/>
    <col min="18" max="18" width="6.21875" style="198" customWidth="1"/>
    <col min="19" max="19" width="4.5546875" style="198" customWidth="1"/>
    <col min="20" max="20" width="6.88671875" style="155" bestFit="1" customWidth="1"/>
    <col min="21" max="21" width="6.5546875" style="155" customWidth="1"/>
    <col min="22" max="16384" width="8.88671875" style="155"/>
  </cols>
  <sheetData>
    <row r="1" spans="1:32" ht="45" customHeight="1">
      <c r="A1" s="521" t="s">
        <v>107</v>
      </c>
      <c r="B1" s="522"/>
      <c r="C1" s="522"/>
      <c r="D1" s="522"/>
      <c r="E1" s="522"/>
      <c r="F1" s="522"/>
      <c r="G1" s="522"/>
      <c r="H1" s="522"/>
      <c r="I1" s="522"/>
      <c r="J1" s="522"/>
      <c r="K1" s="522"/>
      <c r="L1" s="522"/>
      <c r="M1" s="522"/>
      <c r="N1" s="522"/>
      <c r="O1" s="522"/>
      <c r="P1" s="522"/>
      <c r="Q1" s="522"/>
      <c r="R1" s="522"/>
      <c r="S1" s="522"/>
      <c r="T1" s="522"/>
      <c r="U1" s="522"/>
    </row>
    <row r="2" spans="1:32" s="162" customFormat="1" ht="15.6" customHeight="1">
      <c r="A2" s="156"/>
      <c r="B2" s="523" t="s">
        <v>108</v>
      </c>
      <c r="C2" s="523"/>
      <c r="D2" s="523"/>
      <c r="E2" s="523"/>
      <c r="F2" s="523"/>
      <c r="G2" s="523"/>
      <c r="H2" s="523"/>
      <c r="I2" s="523"/>
      <c r="J2" s="523"/>
      <c r="K2" s="524"/>
      <c r="L2" s="525" t="s">
        <v>109</v>
      </c>
      <c r="M2" s="523"/>
      <c r="N2" s="523"/>
      <c r="O2" s="523"/>
      <c r="P2" s="523"/>
      <c r="Q2" s="523"/>
      <c r="R2" s="523"/>
      <c r="S2" s="524"/>
      <c r="T2" s="526" t="s">
        <v>110</v>
      </c>
      <c r="U2" s="527"/>
      <c r="V2" s="157"/>
      <c r="W2" s="158"/>
      <c r="X2" s="158"/>
      <c r="Y2" s="159"/>
      <c r="Z2" s="159"/>
      <c r="AA2" s="159"/>
      <c r="AB2" s="159"/>
      <c r="AC2" s="159"/>
      <c r="AD2" s="159"/>
      <c r="AE2" s="160"/>
      <c r="AF2" s="161"/>
    </row>
    <row r="3" spans="1:32" s="162" customFormat="1" ht="30" customHeight="1">
      <c r="A3" s="163" t="s">
        <v>111</v>
      </c>
      <c r="B3" s="164" t="s">
        <v>112</v>
      </c>
      <c r="C3" s="164" t="s">
        <v>113</v>
      </c>
      <c r="D3" s="164" t="s">
        <v>114</v>
      </c>
      <c r="E3" s="164" t="s">
        <v>115</v>
      </c>
      <c r="F3" s="165" t="s">
        <v>116</v>
      </c>
      <c r="G3" s="164" t="s">
        <v>117</v>
      </c>
      <c r="H3" s="164" t="s">
        <v>115</v>
      </c>
      <c r="I3" s="164" t="s">
        <v>118</v>
      </c>
      <c r="J3" s="164" t="s">
        <v>115</v>
      </c>
      <c r="K3" s="166" t="s">
        <v>116</v>
      </c>
      <c r="L3" s="167" t="s">
        <v>119</v>
      </c>
      <c r="M3" s="168" t="s">
        <v>115</v>
      </c>
      <c r="N3" s="168" t="s">
        <v>120</v>
      </c>
      <c r="O3" s="168" t="s">
        <v>115</v>
      </c>
      <c r="P3" s="169" t="s">
        <v>118</v>
      </c>
      <c r="Q3" s="169" t="s">
        <v>115</v>
      </c>
      <c r="R3" s="169" t="s">
        <v>121</v>
      </c>
      <c r="S3" s="170" t="s">
        <v>115</v>
      </c>
      <c r="T3" s="171" t="s">
        <v>122</v>
      </c>
      <c r="U3" s="172" t="s">
        <v>123</v>
      </c>
      <c r="V3" s="157"/>
      <c r="W3" s="158"/>
      <c r="X3" s="158"/>
      <c r="Y3" s="159"/>
      <c r="Z3" s="159"/>
      <c r="AA3" s="159"/>
      <c r="AB3" s="159"/>
      <c r="AC3" s="159"/>
      <c r="AD3" s="159"/>
      <c r="AE3" s="160"/>
      <c r="AF3" s="161"/>
    </row>
    <row r="4" spans="1:32" s="162" customFormat="1" ht="14.4" thickBot="1">
      <c r="A4" s="528" t="s">
        <v>124</v>
      </c>
      <c r="B4" s="528"/>
      <c r="C4" s="528"/>
      <c r="D4" s="528"/>
      <c r="E4" s="528"/>
      <c r="F4" s="528"/>
      <c r="G4" s="528"/>
      <c r="H4" s="528"/>
      <c r="I4" s="528"/>
      <c r="J4" s="528"/>
      <c r="K4" s="528"/>
      <c r="L4" s="528"/>
      <c r="M4" s="528"/>
      <c r="N4" s="528"/>
      <c r="O4" s="528"/>
      <c r="P4" s="528"/>
      <c r="Q4" s="528"/>
      <c r="R4" s="528"/>
      <c r="S4" s="528"/>
      <c r="T4" s="528"/>
      <c r="U4" s="528"/>
      <c r="V4" s="173"/>
      <c r="W4" s="174"/>
      <c r="X4" s="174"/>
      <c r="Y4" s="520"/>
      <c r="Z4" s="520"/>
      <c r="AA4" s="520"/>
      <c r="AB4" s="520"/>
      <c r="AC4" s="520"/>
      <c r="AD4" s="520"/>
      <c r="AE4" s="160"/>
      <c r="AF4" s="173"/>
    </row>
    <row r="5" spans="1:32" s="162" customFormat="1" ht="15" thickTop="1">
      <c r="A5" s="413" t="s">
        <v>125</v>
      </c>
      <c r="B5" s="176">
        <v>75.7</v>
      </c>
      <c r="C5" s="176">
        <v>1.6</v>
      </c>
      <c r="D5" s="176">
        <v>0.71160000000000001</v>
      </c>
      <c r="E5" s="176">
        <v>8.0999999999999996E-3</v>
      </c>
      <c r="F5" s="177">
        <v>0.51067223924448535</v>
      </c>
      <c r="G5" s="176">
        <v>1.411</v>
      </c>
      <c r="H5" s="176">
        <v>1.6E-2</v>
      </c>
      <c r="I5" s="176">
        <v>0.77</v>
      </c>
      <c r="J5" s="176">
        <v>1.4E-2</v>
      </c>
      <c r="K5" s="178">
        <v>3.0142368242302844E-2</v>
      </c>
      <c r="L5" s="179">
        <v>3464.4873847576132</v>
      </c>
      <c r="M5" s="180">
        <v>39.435564666296607</v>
      </c>
      <c r="N5" s="180">
        <v>4406.6626474825707</v>
      </c>
      <c r="O5" s="180">
        <v>93.139501135695028</v>
      </c>
      <c r="P5" s="180">
        <v>4867.2328761332101</v>
      </c>
      <c r="Q5" s="180">
        <v>88.495143202422</v>
      </c>
      <c r="R5" s="180">
        <v>561.68180841178844</v>
      </c>
      <c r="S5" s="181">
        <v>83.91595504350947</v>
      </c>
      <c r="T5" s="175">
        <v>1.6850000000000001</v>
      </c>
      <c r="U5" s="178">
        <v>4.4662795891022782</v>
      </c>
      <c r="X5" s="182"/>
      <c r="Y5" s="182"/>
      <c r="Z5" s="182"/>
      <c r="AA5" s="182"/>
    </row>
    <row r="6" spans="1:32" s="162" customFormat="1" ht="14.4">
      <c r="A6" s="414" t="s">
        <v>126</v>
      </c>
      <c r="B6" s="176">
        <v>84.6</v>
      </c>
      <c r="C6" s="176">
        <v>1.5</v>
      </c>
      <c r="D6" s="176">
        <v>0.75</v>
      </c>
      <c r="E6" s="176">
        <v>9.2999999999999992E-3</v>
      </c>
      <c r="F6" s="177">
        <v>0.72474312473471936</v>
      </c>
      <c r="G6" s="176">
        <v>1.3360000000000001</v>
      </c>
      <c r="H6" s="176">
        <v>1.6E-2</v>
      </c>
      <c r="I6" s="176">
        <v>0.81799999999999995</v>
      </c>
      <c r="J6" s="176">
        <v>0.01</v>
      </c>
      <c r="K6" s="178">
        <v>-7.3410871123826438E-2</v>
      </c>
      <c r="L6" s="179">
        <v>3607.5151518802431</v>
      </c>
      <c r="M6" s="180">
        <v>44.733187883315004</v>
      </c>
      <c r="N6" s="180">
        <v>4518.1350288345393</v>
      </c>
      <c r="O6" s="180">
        <v>80.10877710699539</v>
      </c>
      <c r="P6" s="180">
        <v>4953.4044417524683</v>
      </c>
      <c r="Q6" s="180">
        <v>60.555066525091306</v>
      </c>
      <c r="R6" s="180">
        <v>176.81745399023842</v>
      </c>
      <c r="S6" s="181">
        <v>76.476791928584063</v>
      </c>
      <c r="T6" s="175">
        <v>1.661</v>
      </c>
      <c r="U6" s="178">
        <v>3.5765379113018594</v>
      </c>
      <c r="X6" s="182"/>
      <c r="Y6" s="182"/>
      <c r="Z6" s="182"/>
      <c r="AA6" s="182"/>
    </row>
    <row r="7" spans="1:32" s="162" customFormat="1" ht="14.4">
      <c r="A7" s="414" t="s">
        <v>127</v>
      </c>
      <c r="B7" s="176">
        <v>73.2</v>
      </c>
      <c r="C7" s="176">
        <v>3.8</v>
      </c>
      <c r="D7" s="176">
        <v>0.66</v>
      </c>
      <c r="E7" s="176">
        <v>3.1E-2</v>
      </c>
      <c r="F7" s="177">
        <v>0.93327791259743953</v>
      </c>
      <c r="G7" s="176">
        <v>1.6080000000000001</v>
      </c>
      <c r="H7" s="176">
        <v>0.08</v>
      </c>
      <c r="I7" s="176">
        <v>0.80200000000000005</v>
      </c>
      <c r="J7" s="176">
        <v>1.4999999999999999E-2</v>
      </c>
      <c r="K7" s="178">
        <v>6.9898674037149264E-2</v>
      </c>
      <c r="L7" s="179">
        <v>3267.1561796515844</v>
      </c>
      <c r="M7" s="180">
        <v>153.45733571090776</v>
      </c>
      <c r="N7" s="180">
        <v>4373.0153324601051</v>
      </c>
      <c r="O7" s="180">
        <v>227.01445714956827</v>
      </c>
      <c r="P7" s="180">
        <v>4925.2924474376978</v>
      </c>
      <c r="Q7" s="180">
        <v>92.118936049333485</v>
      </c>
      <c r="R7" s="180">
        <v>267.75241621279037</v>
      </c>
      <c r="S7" s="181">
        <v>88.012851344964901</v>
      </c>
      <c r="T7" s="175">
        <v>1.9770000000000001</v>
      </c>
      <c r="U7" s="178">
        <v>5.0530570995452253</v>
      </c>
      <c r="X7" s="182"/>
      <c r="Y7" s="182"/>
      <c r="Z7" s="182"/>
      <c r="AA7" s="182"/>
    </row>
    <row r="8" spans="1:32" s="162" customFormat="1" ht="14.4">
      <c r="A8" s="414" t="s">
        <v>128</v>
      </c>
      <c r="B8" s="176">
        <v>97.5</v>
      </c>
      <c r="C8" s="176">
        <v>3.1</v>
      </c>
      <c r="D8" s="176">
        <v>0.83699999999999997</v>
      </c>
      <c r="E8" s="176">
        <v>1.2999999999999999E-2</v>
      </c>
      <c r="F8" s="177">
        <v>0.63044126591232985</v>
      </c>
      <c r="G8" s="176">
        <v>1.2</v>
      </c>
      <c r="H8" s="176">
        <v>1.7999999999999999E-2</v>
      </c>
      <c r="I8" s="176">
        <v>0.83699999999999997</v>
      </c>
      <c r="J8" s="176">
        <v>2.1000000000000001E-2</v>
      </c>
      <c r="K8" s="178">
        <v>-0.20782252509920013</v>
      </c>
      <c r="L8" s="179">
        <v>3920.282393121603</v>
      </c>
      <c r="M8" s="180">
        <v>60.888495950514745</v>
      </c>
      <c r="N8" s="180">
        <v>4660.6656325105787</v>
      </c>
      <c r="O8" s="180">
        <v>148.18526626443892</v>
      </c>
      <c r="P8" s="180">
        <v>4986.0376720732029</v>
      </c>
      <c r="Q8" s="180">
        <v>125.09771937101227</v>
      </c>
      <c r="R8" s="180">
        <v>-6.0276990829564072</v>
      </c>
      <c r="S8" s="181">
        <v>154.48811781646145</v>
      </c>
      <c r="T8" s="175">
        <v>1.571</v>
      </c>
      <c r="U8" s="178">
        <v>6.2421972534332077</v>
      </c>
      <c r="X8" s="182"/>
      <c r="Y8" s="182"/>
      <c r="Z8" s="182"/>
      <c r="AA8" s="182"/>
    </row>
    <row r="9" spans="1:32" s="162" customFormat="1" ht="14.4">
      <c r="A9" s="414" t="s">
        <v>129</v>
      </c>
      <c r="B9" s="176">
        <v>106</v>
      </c>
      <c r="C9" s="176">
        <v>3.6</v>
      </c>
      <c r="D9" s="176">
        <v>0.89500000000000002</v>
      </c>
      <c r="E9" s="176">
        <v>2.1999999999999999E-2</v>
      </c>
      <c r="F9" s="177">
        <v>0.68279794991603704</v>
      </c>
      <c r="G9" s="176">
        <v>1.1299999999999999</v>
      </c>
      <c r="H9" s="176">
        <v>2.8000000000000001E-2</v>
      </c>
      <c r="I9" s="176">
        <v>0.84499999999999997</v>
      </c>
      <c r="J9" s="176">
        <v>2.1000000000000001E-2</v>
      </c>
      <c r="K9" s="178">
        <v>6.347564041427943E-2</v>
      </c>
      <c r="L9" s="179">
        <v>4120.6693862007396</v>
      </c>
      <c r="M9" s="180">
        <v>101.29019720269973</v>
      </c>
      <c r="N9" s="180">
        <v>4744.7112092825364</v>
      </c>
      <c r="O9" s="180">
        <v>161.14113540959559</v>
      </c>
      <c r="P9" s="180">
        <v>4999.5431614826075</v>
      </c>
      <c r="Q9" s="180">
        <v>124.24900164631335</v>
      </c>
      <c r="R9" s="180">
        <v>-112.00506053698435</v>
      </c>
      <c r="S9" s="181">
        <v>168.70656430177903</v>
      </c>
      <c r="T9" s="175">
        <v>1.2310000000000001</v>
      </c>
      <c r="U9" s="178">
        <v>3.8986354775828458</v>
      </c>
      <c r="X9" s="182"/>
      <c r="Y9" s="182"/>
      <c r="Z9" s="182"/>
      <c r="AA9" s="182"/>
    </row>
    <row r="10" spans="1:32" s="162" customFormat="1" ht="14.4">
      <c r="A10" s="414" t="s">
        <v>130</v>
      </c>
      <c r="B10" s="176">
        <v>106.3</v>
      </c>
      <c r="C10" s="176">
        <v>2.7</v>
      </c>
      <c r="D10" s="176">
        <v>0.91700000000000004</v>
      </c>
      <c r="E10" s="176">
        <v>1.2999999999999999E-2</v>
      </c>
      <c r="F10" s="177">
        <v>0.58956953762770881</v>
      </c>
      <c r="G10" s="176">
        <v>1.089</v>
      </c>
      <c r="H10" s="176">
        <v>1.4999999999999999E-2</v>
      </c>
      <c r="I10" s="176">
        <v>0.82799999999999996</v>
      </c>
      <c r="J10" s="176">
        <v>1.7000000000000001E-2</v>
      </c>
      <c r="K10" s="178">
        <v>-5.9911345604251612E-2</v>
      </c>
      <c r="L10" s="179">
        <v>4195.0779311104434</v>
      </c>
      <c r="M10" s="180">
        <v>59.472206220758736</v>
      </c>
      <c r="N10" s="180">
        <v>4747.5540941632253</v>
      </c>
      <c r="O10" s="180">
        <v>120.58698075485145</v>
      </c>
      <c r="P10" s="180">
        <v>4970.6790672551751</v>
      </c>
      <c r="Q10" s="180">
        <v>102.05500500403139</v>
      </c>
      <c r="R10" s="180">
        <v>120.48136345084961</v>
      </c>
      <c r="S10" s="181">
        <v>138.24077500597744</v>
      </c>
      <c r="T10" s="175">
        <v>1.361</v>
      </c>
      <c r="U10" s="178">
        <v>4.2753313381787086</v>
      </c>
      <c r="X10" s="182"/>
      <c r="Y10" s="182"/>
      <c r="Z10" s="182"/>
      <c r="AA10" s="182"/>
    </row>
    <row r="11" spans="1:32" s="162" customFormat="1" ht="14.4">
      <c r="A11" s="414" t="s">
        <v>131</v>
      </c>
      <c r="B11" s="176">
        <v>58.5</v>
      </c>
      <c r="C11" s="176">
        <v>1.4</v>
      </c>
      <c r="D11" s="176">
        <v>0.57440000000000002</v>
      </c>
      <c r="E11" s="176">
        <v>7.4999999999999997E-3</v>
      </c>
      <c r="F11" s="177">
        <v>0.69136700383625982</v>
      </c>
      <c r="G11" s="176">
        <v>1.74</v>
      </c>
      <c r="H11" s="176">
        <v>2.3E-2</v>
      </c>
      <c r="I11" s="176">
        <v>0.73699999999999999</v>
      </c>
      <c r="J11" s="176">
        <v>1.2999999999999999E-2</v>
      </c>
      <c r="K11" s="178">
        <v>-0.18626616488075096</v>
      </c>
      <c r="L11" s="179">
        <v>2925.8613847919551</v>
      </c>
      <c r="M11" s="180">
        <v>38.203273652401919</v>
      </c>
      <c r="N11" s="180">
        <v>4148.8311037737567</v>
      </c>
      <c r="O11" s="180">
        <v>99.288265731337759</v>
      </c>
      <c r="P11" s="180">
        <v>4804.6020672085069</v>
      </c>
      <c r="Q11" s="180">
        <v>84.748747454152763</v>
      </c>
      <c r="R11" s="180">
        <v>607.73376153528898</v>
      </c>
      <c r="S11" s="181">
        <v>63.089947717186519</v>
      </c>
      <c r="T11" s="175">
        <v>2.117</v>
      </c>
      <c r="U11" s="178">
        <v>4.9236829148202856</v>
      </c>
      <c r="X11" s="182"/>
      <c r="Y11" s="182"/>
      <c r="Z11" s="182"/>
      <c r="AA11" s="182"/>
    </row>
    <row r="12" spans="1:32" s="162" customFormat="1" ht="14.4">
      <c r="A12" s="414" t="s">
        <v>132</v>
      </c>
      <c r="B12" s="176">
        <v>97.3</v>
      </c>
      <c r="C12" s="176">
        <v>3.4</v>
      </c>
      <c r="D12" s="176">
        <v>0.84399999999999997</v>
      </c>
      <c r="E12" s="176">
        <v>2.1000000000000001E-2</v>
      </c>
      <c r="F12" s="177">
        <v>0.66655537584324009</v>
      </c>
      <c r="G12" s="176">
        <v>1.202</v>
      </c>
      <c r="H12" s="176">
        <v>2.9000000000000001E-2</v>
      </c>
      <c r="I12" s="176">
        <v>0.84299999999999997</v>
      </c>
      <c r="J12" s="176">
        <v>2.1999999999999999E-2</v>
      </c>
      <c r="K12" s="178">
        <v>3.3437724458552219E-2</v>
      </c>
      <c r="L12" s="179">
        <v>3944.800162026766</v>
      </c>
      <c r="M12" s="180">
        <v>98.152610666542756</v>
      </c>
      <c r="N12" s="180">
        <v>4658.6018451064838</v>
      </c>
      <c r="O12" s="180">
        <v>162.78773148367981</v>
      </c>
      <c r="P12" s="180">
        <v>4996.1795638399935</v>
      </c>
      <c r="Q12" s="180">
        <v>130.38665528408049</v>
      </c>
      <c r="R12" s="180">
        <v>-78.853543797453327</v>
      </c>
      <c r="S12" s="181">
        <v>164.58815988294248</v>
      </c>
      <c r="T12" s="175">
        <v>1.298</v>
      </c>
      <c r="U12" s="178">
        <v>4.123711340206186</v>
      </c>
      <c r="X12" s="182"/>
      <c r="Y12" s="182"/>
      <c r="Z12" s="182"/>
      <c r="AA12" s="182"/>
    </row>
    <row r="13" spans="1:32" s="162" customFormat="1" ht="14.4">
      <c r="A13" s="414" t="s">
        <v>133</v>
      </c>
      <c r="B13" s="176">
        <v>99.5</v>
      </c>
      <c r="C13" s="176">
        <v>1.9</v>
      </c>
      <c r="D13" s="176">
        <v>0.86599999999999999</v>
      </c>
      <c r="E13" s="176">
        <v>1.0999999999999999E-2</v>
      </c>
      <c r="F13" s="177">
        <v>0.59287030962197285</v>
      </c>
      <c r="G13" s="176">
        <v>1.159</v>
      </c>
      <c r="H13" s="176">
        <v>1.4999999999999999E-2</v>
      </c>
      <c r="I13" s="176">
        <v>0.84199999999999997</v>
      </c>
      <c r="J13" s="176">
        <v>1.2999999999999999E-2</v>
      </c>
      <c r="K13" s="178">
        <v>0.1031904954158173</v>
      </c>
      <c r="L13" s="179">
        <v>4021.2544878333747</v>
      </c>
      <c r="M13" s="180">
        <v>51.078290261162955</v>
      </c>
      <c r="N13" s="180">
        <v>4681.076029343687</v>
      </c>
      <c r="O13" s="180">
        <v>89.387381464854315</v>
      </c>
      <c r="P13" s="180">
        <v>4994.4945845769371</v>
      </c>
      <c r="Q13" s="180">
        <v>77.112149168052468</v>
      </c>
      <c r="R13" s="180">
        <v>-68.571942910208065</v>
      </c>
      <c r="S13" s="181">
        <v>110.80380434284149</v>
      </c>
      <c r="T13" s="175">
        <v>1.423</v>
      </c>
      <c r="U13" s="178">
        <v>2.745744096650192</v>
      </c>
      <c r="X13" s="182"/>
      <c r="Y13" s="182"/>
      <c r="Z13" s="182"/>
      <c r="AA13" s="182"/>
    </row>
    <row r="14" spans="1:32" s="162" customFormat="1" ht="14.4">
      <c r="A14" s="414" t="s">
        <v>134</v>
      </c>
      <c r="B14" s="176">
        <v>122.7</v>
      </c>
      <c r="C14" s="176">
        <v>3.6</v>
      </c>
      <c r="D14" s="176">
        <v>1.042</v>
      </c>
      <c r="E14" s="176">
        <v>1.7000000000000001E-2</v>
      </c>
      <c r="F14" s="177">
        <v>0.63766892519185225</v>
      </c>
      <c r="G14" s="176">
        <v>0.95499999999999996</v>
      </c>
      <c r="H14" s="176">
        <v>1.6E-2</v>
      </c>
      <c r="I14" s="176">
        <v>0.83599999999999997</v>
      </c>
      <c r="J14" s="176">
        <v>1.9E-2</v>
      </c>
      <c r="K14" s="178">
        <v>-8.3520010598205366E-2</v>
      </c>
      <c r="L14" s="179">
        <v>4602.2866703785585</v>
      </c>
      <c r="M14" s="180">
        <v>75.085291167404506</v>
      </c>
      <c r="N14" s="180">
        <v>4891.9726652773952</v>
      </c>
      <c r="O14" s="180">
        <v>143.52976035043704</v>
      </c>
      <c r="P14" s="180">
        <v>4984.3398489641095</v>
      </c>
      <c r="Q14" s="180">
        <v>113.28045111282067</v>
      </c>
      <c r="R14" s="180">
        <v>24.280885490534352</v>
      </c>
      <c r="S14" s="181">
        <v>175.41099402780131</v>
      </c>
      <c r="T14" s="175">
        <v>1.264</v>
      </c>
      <c r="U14" s="178">
        <v>3.3478406427854033</v>
      </c>
      <c r="X14" s="182"/>
      <c r="Y14" s="182"/>
      <c r="Z14" s="182"/>
      <c r="AA14" s="182"/>
    </row>
    <row r="15" spans="1:32" s="162" customFormat="1" ht="14.4">
      <c r="A15" s="414" t="s">
        <v>135</v>
      </c>
      <c r="B15" s="176">
        <v>60.39</v>
      </c>
      <c r="C15" s="176">
        <v>0.96</v>
      </c>
      <c r="D15" s="176">
        <v>0.6008</v>
      </c>
      <c r="E15" s="176">
        <v>7.9000000000000008E-3</v>
      </c>
      <c r="F15" s="177">
        <v>0.65128808484424272</v>
      </c>
      <c r="G15" s="176">
        <v>1.665</v>
      </c>
      <c r="H15" s="176">
        <v>2.1999999999999999E-2</v>
      </c>
      <c r="I15" s="176">
        <v>0.7349</v>
      </c>
      <c r="J15" s="176">
        <v>9.1000000000000004E-3</v>
      </c>
      <c r="K15" s="178">
        <v>0.22985301017484305</v>
      </c>
      <c r="L15" s="179">
        <v>3033.0604627712273</v>
      </c>
      <c r="M15" s="180">
        <v>39.882119933243501</v>
      </c>
      <c r="N15" s="180">
        <v>4180.5827846264965</v>
      </c>
      <c r="O15" s="180">
        <v>66.457351767534973</v>
      </c>
      <c r="P15" s="180">
        <v>4800.5157438275883</v>
      </c>
      <c r="Q15" s="180">
        <v>59.44304431736434</v>
      </c>
      <c r="R15" s="180">
        <v>657.6204195068492</v>
      </c>
      <c r="S15" s="181">
        <v>51.399454355240678</v>
      </c>
      <c r="T15" s="175">
        <v>1.556</v>
      </c>
      <c r="U15" s="178">
        <v>4.1356492969396195</v>
      </c>
      <c r="X15" s="182"/>
      <c r="Y15" s="182"/>
      <c r="Z15" s="182"/>
      <c r="AA15" s="182"/>
    </row>
    <row r="16" spans="1:32" s="162" customFormat="1" ht="14.4">
      <c r="A16" s="414" t="s">
        <v>136</v>
      </c>
      <c r="B16" s="176">
        <v>89.9</v>
      </c>
      <c r="C16" s="176">
        <v>3.3</v>
      </c>
      <c r="D16" s="176">
        <v>0.81299999999999994</v>
      </c>
      <c r="E16" s="176">
        <v>2.9000000000000001E-2</v>
      </c>
      <c r="F16" s="177">
        <v>0.91961973614565462</v>
      </c>
      <c r="G16" s="176">
        <v>1.2589999999999999</v>
      </c>
      <c r="H16" s="176">
        <v>4.4999999999999998E-2</v>
      </c>
      <c r="I16" s="176">
        <v>0.82499999999999996</v>
      </c>
      <c r="J16" s="176">
        <v>1.2E-2</v>
      </c>
      <c r="K16" s="178">
        <v>0.13624953823299712</v>
      </c>
      <c r="L16" s="179">
        <v>3835.5064094937247</v>
      </c>
      <c r="M16" s="180">
        <v>136.81388176545883</v>
      </c>
      <c r="N16" s="180">
        <v>4579.1338794572093</v>
      </c>
      <c r="O16" s="180">
        <v>168.08834040276739</v>
      </c>
      <c r="P16" s="180">
        <v>4965.5200708505772</v>
      </c>
      <c r="Q16" s="180">
        <v>72.225746485099307</v>
      </c>
      <c r="R16" s="180">
        <v>127.02780431015614</v>
      </c>
      <c r="S16" s="181">
        <v>94.390586688389917</v>
      </c>
      <c r="T16" s="175">
        <v>1.1639999999999999</v>
      </c>
      <c r="U16" s="178">
        <v>3.9510075069142632</v>
      </c>
      <c r="X16" s="182"/>
      <c r="Y16" s="182"/>
      <c r="Z16" s="182"/>
      <c r="AA16" s="182"/>
    </row>
    <row r="17" spans="1:27" s="162" customFormat="1" ht="14.4">
      <c r="A17" s="414" t="s">
        <v>137</v>
      </c>
      <c r="B17" s="176">
        <v>92.3</v>
      </c>
      <c r="C17" s="176">
        <v>1.9</v>
      </c>
      <c r="D17" s="176">
        <v>0.80500000000000005</v>
      </c>
      <c r="E17" s="176">
        <v>1.0999999999999999E-2</v>
      </c>
      <c r="F17" s="177">
        <v>0.72236663246509492</v>
      </c>
      <c r="G17" s="176">
        <v>1.2470000000000001</v>
      </c>
      <c r="H17" s="176">
        <v>1.7999999999999999E-2</v>
      </c>
      <c r="I17" s="176">
        <v>0.84</v>
      </c>
      <c r="J17" s="176">
        <v>1.2E-2</v>
      </c>
      <c r="K17" s="178">
        <v>-2.7408276505828156E-2</v>
      </c>
      <c r="L17" s="179">
        <v>3806.9981742778041</v>
      </c>
      <c r="M17" s="180">
        <v>52.021093064665635</v>
      </c>
      <c r="N17" s="180">
        <v>4605.5948701358566</v>
      </c>
      <c r="O17" s="180">
        <v>94.806394943208304</v>
      </c>
      <c r="P17" s="180">
        <v>4991.1182387696517</v>
      </c>
      <c r="Q17" s="180">
        <v>71.301689125280745</v>
      </c>
      <c r="R17" s="180">
        <v>-40.427818049740068</v>
      </c>
      <c r="S17" s="181">
        <v>96.919203502673668</v>
      </c>
      <c r="T17" s="175">
        <v>1.615</v>
      </c>
      <c r="U17" s="178">
        <v>5.3908355795148246</v>
      </c>
      <c r="X17" s="182"/>
      <c r="Y17" s="182"/>
      <c r="Z17" s="182"/>
      <c r="AA17" s="182"/>
    </row>
    <row r="18" spans="1:27" s="162" customFormat="1" ht="14.4">
      <c r="A18" s="414" t="s">
        <v>138</v>
      </c>
      <c r="B18" s="176">
        <v>46</v>
      </c>
      <c r="C18" s="176">
        <v>2.6</v>
      </c>
      <c r="D18" s="176">
        <v>0.505</v>
      </c>
      <c r="E18" s="176">
        <v>1.4E-2</v>
      </c>
      <c r="F18" s="177">
        <v>0.70064162482856474</v>
      </c>
      <c r="G18" s="176">
        <v>1.9950000000000001</v>
      </c>
      <c r="H18" s="176">
        <v>5.6000000000000001E-2</v>
      </c>
      <c r="I18" s="176">
        <v>0.66600000000000004</v>
      </c>
      <c r="J18" s="176">
        <v>2.8000000000000001E-2</v>
      </c>
      <c r="K18" s="178">
        <v>-0.27083469723489995</v>
      </c>
      <c r="L18" s="179">
        <v>2635.2483365082289</v>
      </c>
      <c r="M18" s="180">
        <v>73.0563895269608</v>
      </c>
      <c r="N18" s="180">
        <v>3909.3746273138636</v>
      </c>
      <c r="O18" s="180">
        <v>220.96465284817492</v>
      </c>
      <c r="P18" s="180">
        <v>4659.0482666056723</v>
      </c>
      <c r="Q18" s="180">
        <v>195.87590310053875</v>
      </c>
      <c r="R18" s="180">
        <v>845.81072673257313</v>
      </c>
      <c r="S18" s="181">
        <v>104.64047201389165</v>
      </c>
      <c r="T18" s="175">
        <v>1.7849999999999999</v>
      </c>
      <c r="U18" s="178">
        <v>4.329004329004329</v>
      </c>
      <c r="X18" s="182"/>
      <c r="Y18" s="182"/>
      <c r="Z18" s="182"/>
      <c r="AA18" s="182"/>
    </row>
    <row r="19" spans="1:27" s="162" customFormat="1" ht="14.4">
      <c r="A19" s="414" t="s">
        <v>139</v>
      </c>
      <c r="B19" s="176">
        <v>22.52</v>
      </c>
      <c r="C19" s="176">
        <v>0.54</v>
      </c>
      <c r="D19" s="176">
        <v>0.35420000000000001</v>
      </c>
      <c r="E19" s="176">
        <v>4.5999999999999999E-3</v>
      </c>
      <c r="F19" s="177">
        <v>0.51705933038509411</v>
      </c>
      <c r="G19" s="176">
        <v>2.8290000000000002</v>
      </c>
      <c r="H19" s="176">
        <v>3.5999999999999997E-2</v>
      </c>
      <c r="I19" s="176">
        <v>0.45779999999999998</v>
      </c>
      <c r="J19" s="176">
        <v>9.4000000000000004E-3</v>
      </c>
      <c r="K19" s="178">
        <v>1.6381187334933045E-2</v>
      </c>
      <c r="L19" s="179">
        <v>1954.6228787713651</v>
      </c>
      <c r="M19" s="180">
        <v>25.384712711316425</v>
      </c>
      <c r="N19" s="180">
        <v>3206.4285150331789</v>
      </c>
      <c r="O19" s="180">
        <v>76.885941301861322</v>
      </c>
      <c r="P19" s="180">
        <v>4110.7491034628974</v>
      </c>
      <c r="Q19" s="180">
        <v>84.40594489417046</v>
      </c>
      <c r="R19" s="180">
        <v>1146.4065892652379</v>
      </c>
      <c r="S19" s="181">
        <v>28.381397986740893</v>
      </c>
      <c r="T19" s="175">
        <v>2.101</v>
      </c>
      <c r="U19" s="178">
        <v>4.4662795891022782</v>
      </c>
      <c r="X19" s="182"/>
      <c r="Y19" s="182"/>
      <c r="Z19" s="182"/>
      <c r="AA19" s="182"/>
    </row>
    <row r="20" spans="1:27" s="162" customFormat="1" ht="14.4">
      <c r="A20" s="414" t="s">
        <v>140</v>
      </c>
      <c r="B20" s="176">
        <v>91.3</v>
      </c>
      <c r="C20" s="176">
        <v>3.3</v>
      </c>
      <c r="D20" s="176">
        <v>0.77800000000000002</v>
      </c>
      <c r="E20" s="176">
        <v>1.4E-2</v>
      </c>
      <c r="F20" s="177">
        <v>0.57230591127098485</v>
      </c>
      <c r="G20" s="176">
        <v>1.292</v>
      </c>
      <c r="H20" s="176">
        <v>2.3E-2</v>
      </c>
      <c r="I20" s="176">
        <v>0.84</v>
      </c>
      <c r="J20" s="176">
        <v>2.5000000000000001E-2</v>
      </c>
      <c r="K20" s="178">
        <v>-9.7914370141489571E-2</v>
      </c>
      <c r="L20" s="179">
        <v>3709.8413349989551</v>
      </c>
      <c r="M20" s="180">
        <v>66.75807029561102</v>
      </c>
      <c r="N20" s="180">
        <v>4594.653136527194</v>
      </c>
      <c r="O20" s="180">
        <v>166.07180011544074</v>
      </c>
      <c r="P20" s="180">
        <v>4991.1182387696517</v>
      </c>
      <c r="Q20" s="180">
        <v>148.54518567766823</v>
      </c>
      <c r="R20" s="180">
        <v>-39.115606062494848</v>
      </c>
      <c r="S20" s="181">
        <v>168.61031310199647</v>
      </c>
      <c r="T20" s="175">
        <v>1.7769999999999999</v>
      </c>
      <c r="U20" s="178">
        <v>4.4722719141323797</v>
      </c>
      <c r="X20" s="182"/>
      <c r="Y20" s="182"/>
      <c r="Z20" s="182"/>
      <c r="AA20" s="182"/>
    </row>
    <row r="21" spans="1:27" s="162" customFormat="1" ht="14.4">
      <c r="A21" s="414" t="s">
        <v>141</v>
      </c>
      <c r="B21" s="176">
        <v>74.3</v>
      </c>
      <c r="C21" s="176">
        <v>3</v>
      </c>
      <c r="D21" s="176">
        <v>0.65300000000000002</v>
      </c>
      <c r="E21" s="176">
        <v>2.1000000000000001E-2</v>
      </c>
      <c r="F21" s="177">
        <v>0.78244776726280585</v>
      </c>
      <c r="G21" s="176">
        <v>1.5489999999999999</v>
      </c>
      <c r="H21" s="176">
        <v>4.8000000000000001E-2</v>
      </c>
      <c r="I21" s="176">
        <v>0.83499999999999996</v>
      </c>
      <c r="J21" s="176">
        <v>2.1000000000000001E-2</v>
      </c>
      <c r="K21" s="178">
        <v>-2.4086623921361152E-2</v>
      </c>
      <c r="L21" s="179">
        <v>3239.9150287760658</v>
      </c>
      <c r="M21" s="180">
        <v>104.19328576462081</v>
      </c>
      <c r="N21" s="180">
        <v>4387.9576938679465</v>
      </c>
      <c r="O21" s="180">
        <v>177.17191226923069</v>
      </c>
      <c r="P21" s="180">
        <v>4982.6398664356984</v>
      </c>
      <c r="Q21" s="180">
        <v>125.3119008325146</v>
      </c>
      <c r="R21" s="180">
        <v>7.9606037420408864</v>
      </c>
      <c r="S21" s="181">
        <v>120.24738758835059</v>
      </c>
      <c r="T21" s="175">
        <v>1.8220000000000001</v>
      </c>
      <c r="U21" s="178">
        <v>5.3734551316496511</v>
      </c>
      <c r="X21" s="182"/>
      <c r="Y21" s="182"/>
      <c r="Z21" s="182"/>
      <c r="AA21" s="182"/>
    </row>
    <row r="22" spans="1:27" s="162" customFormat="1" ht="14.4">
      <c r="A22" s="414" t="s">
        <v>142</v>
      </c>
      <c r="B22" s="176">
        <v>79.5</v>
      </c>
      <c r="C22" s="176">
        <v>2</v>
      </c>
      <c r="D22" s="176">
        <v>0.72799999999999998</v>
      </c>
      <c r="E22" s="176">
        <v>1.2E-2</v>
      </c>
      <c r="F22" s="177">
        <v>0.70915170429135022</v>
      </c>
      <c r="G22" s="176">
        <v>1.369</v>
      </c>
      <c r="H22" s="176">
        <v>2.1999999999999999E-2</v>
      </c>
      <c r="I22" s="176">
        <v>0.78700000000000003</v>
      </c>
      <c r="J22" s="176">
        <v>1.4E-2</v>
      </c>
      <c r="K22" s="178">
        <v>-0.10176975309141709</v>
      </c>
      <c r="L22" s="179">
        <v>3525.9608082634259</v>
      </c>
      <c r="M22" s="180">
        <v>58.120233103243287</v>
      </c>
      <c r="N22" s="180">
        <v>4455.7619783972359</v>
      </c>
      <c r="O22" s="180">
        <v>112.0946409659682</v>
      </c>
      <c r="P22" s="180">
        <v>4898.3901257033158</v>
      </c>
      <c r="Q22" s="180">
        <v>87.137816721532943</v>
      </c>
      <c r="R22" s="180">
        <v>439.76648738440917</v>
      </c>
      <c r="S22" s="181">
        <v>88.229094471526111</v>
      </c>
      <c r="T22" s="175">
        <v>1.57</v>
      </c>
      <c r="U22" s="178">
        <v>4.7326076668244204</v>
      </c>
      <c r="X22" s="182"/>
      <c r="Y22" s="182"/>
      <c r="Z22" s="182"/>
      <c r="AA22" s="182"/>
    </row>
    <row r="23" spans="1:27" s="162" customFormat="1" ht="14.4">
      <c r="A23" s="414" t="s">
        <v>143</v>
      </c>
      <c r="B23" s="176">
        <v>69.7</v>
      </c>
      <c r="C23" s="176">
        <v>2.2000000000000002</v>
      </c>
      <c r="D23" s="176">
        <v>0.61099999999999999</v>
      </c>
      <c r="E23" s="176">
        <v>1.7000000000000001E-2</v>
      </c>
      <c r="F23" s="177">
        <v>0.79537195499094215</v>
      </c>
      <c r="G23" s="176">
        <v>1.64</v>
      </c>
      <c r="H23" s="176">
        <v>4.7E-2</v>
      </c>
      <c r="I23" s="176">
        <v>0.82799999999999996</v>
      </c>
      <c r="J23" s="176">
        <v>1.6E-2</v>
      </c>
      <c r="K23" s="178">
        <v>0.17916570283586383</v>
      </c>
      <c r="L23" s="179">
        <v>3074.0055064937142</v>
      </c>
      <c r="M23" s="180">
        <v>85.528794779694181</v>
      </c>
      <c r="N23" s="180">
        <v>4323.9534679418466</v>
      </c>
      <c r="O23" s="180">
        <v>136.48059726645712</v>
      </c>
      <c r="P23" s="180">
        <v>4970.6790672551751</v>
      </c>
      <c r="Q23" s="180">
        <v>96.051769415558951</v>
      </c>
      <c r="R23" s="180">
        <v>57.198188391143916</v>
      </c>
      <c r="S23" s="181">
        <v>88.882858600852714</v>
      </c>
      <c r="T23" s="175">
        <v>2.1240000000000001</v>
      </c>
      <c r="U23" s="178">
        <v>4.1858518208455422</v>
      </c>
      <c r="X23" s="182"/>
      <c r="Y23" s="182"/>
      <c r="Z23" s="182"/>
      <c r="AA23" s="182"/>
    </row>
    <row r="24" spans="1:27" s="162" customFormat="1" ht="14.4">
      <c r="A24" s="414" t="s">
        <v>144</v>
      </c>
      <c r="B24" s="176">
        <v>98.7</v>
      </c>
      <c r="C24" s="176">
        <v>2</v>
      </c>
      <c r="D24" s="176">
        <v>0.86399999999999999</v>
      </c>
      <c r="E24" s="176">
        <v>1.2E-2</v>
      </c>
      <c r="F24" s="177">
        <v>0.63845138163310533</v>
      </c>
      <c r="G24" s="176">
        <v>1.161</v>
      </c>
      <c r="H24" s="176">
        <v>1.7000000000000001E-2</v>
      </c>
      <c r="I24" s="176">
        <v>0.83199999999999996</v>
      </c>
      <c r="J24" s="176">
        <v>1.2999999999999999E-2</v>
      </c>
      <c r="K24" s="178">
        <v>0.10476538024519041</v>
      </c>
      <c r="L24" s="179">
        <v>4014.3414424715515</v>
      </c>
      <c r="M24" s="180">
        <v>55.754742256549328</v>
      </c>
      <c r="N24" s="180">
        <v>4672.9610366733941</v>
      </c>
      <c r="O24" s="180">
        <v>94.690193245661476</v>
      </c>
      <c r="P24" s="180">
        <v>4977.5269080458629</v>
      </c>
      <c r="Q24" s="180">
        <v>77.773857938216594</v>
      </c>
      <c r="R24" s="180">
        <v>57.105649813887091</v>
      </c>
      <c r="S24" s="181">
        <v>107.58478838838913</v>
      </c>
      <c r="T24" s="175">
        <v>1.657</v>
      </c>
      <c r="U24" s="178">
        <v>5.296610169491526</v>
      </c>
      <c r="X24" s="182"/>
      <c r="Y24" s="182"/>
      <c r="Z24" s="182"/>
      <c r="AA24" s="182"/>
    </row>
    <row r="25" spans="1:27" s="162" customFormat="1" ht="14.4">
      <c r="A25" s="414" t="s">
        <v>145</v>
      </c>
      <c r="B25" s="176">
        <v>96.1</v>
      </c>
      <c r="C25" s="176">
        <v>1.7</v>
      </c>
      <c r="D25" s="176">
        <v>0.86299999999999999</v>
      </c>
      <c r="E25" s="176">
        <v>1.2999999999999999E-2</v>
      </c>
      <c r="F25" s="177">
        <v>0.7219488969689114</v>
      </c>
      <c r="G25" s="176">
        <v>1.159</v>
      </c>
      <c r="H25" s="176">
        <v>1.7000000000000001E-2</v>
      </c>
      <c r="I25" s="176">
        <v>0.80300000000000005</v>
      </c>
      <c r="J25" s="176">
        <v>0.01</v>
      </c>
      <c r="K25" s="178">
        <v>0.15683756597654211</v>
      </c>
      <c r="L25" s="179">
        <v>4010.8821377563349</v>
      </c>
      <c r="M25" s="180">
        <v>60.418850279064138</v>
      </c>
      <c r="N25" s="180">
        <v>4646.1302485630085</v>
      </c>
      <c r="O25" s="180">
        <v>82.189608975620345</v>
      </c>
      <c r="P25" s="180">
        <v>4927.0668569371455</v>
      </c>
      <c r="Q25" s="180">
        <v>61.35824230307778</v>
      </c>
      <c r="R25" s="180">
        <v>399.32689069580329</v>
      </c>
      <c r="S25" s="181">
        <v>84.00615704162476</v>
      </c>
      <c r="T25" s="175">
        <v>1.4219999999999999</v>
      </c>
      <c r="U25" s="178">
        <v>4.1186161449752889</v>
      </c>
      <c r="X25" s="182"/>
      <c r="Y25" s="182"/>
      <c r="Z25" s="182"/>
      <c r="AA25" s="182"/>
    </row>
    <row r="26" spans="1:27" s="162" customFormat="1" ht="14.4">
      <c r="A26" s="414" t="s">
        <v>146</v>
      </c>
      <c r="B26" s="176">
        <v>98.8</v>
      </c>
      <c r="C26" s="176">
        <v>2.1</v>
      </c>
      <c r="D26" s="176">
        <v>0.86699999999999999</v>
      </c>
      <c r="E26" s="176">
        <v>1.0999999999999999E-2</v>
      </c>
      <c r="F26" s="177">
        <v>0.67572304734457667</v>
      </c>
      <c r="G26" s="176">
        <v>1.1519999999999999</v>
      </c>
      <c r="H26" s="176">
        <v>1.4E-2</v>
      </c>
      <c r="I26" s="176">
        <v>0.82499999999999996</v>
      </c>
      <c r="J26" s="176">
        <v>1.2999999999999999E-2</v>
      </c>
      <c r="K26" s="178">
        <v>-0.1456576907070021</v>
      </c>
      <c r="L26" s="179">
        <v>4024.7082324550242</v>
      </c>
      <c r="M26" s="180">
        <v>51.063195567480115</v>
      </c>
      <c r="N26" s="180">
        <v>4673.9789646315867</v>
      </c>
      <c r="O26" s="180">
        <v>99.345706738120768</v>
      </c>
      <c r="P26" s="180">
        <v>4965.5200708505772</v>
      </c>
      <c r="Q26" s="180">
        <v>78.244558692190921</v>
      </c>
      <c r="R26" s="180">
        <v>143.62569650750828</v>
      </c>
      <c r="S26" s="181">
        <v>105.98270670441651</v>
      </c>
      <c r="T26" s="175">
        <v>1.5920000000000001</v>
      </c>
      <c r="U26" s="178">
        <v>4.0209087253719336</v>
      </c>
      <c r="X26" s="182"/>
      <c r="Y26" s="182"/>
      <c r="Z26" s="182"/>
      <c r="AA26" s="182"/>
    </row>
    <row r="27" spans="1:27" s="162" customFormat="1" ht="14.4">
      <c r="A27" s="414" t="s">
        <v>147</v>
      </c>
      <c r="B27" s="176">
        <v>72.2</v>
      </c>
      <c r="C27" s="176">
        <v>1.7</v>
      </c>
      <c r="D27" s="176">
        <v>0.629</v>
      </c>
      <c r="E27" s="176">
        <v>1.2999999999999999E-2</v>
      </c>
      <c r="F27" s="177">
        <v>0.82934202104051424</v>
      </c>
      <c r="G27" s="176">
        <v>1.59</v>
      </c>
      <c r="H27" s="176">
        <v>3.3000000000000002E-2</v>
      </c>
      <c r="I27" s="176">
        <v>0.83299999999999996</v>
      </c>
      <c r="J27" s="176">
        <v>1.0999999999999999E-2</v>
      </c>
      <c r="K27" s="178">
        <v>9.2562326603444975E-2</v>
      </c>
      <c r="L27" s="179">
        <v>3145.6330676545244</v>
      </c>
      <c r="M27" s="180">
        <v>65.013084069171413</v>
      </c>
      <c r="N27" s="180">
        <v>4359.2378747700322</v>
      </c>
      <c r="O27" s="180">
        <v>102.64133500151044</v>
      </c>
      <c r="P27" s="180">
        <v>4979.2334014257685</v>
      </c>
      <c r="Q27" s="180">
        <v>65.752181771528754</v>
      </c>
      <c r="R27" s="180">
        <v>22.315550188755875</v>
      </c>
      <c r="S27" s="181">
        <v>70.529392425347567</v>
      </c>
      <c r="T27" s="175">
        <v>2.1</v>
      </c>
      <c r="U27" s="178">
        <v>4.677268475210477</v>
      </c>
      <c r="X27" s="182"/>
      <c r="Y27" s="182"/>
      <c r="Z27" s="182"/>
      <c r="AA27" s="182"/>
    </row>
    <row r="28" spans="1:27" s="162" customFormat="1" ht="14.4">
      <c r="A28" s="414" t="s">
        <v>148</v>
      </c>
      <c r="B28" s="176">
        <v>111.5</v>
      </c>
      <c r="C28" s="176">
        <v>1.9</v>
      </c>
      <c r="D28" s="176">
        <v>0.97899999999999998</v>
      </c>
      <c r="E28" s="176">
        <v>1.2999999999999999E-2</v>
      </c>
      <c r="F28" s="177">
        <v>0.57159433050014385</v>
      </c>
      <c r="G28" s="176">
        <v>1.0209999999999999</v>
      </c>
      <c r="H28" s="176">
        <v>1.2999999999999999E-2</v>
      </c>
      <c r="I28" s="176">
        <v>0.83199999999999996</v>
      </c>
      <c r="J28" s="176">
        <v>1.2E-2</v>
      </c>
      <c r="K28" s="178">
        <v>0.21718932168324842</v>
      </c>
      <c r="L28" s="179">
        <v>4400.2686002928522</v>
      </c>
      <c r="M28" s="180">
        <v>58.430532996738584</v>
      </c>
      <c r="N28" s="180">
        <v>4795.6066625826015</v>
      </c>
      <c r="O28" s="180">
        <v>81.718857927416522</v>
      </c>
      <c r="P28" s="180">
        <v>4977.5269080458629</v>
      </c>
      <c r="Q28" s="180">
        <v>71.791253481430715</v>
      </c>
      <c r="R28" s="180">
        <v>78.603408717621321</v>
      </c>
      <c r="S28" s="181">
        <v>114.80790090526902</v>
      </c>
      <c r="T28" s="175">
        <v>1.345</v>
      </c>
      <c r="U28" s="178">
        <v>5.0994390617032126</v>
      </c>
      <c r="X28" s="182"/>
      <c r="Y28" s="182"/>
      <c r="Z28" s="182"/>
      <c r="AA28" s="182"/>
    </row>
    <row r="29" spans="1:27" s="162" customFormat="1" ht="14.4">
      <c r="A29" s="414" t="s">
        <v>149</v>
      </c>
      <c r="B29" s="176">
        <v>125.5</v>
      </c>
      <c r="C29" s="176">
        <v>3.3</v>
      </c>
      <c r="D29" s="176">
        <v>1.1040000000000001</v>
      </c>
      <c r="E29" s="176">
        <v>0.02</v>
      </c>
      <c r="F29" s="177">
        <v>0.62988215228304734</v>
      </c>
      <c r="G29" s="176">
        <v>0.90700000000000003</v>
      </c>
      <c r="H29" s="176">
        <v>1.7000000000000001E-2</v>
      </c>
      <c r="I29" s="176">
        <v>0.83</v>
      </c>
      <c r="J29" s="176">
        <v>1.7000000000000001E-2</v>
      </c>
      <c r="K29" s="178">
        <v>0.10340836096697865</v>
      </c>
      <c r="L29" s="179">
        <v>4795.1026261109655</v>
      </c>
      <c r="M29" s="180">
        <v>86.867801197662402</v>
      </c>
      <c r="N29" s="180">
        <v>4914.7000133701322</v>
      </c>
      <c r="O29" s="180">
        <v>129.23115573005128</v>
      </c>
      <c r="P29" s="180">
        <v>4974.107372136712</v>
      </c>
      <c r="Q29" s="180">
        <v>101.87930762207725</v>
      </c>
      <c r="R29" s="180">
        <v>149.59534923438008</v>
      </c>
      <c r="S29" s="181">
        <v>165.48460739916806</v>
      </c>
      <c r="T29" s="175">
        <v>1.21</v>
      </c>
      <c r="U29" s="178">
        <v>3.990422984836393</v>
      </c>
      <c r="X29" s="182"/>
      <c r="Y29" s="182"/>
      <c r="Z29" s="182"/>
      <c r="AA29" s="182"/>
    </row>
    <row r="30" spans="1:27" s="162" customFormat="1" ht="14.4">
      <c r="A30" s="414" t="s">
        <v>150</v>
      </c>
      <c r="B30" s="176">
        <v>94.1</v>
      </c>
      <c r="C30" s="176">
        <v>1.7</v>
      </c>
      <c r="D30" s="176">
        <v>0.81899999999999995</v>
      </c>
      <c r="E30" s="176">
        <v>1.0999999999999999E-2</v>
      </c>
      <c r="F30" s="177">
        <v>0.55422456667767761</v>
      </c>
      <c r="G30" s="176">
        <v>1.222</v>
      </c>
      <c r="H30" s="176">
        <v>1.6E-2</v>
      </c>
      <c r="I30" s="176">
        <v>0.84299999999999997</v>
      </c>
      <c r="J30" s="176">
        <v>1.2999999999999999E-2</v>
      </c>
      <c r="K30" s="178">
        <v>0.20520889388192015</v>
      </c>
      <c r="L30" s="179">
        <v>3856.8051541401137</v>
      </c>
      <c r="M30" s="180">
        <v>51.8008018260577</v>
      </c>
      <c r="N30" s="180">
        <v>4624.9976844710809</v>
      </c>
      <c r="O30" s="180">
        <v>83.554687179605082</v>
      </c>
      <c r="P30" s="180">
        <v>4996.1795638399935</v>
      </c>
      <c r="Q30" s="180">
        <v>77.046659940593017</v>
      </c>
      <c r="R30" s="180">
        <v>-75.944360979011336</v>
      </c>
      <c r="S30" s="181">
        <v>105.00095525290038</v>
      </c>
      <c r="T30" s="175">
        <v>1.587</v>
      </c>
      <c r="U30" s="178">
        <v>4.1718815185648728</v>
      </c>
      <c r="X30" s="182"/>
      <c r="Y30" s="182"/>
      <c r="Z30" s="182"/>
      <c r="AA30" s="182"/>
    </row>
    <row r="31" spans="1:27" s="162" customFormat="1" ht="14.4">
      <c r="A31" s="414" t="s">
        <v>151</v>
      </c>
      <c r="B31" s="176">
        <v>91.5</v>
      </c>
      <c r="C31" s="176">
        <v>2.2000000000000002</v>
      </c>
      <c r="D31" s="176">
        <v>0.78500000000000003</v>
      </c>
      <c r="E31" s="176">
        <v>1.0999999999999999E-2</v>
      </c>
      <c r="F31" s="177">
        <v>0.53712619393755745</v>
      </c>
      <c r="G31" s="176">
        <v>1.274</v>
      </c>
      <c r="H31" s="176">
        <v>1.7000000000000001E-2</v>
      </c>
      <c r="I31" s="176">
        <v>0.83699999999999997</v>
      </c>
      <c r="J31" s="176">
        <v>1.7000000000000001E-2</v>
      </c>
      <c r="K31" s="178">
        <v>2.3021320737264008E-2</v>
      </c>
      <c r="L31" s="179">
        <v>3735.1710893253985</v>
      </c>
      <c r="M31" s="180">
        <v>52.33997704787182</v>
      </c>
      <c r="N31" s="180">
        <v>4596.8509362018376</v>
      </c>
      <c r="O31" s="180">
        <v>110.52537770102781</v>
      </c>
      <c r="P31" s="180">
        <v>4986.0376720732029</v>
      </c>
      <c r="Q31" s="180">
        <v>101.26958234796231</v>
      </c>
      <c r="R31" s="180">
        <v>-7.2278126512444452</v>
      </c>
      <c r="S31" s="181">
        <v>121.50103447160123</v>
      </c>
      <c r="T31" s="175">
        <v>1.6180000000000001</v>
      </c>
      <c r="U31" s="178">
        <v>4.0535062829347384</v>
      </c>
      <c r="X31" s="182"/>
      <c r="Y31" s="182"/>
      <c r="Z31" s="182"/>
      <c r="AA31" s="182"/>
    </row>
    <row r="32" spans="1:27" s="162" customFormat="1" ht="14.4">
      <c r="A32" s="414" t="s">
        <v>152</v>
      </c>
      <c r="B32" s="176">
        <v>78.900000000000006</v>
      </c>
      <c r="C32" s="176">
        <v>2.7</v>
      </c>
      <c r="D32" s="176">
        <v>0.66800000000000004</v>
      </c>
      <c r="E32" s="176">
        <v>1.2999999999999999E-2</v>
      </c>
      <c r="F32" s="177">
        <v>0.59798551121732912</v>
      </c>
      <c r="G32" s="176">
        <v>1.4990000000000001</v>
      </c>
      <c r="H32" s="176">
        <v>2.8000000000000001E-2</v>
      </c>
      <c r="I32" s="176">
        <v>0.83799999999999997</v>
      </c>
      <c r="J32" s="176">
        <v>2.3E-2</v>
      </c>
      <c r="K32" s="178">
        <v>-6.7134356245218491E-2</v>
      </c>
      <c r="L32" s="179">
        <v>3298.148615223563</v>
      </c>
      <c r="M32" s="180">
        <v>64.185526942973524</v>
      </c>
      <c r="N32" s="180">
        <v>4448.1655610217076</v>
      </c>
      <c r="O32" s="180">
        <v>152.21859334294817</v>
      </c>
      <c r="P32" s="180">
        <v>4987.73334116152</v>
      </c>
      <c r="Q32" s="180">
        <v>136.89482917269089</v>
      </c>
      <c r="R32" s="180">
        <v>-16.444851973805878</v>
      </c>
      <c r="S32" s="181">
        <v>133.85032715820489</v>
      </c>
      <c r="T32" s="175">
        <v>1.829</v>
      </c>
      <c r="U32" s="178">
        <v>4.3159257660768233</v>
      </c>
      <c r="X32" s="182"/>
      <c r="Y32" s="182"/>
      <c r="Z32" s="182"/>
      <c r="AA32" s="182"/>
    </row>
    <row r="33" spans="1:27" s="162" customFormat="1" ht="14.4">
      <c r="A33" s="414" t="s">
        <v>153</v>
      </c>
      <c r="B33" s="176">
        <v>38.799999999999997</v>
      </c>
      <c r="C33" s="176">
        <v>1.2</v>
      </c>
      <c r="D33" s="176">
        <v>0.46910000000000002</v>
      </c>
      <c r="E33" s="176">
        <v>6.8999999999999999E-3</v>
      </c>
      <c r="F33" s="177">
        <v>0.41554336253609481</v>
      </c>
      <c r="G33" s="176">
        <v>2.1349999999999998</v>
      </c>
      <c r="H33" s="176">
        <v>3.1E-2</v>
      </c>
      <c r="I33" s="176">
        <v>0.60299999999999998</v>
      </c>
      <c r="J33" s="176">
        <v>1.7000000000000001E-2</v>
      </c>
      <c r="K33" s="178">
        <v>5.9980990565522641E-2</v>
      </c>
      <c r="L33" s="179">
        <v>2479.6130114052821</v>
      </c>
      <c r="M33" s="180">
        <v>36.472670600504038</v>
      </c>
      <c r="N33" s="180">
        <v>3740.5360331932698</v>
      </c>
      <c r="O33" s="180">
        <v>115.68668143896711</v>
      </c>
      <c r="P33" s="180">
        <v>4515.2437093667095</v>
      </c>
      <c r="Q33" s="180">
        <v>127.2954279589288</v>
      </c>
      <c r="R33" s="180">
        <v>1025.4579507173125</v>
      </c>
      <c r="S33" s="181">
        <v>59.462341542106643</v>
      </c>
      <c r="T33" s="175">
        <v>1.6950000000000001</v>
      </c>
      <c r="U33" s="178">
        <v>4.0371417036737993</v>
      </c>
      <c r="X33" s="182"/>
      <c r="Y33" s="182"/>
      <c r="Z33" s="182"/>
      <c r="AA33" s="182"/>
    </row>
    <row r="34" spans="1:27" s="162" customFormat="1" ht="14.4">
      <c r="A34" s="414" t="s">
        <v>154</v>
      </c>
      <c r="B34" s="176">
        <v>81</v>
      </c>
      <c r="C34" s="176">
        <v>1.5</v>
      </c>
      <c r="D34" s="176">
        <v>0.70530000000000004</v>
      </c>
      <c r="E34" s="176">
        <v>8.6E-3</v>
      </c>
      <c r="F34" s="177">
        <v>0.62461561901902951</v>
      </c>
      <c r="G34" s="176">
        <v>1.4179999999999999</v>
      </c>
      <c r="H34" s="176">
        <v>1.7000000000000001E-2</v>
      </c>
      <c r="I34" s="176">
        <v>0.82899999999999996</v>
      </c>
      <c r="J34" s="176">
        <v>1.2E-2</v>
      </c>
      <c r="K34" s="178">
        <v>2.975476007878115E-2</v>
      </c>
      <c r="L34" s="179">
        <v>3440.715863572806</v>
      </c>
      <c r="M34" s="180">
        <v>41.954000321460555</v>
      </c>
      <c r="N34" s="180">
        <v>4474.5080441328664</v>
      </c>
      <c r="O34" s="180">
        <v>82.861260076534563</v>
      </c>
      <c r="P34" s="180">
        <v>4972.3943185858634</v>
      </c>
      <c r="Q34" s="180">
        <v>71.976757325730233</v>
      </c>
      <c r="R34" s="180">
        <v>63.575632150676078</v>
      </c>
      <c r="S34" s="181">
        <v>82.931023217507388</v>
      </c>
      <c r="T34" s="175">
        <v>1.8149999999999999</v>
      </c>
      <c r="U34" s="178">
        <v>4.4662795891022782</v>
      </c>
      <c r="X34" s="182"/>
      <c r="Y34" s="182"/>
      <c r="Z34" s="182"/>
      <c r="AA34" s="182"/>
    </row>
    <row r="35" spans="1:27" s="162" customFormat="1">
      <c r="A35" s="414" t="s">
        <v>155</v>
      </c>
      <c r="B35" s="176">
        <v>55.37</v>
      </c>
      <c r="C35" s="176">
        <v>0.68</v>
      </c>
      <c r="D35" s="176">
        <v>0.49359999999999998</v>
      </c>
      <c r="E35" s="176">
        <v>6.1000000000000004E-3</v>
      </c>
      <c r="F35" s="177">
        <v>0.57965069856349793</v>
      </c>
      <c r="G35" s="176">
        <v>2.0310000000000001</v>
      </c>
      <c r="H35" s="176">
        <v>2.4E-2</v>
      </c>
      <c r="I35" s="176">
        <v>0.82330000000000003</v>
      </c>
      <c r="J35" s="176">
        <v>9.2999999999999992E-3</v>
      </c>
      <c r="K35" s="178">
        <v>0.43606271248559653</v>
      </c>
      <c r="L35" s="179">
        <v>2586.232478616444</v>
      </c>
      <c r="M35" s="180">
        <v>31.961138815964972</v>
      </c>
      <c r="N35" s="180">
        <v>4093.9606052632216</v>
      </c>
      <c r="O35" s="180">
        <v>50.278006349629599</v>
      </c>
      <c r="P35" s="180">
        <v>4962.587779742159</v>
      </c>
      <c r="Q35" s="180">
        <v>56.057410848538893</v>
      </c>
      <c r="R35" s="180">
        <v>66.842540838202979</v>
      </c>
      <c r="S35" s="181">
        <v>49.406569527517391</v>
      </c>
      <c r="T35" s="175">
        <v>2.8519999999999999</v>
      </c>
      <c r="U35" s="178">
        <v>4.6707146193367581</v>
      </c>
    </row>
    <row r="36" spans="1:27" s="162" customFormat="1">
      <c r="A36" s="414" t="s">
        <v>156</v>
      </c>
      <c r="B36" s="176">
        <v>111.5</v>
      </c>
      <c r="C36" s="176">
        <v>2.2999999999999998</v>
      </c>
      <c r="D36" s="176">
        <v>0.96899999999999997</v>
      </c>
      <c r="E36" s="176">
        <v>1.7000000000000001E-2</v>
      </c>
      <c r="F36" s="177">
        <v>0.73050233727619951</v>
      </c>
      <c r="G36" s="176">
        <v>1.04</v>
      </c>
      <c r="H36" s="176">
        <v>1.7999999999999999E-2</v>
      </c>
      <c r="I36" s="176">
        <v>0.83899999999999997</v>
      </c>
      <c r="J36" s="176">
        <v>1.2E-2</v>
      </c>
      <c r="K36" s="178">
        <v>0.15879456773531031</v>
      </c>
      <c r="L36" s="179">
        <v>4367.611923655043</v>
      </c>
      <c r="M36" s="180">
        <v>76.624770590439368</v>
      </c>
      <c r="N36" s="180">
        <v>4795.6066625826015</v>
      </c>
      <c r="O36" s="180">
        <v>98.922828017398956</v>
      </c>
      <c r="P36" s="180">
        <v>4989.4268616075115</v>
      </c>
      <c r="Q36" s="180">
        <v>71.362481930024003</v>
      </c>
      <c r="R36" s="180">
        <v>-30.444431139330042</v>
      </c>
      <c r="S36" s="181">
        <v>116.29678979622742</v>
      </c>
      <c r="T36" s="175">
        <v>1.24</v>
      </c>
      <c r="U36" s="178">
        <v>3.6416605972323377</v>
      </c>
    </row>
    <row r="37" spans="1:27" s="162" customFormat="1">
      <c r="A37" s="414" t="s">
        <v>157</v>
      </c>
      <c r="B37" s="176">
        <v>106.7</v>
      </c>
      <c r="C37" s="176">
        <v>2</v>
      </c>
      <c r="D37" s="176">
        <v>0.92300000000000004</v>
      </c>
      <c r="E37" s="176">
        <v>1.6E-2</v>
      </c>
      <c r="F37" s="177">
        <v>0.63624022376933631</v>
      </c>
      <c r="G37" s="176">
        <v>1.091</v>
      </c>
      <c r="H37" s="176">
        <v>1.7999999999999999E-2</v>
      </c>
      <c r="I37" s="176">
        <v>0.84199999999999997</v>
      </c>
      <c r="J37" s="176">
        <v>1.2999999999999999E-2</v>
      </c>
      <c r="K37" s="178">
        <v>0.31256260922942131</v>
      </c>
      <c r="L37" s="179">
        <v>4215.2229918236444</v>
      </c>
      <c r="M37" s="180">
        <v>73.069954354472699</v>
      </c>
      <c r="N37" s="180">
        <v>4751.3322680228894</v>
      </c>
      <c r="O37" s="180">
        <v>89.059648885152569</v>
      </c>
      <c r="P37" s="180">
        <v>4994.4945845769371</v>
      </c>
      <c r="Q37" s="180">
        <v>77.112149168052468</v>
      </c>
      <c r="R37" s="180">
        <v>-73.485599978824453</v>
      </c>
      <c r="S37" s="181">
        <v>118.17116630740989</v>
      </c>
      <c r="T37" s="175">
        <v>1.0489999999999999</v>
      </c>
      <c r="U37" s="178">
        <v>4.34593654932638</v>
      </c>
    </row>
    <row r="38" spans="1:27" s="162" customFormat="1">
      <c r="A38" s="414" t="s">
        <v>158</v>
      </c>
      <c r="B38" s="176">
        <v>89.2</v>
      </c>
      <c r="C38" s="176">
        <v>2.7</v>
      </c>
      <c r="D38" s="176">
        <v>0.77400000000000002</v>
      </c>
      <c r="E38" s="176">
        <v>2.3E-2</v>
      </c>
      <c r="F38" s="177">
        <v>0.95515077109057944</v>
      </c>
      <c r="G38" s="176">
        <v>1.341</v>
      </c>
      <c r="H38" s="176">
        <v>4.3999999999999997E-2</v>
      </c>
      <c r="I38" s="176">
        <v>0.83340000000000003</v>
      </c>
      <c r="J38" s="176">
        <v>7.4999999999999997E-3</v>
      </c>
      <c r="K38" s="178">
        <v>0.40869032690078932</v>
      </c>
      <c r="L38" s="179">
        <v>3695.3223780008884</v>
      </c>
      <c r="M38" s="180">
        <v>109.80932131010391</v>
      </c>
      <c r="N38" s="180">
        <v>4571.2843855090405</v>
      </c>
      <c r="O38" s="180">
        <v>138.36847355240369</v>
      </c>
      <c r="P38" s="180">
        <v>4979.9153892653503</v>
      </c>
      <c r="Q38" s="180">
        <v>44.815653251128062</v>
      </c>
      <c r="R38" s="180">
        <v>30.067182564380111</v>
      </c>
      <c r="S38" s="181">
        <v>70.388742777875521</v>
      </c>
      <c r="T38" s="175">
        <v>1.7669999999999999</v>
      </c>
      <c r="U38" s="178">
        <v>4.2955326460481098</v>
      </c>
    </row>
    <row r="39" spans="1:27" s="162" customFormat="1">
      <c r="A39" s="414" t="s">
        <v>159</v>
      </c>
      <c r="B39" s="176">
        <v>65.319999999999993</v>
      </c>
      <c r="C39" s="176">
        <v>0.96</v>
      </c>
      <c r="D39" s="176">
        <v>0.56669999999999998</v>
      </c>
      <c r="E39" s="176">
        <v>6.4000000000000003E-3</v>
      </c>
      <c r="F39" s="177">
        <v>0.6212314629320973</v>
      </c>
      <c r="G39" s="176">
        <v>1.7689999999999999</v>
      </c>
      <c r="H39" s="176">
        <v>0.02</v>
      </c>
      <c r="I39" s="176">
        <v>0.83630000000000004</v>
      </c>
      <c r="J39" s="176">
        <v>9.7999999999999997E-3</v>
      </c>
      <c r="K39" s="178">
        <v>0.18546118465191358</v>
      </c>
      <c r="L39" s="179">
        <v>2894.2562218681987</v>
      </c>
      <c r="M39" s="180">
        <v>32.686147555949312</v>
      </c>
      <c r="N39" s="180">
        <v>4259.0155971234599</v>
      </c>
      <c r="O39" s="180">
        <v>62.594228004263961</v>
      </c>
      <c r="P39" s="180">
        <v>4984.8494223898433</v>
      </c>
      <c r="Q39" s="180">
        <v>58.413875809423011</v>
      </c>
      <c r="R39" s="180">
        <v>-2.9773928038244684</v>
      </c>
      <c r="S39" s="181">
        <v>59.625514110088673</v>
      </c>
      <c r="T39" s="175">
        <v>2.266</v>
      </c>
      <c r="U39" s="178">
        <v>4.4111160123511244</v>
      </c>
    </row>
    <row r="40" spans="1:27" s="162" customFormat="1">
      <c r="A40" s="414" t="s">
        <v>160</v>
      </c>
      <c r="B40" s="176">
        <v>88.7</v>
      </c>
      <c r="C40" s="176">
        <v>1.2</v>
      </c>
      <c r="D40" s="176">
        <v>0.78</v>
      </c>
      <c r="E40" s="176">
        <v>0.01</v>
      </c>
      <c r="F40" s="177">
        <v>0.68264515578399831</v>
      </c>
      <c r="G40" s="176">
        <v>1.2849999999999999</v>
      </c>
      <c r="H40" s="176">
        <v>1.7000000000000001E-2</v>
      </c>
      <c r="I40" s="176">
        <v>0.82730000000000004</v>
      </c>
      <c r="J40" s="176">
        <v>8.6999999999999994E-3</v>
      </c>
      <c r="K40" s="178">
        <v>0.36867714508090921</v>
      </c>
      <c r="L40" s="179">
        <v>3717.0885692441184</v>
      </c>
      <c r="M40" s="180">
        <v>47.65498165697587</v>
      </c>
      <c r="N40" s="180">
        <v>4565.6402183731025</v>
      </c>
      <c r="O40" s="180">
        <v>61.767398670211072</v>
      </c>
      <c r="P40" s="180">
        <v>4969.477080666632</v>
      </c>
      <c r="Q40" s="180">
        <v>52.259700957088953</v>
      </c>
      <c r="R40" s="180">
        <v>94.091783024945471</v>
      </c>
      <c r="S40" s="181">
        <v>75.0398092592974</v>
      </c>
      <c r="T40" s="175">
        <v>1.83</v>
      </c>
      <c r="U40" s="178">
        <v>4.9236829148202856</v>
      </c>
    </row>
    <row r="41" spans="1:27" s="162" customFormat="1">
      <c r="A41" s="414" t="s">
        <v>161</v>
      </c>
      <c r="B41" s="176">
        <v>64.2</v>
      </c>
      <c r="C41" s="176">
        <v>1.1000000000000001</v>
      </c>
      <c r="D41" s="176">
        <v>0.63339999999999996</v>
      </c>
      <c r="E41" s="176">
        <v>8.8999999999999999E-3</v>
      </c>
      <c r="F41" s="177">
        <v>0.68814044475462133</v>
      </c>
      <c r="G41" s="176">
        <v>1.5820000000000001</v>
      </c>
      <c r="H41" s="176">
        <v>2.3E-2</v>
      </c>
      <c r="I41" s="176">
        <v>0.73599999999999999</v>
      </c>
      <c r="J41" s="176">
        <v>9.2999999999999992E-3</v>
      </c>
      <c r="K41" s="178">
        <v>0.21083107776835769</v>
      </c>
      <c r="L41" s="179">
        <v>3163.0216402387641</v>
      </c>
      <c r="M41" s="180">
        <v>44.444099460254186</v>
      </c>
      <c r="N41" s="180">
        <v>4241.7215504214928</v>
      </c>
      <c r="O41" s="180">
        <v>72.677472047720286</v>
      </c>
      <c r="P41" s="180">
        <v>4802.6577505611867</v>
      </c>
      <c r="Q41" s="180">
        <v>60.685756902471518</v>
      </c>
      <c r="R41" s="180">
        <v>699.03982336829824</v>
      </c>
      <c r="S41" s="181">
        <v>54.66897175906746</v>
      </c>
      <c r="T41" s="175">
        <v>1.589</v>
      </c>
      <c r="U41" s="178">
        <v>4.7619047619047619</v>
      </c>
    </row>
    <row r="42" spans="1:27" s="162" customFormat="1">
      <c r="A42" s="414" t="s">
        <v>162</v>
      </c>
      <c r="B42" s="176">
        <v>101</v>
      </c>
      <c r="C42" s="176">
        <v>1.4</v>
      </c>
      <c r="D42" s="176">
        <v>0.90710000000000002</v>
      </c>
      <c r="E42" s="176">
        <v>9.1000000000000004E-3</v>
      </c>
      <c r="F42" s="177">
        <v>0.53091600421386509</v>
      </c>
      <c r="G42" s="176">
        <v>1.105</v>
      </c>
      <c r="H42" s="176">
        <v>1.0999999999999999E-2</v>
      </c>
      <c r="I42" s="176">
        <v>0.8135</v>
      </c>
      <c r="J42" s="176">
        <v>9.7999999999999997E-3</v>
      </c>
      <c r="K42" s="178">
        <v>0.21715073386408482</v>
      </c>
      <c r="L42" s="179">
        <v>4161.7003295944287</v>
      </c>
      <c r="M42" s="180">
        <v>41.750052915124357</v>
      </c>
      <c r="N42" s="180">
        <v>4696.1190163824649</v>
      </c>
      <c r="O42" s="180">
        <v>65.094719038964854</v>
      </c>
      <c r="P42" s="180">
        <v>4945.557464902603</v>
      </c>
      <c r="Q42" s="180">
        <v>59.577705170307937</v>
      </c>
      <c r="R42" s="180">
        <v>305.26793069592208</v>
      </c>
      <c r="S42" s="181">
        <v>89.032349426923432</v>
      </c>
      <c r="T42" s="175">
        <v>1.4730000000000001</v>
      </c>
      <c r="U42" s="178">
        <v>3.90625</v>
      </c>
    </row>
    <row r="43" spans="1:27" s="162" customFormat="1">
      <c r="A43" s="414" t="s">
        <v>163</v>
      </c>
      <c r="B43" s="176">
        <v>61.6</v>
      </c>
      <c r="C43" s="176">
        <v>1.5</v>
      </c>
      <c r="D43" s="176">
        <v>0.53900000000000003</v>
      </c>
      <c r="E43" s="176">
        <v>8.3000000000000001E-3</v>
      </c>
      <c r="F43" s="177">
        <v>0.60653066486819773</v>
      </c>
      <c r="G43" s="176">
        <v>1.869</v>
      </c>
      <c r="H43" s="176">
        <v>0.03</v>
      </c>
      <c r="I43" s="176">
        <v>0.82599999999999996</v>
      </c>
      <c r="J43" s="176">
        <v>1.6E-2</v>
      </c>
      <c r="K43" s="178">
        <v>6.4175028835269099E-2</v>
      </c>
      <c r="L43" s="179">
        <v>2779.2609499225932</v>
      </c>
      <c r="M43" s="180">
        <v>42.797524831832135</v>
      </c>
      <c r="N43" s="180">
        <v>4200.4013586902092</v>
      </c>
      <c r="O43" s="180">
        <v>102.28250061745639</v>
      </c>
      <c r="P43" s="180">
        <v>4967.2419489819276</v>
      </c>
      <c r="Q43" s="180">
        <v>96.217761723620896</v>
      </c>
      <c r="R43" s="180">
        <v>59.368578857102847</v>
      </c>
      <c r="S43" s="181">
        <v>78.337299727610826</v>
      </c>
      <c r="T43" s="175">
        <v>2.6150000000000002</v>
      </c>
      <c r="U43" s="178">
        <v>4.9480455220188029</v>
      </c>
    </row>
    <row r="44" spans="1:27" s="162" customFormat="1">
      <c r="A44" s="414" t="s">
        <v>164</v>
      </c>
      <c r="B44" s="176">
        <v>112.7</v>
      </c>
      <c r="C44" s="176">
        <v>3</v>
      </c>
      <c r="D44" s="176">
        <v>0.98299999999999998</v>
      </c>
      <c r="E44" s="176">
        <v>1.9E-2</v>
      </c>
      <c r="F44" s="177">
        <v>0.78235546437978076</v>
      </c>
      <c r="G44" s="176">
        <v>1.0229999999999999</v>
      </c>
      <c r="H44" s="176">
        <v>1.9E-2</v>
      </c>
      <c r="I44" s="176">
        <v>0.84099999999999997</v>
      </c>
      <c r="J44" s="176">
        <v>1.4E-2</v>
      </c>
      <c r="K44" s="178">
        <v>-0.13992222637159732</v>
      </c>
      <c r="L44" s="179">
        <v>4413.2850896867621</v>
      </c>
      <c r="M44" s="180">
        <v>85.30256022792318</v>
      </c>
      <c r="N44" s="180">
        <v>4806.3800586449615</v>
      </c>
      <c r="O44" s="180">
        <v>127.94268124165825</v>
      </c>
      <c r="P44" s="180">
        <v>4992.8074779865283</v>
      </c>
      <c r="Q44" s="180">
        <v>83.114512118681802</v>
      </c>
      <c r="R44" s="180">
        <v>-62.120594308185403</v>
      </c>
      <c r="S44" s="181">
        <v>132.36565005284857</v>
      </c>
      <c r="T44" s="175">
        <v>1.53</v>
      </c>
      <c r="U44" s="178">
        <v>4.1701417848206841</v>
      </c>
    </row>
    <row r="45" spans="1:27" s="162" customFormat="1">
      <c r="A45" s="414" t="s">
        <v>165</v>
      </c>
      <c r="B45" s="176">
        <v>64.2</v>
      </c>
      <c r="C45" s="176">
        <v>1.1000000000000001</v>
      </c>
      <c r="D45" s="176">
        <v>0.56059999999999999</v>
      </c>
      <c r="E45" s="176">
        <v>8.3000000000000001E-3</v>
      </c>
      <c r="F45" s="177">
        <v>0.76239322790539976</v>
      </c>
      <c r="G45" s="176">
        <v>1.7829999999999999</v>
      </c>
      <c r="H45" s="176">
        <v>2.5999999999999999E-2</v>
      </c>
      <c r="I45" s="176">
        <v>0.8286</v>
      </c>
      <c r="J45" s="176">
        <v>9.2999999999999992E-3</v>
      </c>
      <c r="K45" s="178">
        <v>0.13759575740015015</v>
      </c>
      <c r="L45" s="179">
        <v>2869.1078981500327</v>
      </c>
      <c r="M45" s="180">
        <v>42.478764813851718</v>
      </c>
      <c r="N45" s="180">
        <v>4241.7215504214928</v>
      </c>
      <c r="O45" s="180">
        <v>72.677472047720286</v>
      </c>
      <c r="P45" s="180">
        <v>4971.7084820982191</v>
      </c>
      <c r="Q45" s="180">
        <v>55.801217576048074</v>
      </c>
      <c r="R45" s="180">
        <v>46.339291250745838</v>
      </c>
      <c r="S45" s="181">
        <v>56.489867602314476</v>
      </c>
      <c r="T45" s="175">
        <v>2.0960000000000001</v>
      </c>
      <c r="U45" s="178">
        <v>4.0176777822418641</v>
      </c>
    </row>
    <row r="46" spans="1:27" s="162" customFormat="1">
      <c r="A46" s="414" t="s">
        <v>166</v>
      </c>
      <c r="B46" s="176">
        <v>95.3</v>
      </c>
      <c r="C46" s="176">
        <v>2.9</v>
      </c>
      <c r="D46" s="176">
        <v>0.83</v>
      </c>
      <c r="E46" s="176">
        <v>1.2999999999999999E-2</v>
      </c>
      <c r="F46" s="177">
        <v>0.56682906254439136</v>
      </c>
      <c r="G46" s="176">
        <v>1.2070000000000001</v>
      </c>
      <c r="H46" s="176">
        <v>1.9E-2</v>
      </c>
      <c r="I46" s="176">
        <v>0.83599999999999997</v>
      </c>
      <c r="J46" s="176">
        <v>2.1000000000000001E-2</v>
      </c>
      <c r="K46" s="178">
        <v>-5.9693482273418842E-2</v>
      </c>
      <c r="L46" s="179">
        <v>3895.6710191995462</v>
      </c>
      <c r="M46" s="180">
        <v>61.016534035655539</v>
      </c>
      <c r="N46" s="180">
        <v>4637.7299272011778</v>
      </c>
      <c r="O46" s="180">
        <v>141.12714363990992</v>
      </c>
      <c r="P46" s="180">
        <v>4984.3398489641095</v>
      </c>
      <c r="Q46" s="180">
        <v>125.20470912469654</v>
      </c>
      <c r="R46" s="180">
        <v>5.4849496309779955</v>
      </c>
      <c r="S46" s="181">
        <v>152.84622852443263</v>
      </c>
      <c r="T46" s="175">
        <v>1.468</v>
      </c>
      <c r="U46" s="178">
        <v>4.3744531933508313</v>
      </c>
    </row>
    <row r="47" spans="1:27" s="162" customFormat="1">
      <c r="A47" s="414" t="s">
        <v>167</v>
      </c>
      <c r="B47" s="176">
        <v>93.2</v>
      </c>
      <c r="C47" s="176">
        <v>2.7</v>
      </c>
      <c r="D47" s="176">
        <v>0.80200000000000005</v>
      </c>
      <c r="E47" s="176">
        <v>2.1000000000000001E-2</v>
      </c>
      <c r="F47" s="177">
        <v>0.89234993503609472</v>
      </c>
      <c r="G47" s="176">
        <v>1.2749999999999999</v>
      </c>
      <c r="H47" s="176">
        <v>2.8000000000000001E-2</v>
      </c>
      <c r="I47" s="176">
        <v>0.84099999999999997</v>
      </c>
      <c r="J47" s="176">
        <v>1.0999999999999999E-2</v>
      </c>
      <c r="K47" s="178">
        <v>-0.3236054148536181</v>
      </c>
      <c r="L47" s="179">
        <v>3796.27499878257</v>
      </c>
      <c r="M47" s="180">
        <v>99.403709444431385</v>
      </c>
      <c r="N47" s="180">
        <v>4615.3426223103188</v>
      </c>
      <c r="O47" s="180">
        <v>133.70627768495558</v>
      </c>
      <c r="P47" s="180">
        <v>4992.8074779865283</v>
      </c>
      <c r="Q47" s="180">
        <v>65.304259521821422</v>
      </c>
      <c r="R47" s="180">
        <v>-51.477708886659478</v>
      </c>
      <c r="S47" s="181">
        <v>91.479525301776036</v>
      </c>
      <c r="T47" s="175">
        <v>1.613</v>
      </c>
      <c r="U47" s="178">
        <v>5.4466230936819171</v>
      </c>
    </row>
    <row r="48" spans="1:27" s="162" customFormat="1">
      <c r="A48" s="414" t="s">
        <v>168</v>
      </c>
      <c r="B48" s="176">
        <v>66.8</v>
      </c>
      <c r="C48" s="176">
        <v>1.2</v>
      </c>
      <c r="D48" s="176">
        <v>0.62709999999999999</v>
      </c>
      <c r="E48" s="176">
        <v>8.3000000000000001E-3</v>
      </c>
      <c r="F48" s="177">
        <v>0.62117578707464893</v>
      </c>
      <c r="G48" s="176">
        <v>1.5980000000000001</v>
      </c>
      <c r="H48" s="176">
        <v>2.1000000000000001E-2</v>
      </c>
      <c r="I48" s="176">
        <v>0.77300000000000002</v>
      </c>
      <c r="J48" s="176">
        <v>1.0999999999999999E-2</v>
      </c>
      <c r="K48" s="178">
        <v>0.1403426399619204</v>
      </c>
      <c r="L48" s="179">
        <v>3138.1098415028932</v>
      </c>
      <c r="M48" s="180">
        <v>41.534542631915187</v>
      </c>
      <c r="N48" s="180">
        <v>4281.4257957519922</v>
      </c>
      <c r="O48" s="180">
        <v>76.911840642251363</v>
      </c>
      <c r="P48" s="180">
        <v>4872.7841315865671</v>
      </c>
      <c r="Q48" s="180">
        <v>69.341041976005485</v>
      </c>
      <c r="R48" s="180">
        <v>448.54941016201519</v>
      </c>
      <c r="S48" s="181">
        <v>63.519726608796162</v>
      </c>
      <c r="T48" s="175">
        <v>1.887</v>
      </c>
      <c r="U48" s="178">
        <v>4.5829514207149407</v>
      </c>
    </row>
    <row r="49" spans="1:21" s="162" customFormat="1">
      <c r="A49" s="414" t="s">
        <v>169</v>
      </c>
      <c r="B49" s="176">
        <v>103.1</v>
      </c>
      <c r="C49" s="176">
        <v>1.9</v>
      </c>
      <c r="D49" s="176">
        <v>0.90100000000000002</v>
      </c>
      <c r="E49" s="176">
        <v>1.4E-2</v>
      </c>
      <c r="F49" s="177">
        <v>0.65738879236753511</v>
      </c>
      <c r="G49" s="176">
        <v>1.1180000000000001</v>
      </c>
      <c r="H49" s="176">
        <v>1.7999999999999999E-2</v>
      </c>
      <c r="I49" s="176">
        <v>0.83899999999999997</v>
      </c>
      <c r="J49" s="176">
        <v>1.2E-2</v>
      </c>
      <c r="K49" s="178">
        <v>0.26960352860195741</v>
      </c>
      <c r="L49" s="179">
        <v>4141.0479516924561</v>
      </c>
      <c r="M49" s="180">
        <v>64.344807240504309</v>
      </c>
      <c r="N49" s="180">
        <v>4716.8116724586725</v>
      </c>
      <c r="O49" s="180">
        <v>86.924754390605997</v>
      </c>
      <c r="P49" s="180">
        <v>4989.4268616075115</v>
      </c>
      <c r="Q49" s="180">
        <v>71.362481930024003</v>
      </c>
      <c r="R49" s="180">
        <v>-30.682896373630136</v>
      </c>
      <c r="S49" s="181">
        <v>108.18294913023982</v>
      </c>
      <c r="T49" s="175">
        <v>1.331</v>
      </c>
      <c r="U49" s="178">
        <v>3.7495313085864268</v>
      </c>
    </row>
    <row r="50" spans="1:21" s="162" customFormat="1">
      <c r="A50" s="414" t="s">
        <v>170</v>
      </c>
      <c r="B50" s="176">
        <v>79.2</v>
      </c>
      <c r="C50" s="176">
        <v>2.2999999999999998</v>
      </c>
      <c r="D50" s="176">
        <v>0.72599999999999998</v>
      </c>
      <c r="E50" s="176">
        <v>1.0999999999999999E-2</v>
      </c>
      <c r="F50" s="177">
        <v>0.624764533614517</v>
      </c>
      <c r="G50" s="176">
        <v>1.381</v>
      </c>
      <c r="H50" s="176">
        <v>2.1000000000000001E-2</v>
      </c>
      <c r="I50" s="176">
        <v>0.78700000000000003</v>
      </c>
      <c r="J50" s="176">
        <v>1.7999999999999999E-2</v>
      </c>
      <c r="K50" s="178">
        <v>-0.12794643550340409</v>
      </c>
      <c r="L50" s="179">
        <v>3518.4953596211844</v>
      </c>
      <c r="M50" s="180">
        <v>53.310535751836127</v>
      </c>
      <c r="N50" s="180">
        <v>4451.9708736076245</v>
      </c>
      <c r="O50" s="180">
        <v>129.28703294567595</v>
      </c>
      <c r="P50" s="180">
        <v>4898.3901257033158</v>
      </c>
      <c r="Q50" s="180">
        <v>112.03433578482804</v>
      </c>
      <c r="R50" s="180">
        <v>437.93251750213921</v>
      </c>
      <c r="S50" s="181">
        <v>107.56734749371199</v>
      </c>
      <c r="T50" s="175">
        <v>1.669</v>
      </c>
      <c r="U50" s="178">
        <v>5.0428643469490666</v>
      </c>
    </row>
    <row r="51" spans="1:21" s="162" customFormat="1">
      <c r="A51" s="414" t="s">
        <v>171</v>
      </c>
      <c r="B51" s="176">
        <v>90.2</v>
      </c>
      <c r="C51" s="176">
        <v>1.7</v>
      </c>
      <c r="D51" s="176">
        <v>0.77500000000000002</v>
      </c>
      <c r="E51" s="176">
        <v>0.01</v>
      </c>
      <c r="F51" s="177">
        <v>0.65700646512261429</v>
      </c>
      <c r="G51" s="176">
        <v>1.29</v>
      </c>
      <c r="H51" s="176">
        <v>1.7000000000000001E-2</v>
      </c>
      <c r="I51" s="176">
        <v>0.84399999999999997</v>
      </c>
      <c r="J51" s="176">
        <v>1.2E-2</v>
      </c>
      <c r="K51" s="178">
        <v>5.4997274848342007E-2</v>
      </c>
      <c r="L51" s="179">
        <v>3698.9551840604618</v>
      </c>
      <c r="M51" s="180">
        <v>47.728453987876925</v>
      </c>
      <c r="N51" s="180">
        <v>4582.4794609131195</v>
      </c>
      <c r="O51" s="180">
        <v>86.366020881954569</v>
      </c>
      <c r="P51" s="180">
        <v>4997.8624210552089</v>
      </c>
      <c r="Q51" s="180">
        <v>71.059655275666486</v>
      </c>
      <c r="R51" s="180">
        <v>-81.462772843781309</v>
      </c>
      <c r="S51" s="181">
        <v>94.203641300960626</v>
      </c>
      <c r="T51" s="175">
        <v>1.5469999999999999</v>
      </c>
      <c r="U51" s="178">
        <v>4.4964028776978422</v>
      </c>
    </row>
    <row r="52" spans="1:21" s="162" customFormat="1">
      <c r="A52" s="414" t="s">
        <v>172</v>
      </c>
      <c r="B52" s="176">
        <v>64.7</v>
      </c>
      <c r="C52" s="176">
        <v>1.1000000000000001</v>
      </c>
      <c r="D52" s="176">
        <v>0.56610000000000005</v>
      </c>
      <c r="E52" s="176">
        <v>6.6E-3</v>
      </c>
      <c r="F52" s="177">
        <v>0.62787979971979258</v>
      </c>
      <c r="G52" s="176">
        <v>1.762</v>
      </c>
      <c r="H52" s="176">
        <v>2.1000000000000001E-2</v>
      </c>
      <c r="I52" s="176">
        <v>0.82899999999999996</v>
      </c>
      <c r="J52" s="176">
        <v>1.0999999999999999E-2</v>
      </c>
      <c r="K52" s="178">
        <v>9.1875526305044919E-2</v>
      </c>
      <c r="L52" s="179">
        <v>2891.7869620644719</v>
      </c>
      <c r="M52" s="180">
        <v>33.714527379659977</v>
      </c>
      <c r="N52" s="180">
        <v>4249.4785251465346</v>
      </c>
      <c r="O52" s="180">
        <v>72.247702900482054</v>
      </c>
      <c r="P52" s="180">
        <v>4972.3943185858634</v>
      </c>
      <c r="Q52" s="180">
        <v>65.978694215252716</v>
      </c>
      <c r="R52" s="180">
        <v>44.442098179066441</v>
      </c>
      <c r="S52" s="181">
        <v>63.104811881046622</v>
      </c>
      <c r="T52" s="175">
        <v>2.359</v>
      </c>
      <c r="U52" s="178">
        <v>4.3421623968736434</v>
      </c>
    </row>
    <row r="53" spans="1:21" s="162" customFormat="1">
      <c r="A53" s="414" t="s">
        <v>173</v>
      </c>
      <c r="B53" s="176">
        <v>74</v>
      </c>
      <c r="C53" s="176">
        <v>1.2</v>
      </c>
      <c r="D53" s="176">
        <v>0.64559999999999995</v>
      </c>
      <c r="E53" s="176">
        <v>7.9000000000000008E-3</v>
      </c>
      <c r="F53" s="177">
        <v>0.69798550476533683</v>
      </c>
      <c r="G53" s="176">
        <v>1.5509999999999999</v>
      </c>
      <c r="H53" s="176">
        <v>1.9E-2</v>
      </c>
      <c r="I53" s="176">
        <v>0.8327</v>
      </c>
      <c r="J53" s="176">
        <v>9.7000000000000003E-3</v>
      </c>
      <c r="K53" s="178">
        <v>7.987563929526581E-2</v>
      </c>
      <c r="L53" s="179">
        <v>3210.9915188177943</v>
      </c>
      <c r="M53" s="180">
        <v>39.291872674505235</v>
      </c>
      <c r="N53" s="180">
        <v>4383.9042631226175</v>
      </c>
      <c r="O53" s="180">
        <v>71.090339401988388</v>
      </c>
      <c r="P53" s="180">
        <v>4978.7216821130587</v>
      </c>
      <c r="Q53" s="180">
        <v>57.996397642003927</v>
      </c>
      <c r="R53" s="180">
        <v>25.784143319919394</v>
      </c>
      <c r="S53" s="181">
        <v>67.020837912110224</v>
      </c>
      <c r="T53" s="175">
        <v>2.0059999999999998</v>
      </c>
      <c r="U53" s="178">
        <v>4.9333991119881597</v>
      </c>
    </row>
    <row r="54" spans="1:21" s="162" customFormat="1">
      <c r="A54" s="414" t="s">
        <v>174</v>
      </c>
      <c r="B54" s="176">
        <v>101.7</v>
      </c>
      <c r="C54" s="176">
        <v>3.8</v>
      </c>
      <c r="D54" s="176">
        <v>0.872</v>
      </c>
      <c r="E54" s="176">
        <v>2.9000000000000001E-2</v>
      </c>
      <c r="F54" s="177">
        <v>0.8778699834047512</v>
      </c>
      <c r="G54" s="176">
        <v>1.137</v>
      </c>
      <c r="H54" s="176">
        <v>3.7999999999999999E-2</v>
      </c>
      <c r="I54" s="176">
        <v>0.83799999999999997</v>
      </c>
      <c r="J54" s="176">
        <v>1.4999999999999999E-2</v>
      </c>
      <c r="K54" s="178">
        <v>3.4481149866742458E-2</v>
      </c>
      <c r="L54" s="179">
        <v>4041.9492541846912</v>
      </c>
      <c r="M54" s="180">
        <v>134.42262427907804</v>
      </c>
      <c r="N54" s="180">
        <v>4703.0635294049989</v>
      </c>
      <c r="O54" s="180">
        <v>175.72902076439522</v>
      </c>
      <c r="P54" s="180">
        <v>4987.73334116152</v>
      </c>
      <c r="Q54" s="180">
        <v>89.279236416972324</v>
      </c>
      <c r="R54" s="180">
        <v>-17.618552612374774</v>
      </c>
      <c r="S54" s="181">
        <v>122.57742586968723</v>
      </c>
      <c r="T54" s="175">
        <v>1.6459999999999999</v>
      </c>
      <c r="U54" s="178">
        <v>4.0749796251018742</v>
      </c>
    </row>
    <row r="55" spans="1:21" s="162" customFormat="1">
      <c r="A55" s="414" t="s">
        <v>175</v>
      </c>
      <c r="B55" s="176">
        <v>82.7</v>
      </c>
      <c r="C55" s="176">
        <v>1.4</v>
      </c>
      <c r="D55" s="176">
        <v>0.73340000000000005</v>
      </c>
      <c r="E55" s="176">
        <v>9.7000000000000003E-3</v>
      </c>
      <c r="F55" s="177">
        <v>0.56494575919727186</v>
      </c>
      <c r="G55" s="176">
        <v>1.361</v>
      </c>
      <c r="H55" s="176">
        <v>1.7000000000000001E-2</v>
      </c>
      <c r="I55" s="176">
        <v>0.83099999999999996</v>
      </c>
      <c r="J55" s="176">
        <v>1.2E-2</v>
      </c>
      <c r="K55" s="178">
        <v>0.21612775153942093</v>
      </c>
      <c r="L55" s="179">
        <v>3546.0744413737798</v>
      </c>
      <c r="M55" s="180">
        <v>46.900630053621029</v>
      </c>
      <c r="N55" s="180">
        <v>4495.3434304670045</v>
      </c>
      <c r="O55" s="180">
        <v>76.100130624592566</v>
      </c>
      <c r="P55" s="180">
        <v>4975.8182334496641</v>
      </c>
      <c r="Q55" s="180">
        <v>71.852970880139551</v>
      </c>
      <c r="R55" s="180">
        <v>49.308344855591116</v>
      </c>
      <c r="S55" s="181">
        <v>86.52815064257419</v>
      </c>
      <c r="T55" s="175">
        <v>1.631</v>
      </c>
      <c r="U55" s="178">
        <v>3.5906642728904843</v>
      </c>
    </row>
    <row r="56" spans="1:21" s="162" customFormat="1">
      <c r="A56" s="414" t="s">
        <v>176</v>
      </c>
      <c r="B56" s="176">
        <v>57.4</v>
      </c>
      <c r="C56" s="176">
        <v>1.1000000000000001</v>
      </c>
      <c r="D56" s="176">
        <v>0.50929999999999997</v>
      </c>
      <c r="E56" s="176">
        <v>9.4000000000000004E-3</v>
      </c>
      <c r="F56" s="177">
        <v>0.80466866732313502</v>
      </c>
      <c r="G56" s="176">
        <v>1.96</v>
      </c>
      <c r="H56" s="176">
        <v>3.5000000000000003E-2</v>
      </c>
      <c r="I56" s="176">
        <v>0.82369999999999999</v>
      </c>
      <c r="J56" s="176">
        <v>9.7000000000000003E-3</v>
      </c>
      <c r="K56" s="178">
        <v>0.21471741552318718</v>
      </c>
      <c r="L56" s="179">
        <v>2653.6404008589561</v>
      </c>
      <c r="M56" s="180">
        <v>48.977458802423307</v>
      </c>
      <c r="N56" s="180">
        <v>4129.883626779897</v>
      </c>
      <c r="O56" s="180">
        <v>79.144111314597339</v>
      </c>
      <c r="P56" s="180">
        <v>4963.27830930043</v>
      </c>
      <c r="Q56" s="180">
        <v>58.448220954490921</v>
      </c>
      <c r="R56" s="180">
        <v>67.564898449998552</v>
      </c>
      <c r="S56" s="181">
        <v>52.230666912430323</v>
      </c>
      <c r="T56" s="175">
        <v>2.69</v>
      </c>
      <c r="U56" s="178">
        <v>5.333333333333333</v>
      </c>
    </row>
    <row r="57" spans="1:21" s="162" customFormat="1">
      <c r="A57" s="414" t="s">
        <v>177</v>
      </c>
      <c r="B57" s="176">
        <v>103.5</v>
      </c>
      <c r="C57" s="176">
        <v>2.1</v>
      </c>
      <c r="D57" s="176">
        <v>0.90600000000000003</v>
      </c>
      <c r="E57" s="176">
        <v>1.0999999999999999E-2</v>
      </c>
      <c r="F57" s="177">
        <v>0.56145483660028395</v>
      </c>
      <c r="G57" s="176">
        <v>1.103</v>
      </c>
      <c r="H57" s="176">
        <v>1.2999999999999999E-2</v>
      </c>
      <c r="I57" s="176">
        <v>0.83299999999999996</v>
      </c>
      <c r="J57" s="176">
        <v>1.4E-2</v>
      </c>
      <c r="K57" s="178">
        <v>2.4480445877005128E-2</v>
      </c>
      <c r="L57" s="179">
        <v>4157.9810168058693</v>
      </c>
      <c r="M57" s="180">
        <v>50.48321322832733</v>
      </c>
      <c r="N57" s="180">
        <v>4720.7057637253038</v>
      </c>
      <c r="O57" s="180">
        <v>95.782435785730812</v>
      </c>
      <c r="P57" s="180">
        <v>4979.2334014257685</v>
      </c>
      <c r="Q57" s="180">
        <v>83.684594981945693</v>
      </c>
      <c r="R57" s="180">
        <v>50.742088974971075</v>
      </c>
      <c r="S57" s="181">
        <v>119.19392089172013</v>
      </c>
      <c r="T57" s="175">
        <v>1.48</v>
      </c>
      <c r="U57" s="178">
        <v>4.7326076668244204</v>
      </c>
    </row>
    <row r="58" spans="1:21" s="162" customFormat="1">
      <c r="A58" s="414" t="s">
        <v>178</v>
      </c>
      <c r="B58" s="176">
        <v>115.9</v>
      </c>
      <c r="C58" s="176">
        <v>2.1</v>
      </c>
      <c r="D58" s="176">
        <v>1.002</v>
      </c>
      <c r="E58" s="176">
        <v>1.2E-2</v>
      </c>
      <c r="F58" s="177">
        <v>0.61446031869309636</v>
      </c>
      <c r="G58" s="176">
        <v>0.995</v>
      </c>
      <c r="H58" s="176">
        <v>1.2E-2</v>
      </c>
      <c r="I58" s="176">
        <v>0.83799999999999997</v>
      </c>
      <c r="J58" s="176">
        <v>1.2E-2</v>
      </c>
      <c r="K58" s="178">
        <v>6.4293621723655658E-2</v>
      </c>
      <c r="L58" s="179">
        <v>4474.7570081742388</v>
      </c>
      <c r="M58" s="180">
        <v>53.589904289511843</v>
      </c>
      <c r="N58" s="180">
        <v>4834.5624902046229</v>
      </c>
      <c r="O58" s="180">
        <v>87.597767294475474</v>
      </c>
      <c r="P58" s="180">
        <v>4987.73334116152</v>
      </c>
      <c r="Q58" s="180">
        <v>71.423389133577857</v>
      </c>
      <c r="R58" s="180">
        <v>-13.398887285194521</v>
      </c>
      <c r="S58" s="181">
        <v>119.80060057456419</v>
      </c>
      <c r="T58" s="175">
        <v>1.34</v>
      </c>
      <c r="U58" s="178">
        <v>6.1236987140232699</v>
      </c>
    </row>
    <row r="59" spans="1:21" s="162" customFormat="1">
      <c r="A59" s="414" t="s">
        <v>179</v>
      </c>
      <c r="B59" s="176">
        <v>72.900000000000006</v>
      </c>
      <c r="C59" s="176">
        <v>2</v>
      </c>
      <c r="D59" s="176">
        <v>0.67900000000000005</v>
      </c>
      <c r="E59" s="176">
        <v>1.4E-2</v>
      </c>
      <c r="F59" s="177">
        <v>0.76276931605278886</v>
      </c>
      <c r="G59" s="176">
        <v>1.478</v>
      </c>
      <c r="H59" s="176">
        <v>0.03</v>
      </c>
      <c r="I59" s="176">
        <v>0.78900000000000003</v>
      </c>
      <c r="J59" s="176">
        <v>1.4E-2</v>
      </c>
      <c r="K59" s="178">
        <v>-3.585212523895169E-2</v>
      </c>
      <c r="L59" s="179">
        <v>3340.5213737012336</v>
      </c>
      <c r="M59" s="180">
        <v>68.876729354664604</v>
      </c>
      <c r="N59" s="180">
        <v>4368.9016885354686</v>
      </c>
      <c r="O59" s="180">
        <v>119.86012862923096</v>
      </c>
      <c r="P59" s="180">
        <v>4902.0084882368037</v>
      </c>
      <c r="Q59" s="180">
        <v>86.981139208257602</v>
      </c>
      <c r="R59" s="180">
        <v>380.87597141129578</v>
      </c>
      <c r="S59" s="181">
        <v>83.304672312178042</v>
      </c>
      <c r="T59" s="175">
        <v>1.589</v>
      </c>
      <c r="U59" s="178">
        <v>4.7892720306513406</v>
      </c>
    </row>
    <row r="60" spans="1:21" s="162" customFormat="1">
      <c r="A60" s="414" t="s">
        <v>180</v>
      </c>
      <c r="B60" s="176">
        <v>96.4</v>
      </c>
      <c r="C60" s="176">
        <v>1.6</v>
      </c>
      <c r="D60" s="176">
        <v>0.84309999999999996</v>
      </c>
      <c r="E60" s="176">
        <v>9.4999999999999998E-3</v>
      </c>
      <c r="F60" s="177">
        <v>0.51978112496719009</v>
      </c>
      <c r="G60" s="176">
        <v>1.1839999999999999</v>
      </c>
      <c r="H60" s="176">
        <v>1.4E-2</v>
      </c>
      <c r="I60" s="176">
        <v>0.83199999999999996</v>
      </c>
      <c r="J60" s="176">
        <v>1.2E-2</v>
      </c>
      <c r="K60" s="178">
        <v>0.21215289972714962</v>
      </c>
      <c r="L60" s="179">
        <v>3941.6530963767286</v>
      </c>
      <c r="M60" s="180">
        <v>44.414309590296433</v>
      </c>
      <c r="N60" s="180">
        <v>4649.2625381007147</v>
      </c>
      <c r="O60" s="180">
        <v>77.166183204991114</v>
      </c>
      <c r="P60" s="180">
        <v>4977.5269080458629</v>
      </c>
      <c r="Q60" s="180">
        <v>71.791253481430715</v>
      </c>
      <c r="R60" s="180">
        <v>53.897652424611486</v>
      </c>
      <c r="S60" s="181">
        <v>99.386324666354383</v>
      </c>
      <c r="T60" s="175">
        <v>1.524</v>
      </c>
      <c r="U60" s="178">
        <v>3.8910505836575875</v>
      </c>
    </row>
    <row r="61" spans="1:21" s="162" customFormat="1">
      <c r="A61" s="414" t="s">
        <v>181</v>
      </c>
      <c r="B61" s="176">
        <v>88.5</v>
      </c>
      <c r="C61" s="176">
        <v>2.1</v>
      </c>
      <c r="D61" s="176">
        <v>0.78700000000000003</v>
      </c>
      <c r="E61" s="176">
        <v>1.2E-2</v>
      </c>
      <c r="F61" s="177">
        <v>0.63584380242203675</v>
      </c>
      <c r="G61" s="176">
        <v>1.268</v>
      </c>
      <c r="H61" s="176">
        <v>1.9E-2</v>
      </c>
      <c r="I61" s="176">
        <v>0.81899999999999995</v>
      </c>
      <c r="J61" s="176">
        <v>1.4999999999999999E-2</v>
      </c>
      <c r="K61" s="178">
        <v>-5.6290536789033539E-3</v>
      </c>
      <c r="L61" s="179">
        <v>3742.3899189511103</v>
      </c>
      <c r="M61" s="180">
        <v>57.06312455833968</v>
      </c>
      <c r="N61" s="180">
        <v>4563.3737374024568</v>
      </c>
      <c r="O61" s="180">
        <v>108.28344461632948</v>
      </c>
      <c r="P61" s="180">
        <v>4955.1419803381323</v>
      </c>
      <c r="Q61" s="180">
        <v>90.753516123409014</v>
      </c>
      <c r="R61" s="180">
        <v>181.59070025272433</v>
      </c>
      <c r="S61" s="181">
        <v>106.0885753590171</v>
      </c>
      <c r="T61" s="175">
        <v>1.454</v>
      </c>
      <c r="U61" s="178">
        <v>4.4306601683650859</v>
      </c>
    </row>
    <row r="62" spans="1:21" s="162" customFormat="1">
      <c r="A62" s="414" t="s">
        <v>182</v>
      </c>
      <c r="B62" s="176">
        <v>108.6</v>
      </c>
      <c r="C62" s="176">
        <v>1.9</v>
      </c>
      <c r="D62" s="176">
        <v>0.95299999999999996</v>
      </c>
      <c r="E62" s="176">
        <v>1.4E-2</v>
      </c>
      <c r="F62" s="177">
        <v>0.6115828449723143</v>
      </c>
      <c r="G62" s="176">
        <v>1.056</v>
      </c>
      <c r="H62" s="176">
        <v>1.6E-2</v>
      </c>
      <c r="I62" s="176">
        <v>0.83299999999999996</v>
      </c>
      <c r="J62" s="176">
        <v>1.2E-2</v>
      </c>
      <c r="K62" s="178">
        <v>0.30010089397788814</v>
      </c>
      <c r="L62" s="179">
        <v>4315.0146778052658</v>
      </c>
      <c r="M62" s="180">
        <v>63.389512580560044</v>
      </c>
      <c r="N62" s="180">
        <v>4769.0890739847846</v>
      </c>
      <c r="O62" s="180">
        <v>83.437101662717225</v>
      </c>
      <c r="P62" s="180">
        <v>4979.2334014257685</v>
      </c>
      <c r="Q62" s="180">
        <v>71.729652841667743</v>
      </c>
      <c r="R62" s="180">
        <v>58.45562755090733</v>
      </c>
      <c r="S62" s="181">
        <v>112.23618508460768</v>
      </c>
      <c r="T62" s="175">
        <v>1.395</v>
      </c>
      <c r="U62" s="178">
        <v>5.2687038988408856</v>
      </c>
    </row>
    <row r="63" spans="1:21" s="162" customFormat="1">
      <c r="A63" s="414" t="s">
        <v>183</v>
      </c>
      <c r="B63" s="176">
        <v>69.5</v>
      </c>
      <c r="C63" s="176">
        <v>1.7</v>
      </c>
      <c r="D63" s="176">
        <v>0.60899999999999999</v>
      </c>
      <c r="E63" s="176">
        <v>1.0999999999999999E-2</v>
      </c>
      <c r="F63" s="177">
        <v>0.81033731968918432</v>
      </c>
      <c r="G63" s="176">
        <v>1.6479999999999999</v>
      </c>
      <c r="H63" s="176">
        <v>2.9000000000000001E-2</v>
      </c>
      <c r="I63" s="176">
        <v>0.83099999999999996</v>
      </c>
      <c r="J63" s="176">
        <v>1.2E-2</v>
      </c>
      <c r="K63" s="178">
        <v>-0.15766647967713071</v>
      </c>
      <c r="L63" s="179">
        <v>3065.9975375358335</v>
      </c>
      <c r="M63" s="180">
        <v>55.379265866821292</v>
      </c>
      <c r="N63" s="180">
        <v>4321.0770267738471</v>
      </c>
      <c r="O63" s="180">
        <v>105.69540928799337</v>
      </c>
      <c r="P63" s="180">
        <v>4975.8182334496641</v>
      </c>
      <c r="Q63" s="180">
        <v>71.852970880139551</v>
      </c>
      <c r="R63" s="180">
        <v>35.42642250881088</v>
      </c>
      <c r="S63" s="181">
        <v>72.061986758786119</v>
      </c>
      <c r="T63" s="175">
        <v>2.1339999999999999</v>
      </c>
      <c r="U63" s="178">
        <v>3.3783783783783785</v>
      </c>
    </row>
    <row r="64" spans="1:21" s="162" customFormat="1">
      <c r="A64" s="414" t="s">
        <v>184</v>
      </c>
      <c r="B64" s="176">
        <v>103</v>
      </c>
      <c r="C64" s="176">
        <v>2.1</v>
      </c>
      <c r="D64" s="176">
        <v>0.89700000000000002</v>
      </c>
      <c r="E64" s="176">
        <v>1.2E-2</v>
      </c>
      <c r="F64" s="177">
        <v>0.5759981492654177</v>
      </c>
      <c r="G64" s="176">
        <v>1.113</v>
      </c>
      <c r="H64" s="176">
        <v>1.4E-2</v>
      </c>
      <c r="I64" s="176">
        <v>0.83599999999999997</v>
      </c>
      <c r="J64" s="176">
        <v>1.4E-2</v>
      </c>
      <c r="K64" s="178">
        <v>5.4544155154846757E-2</v>
      </c>
      <c r="L64" s="179">
        <v>4127.4694017913116</v>
      </c>
      <c r="M64" s="180">
        <v>55.216981963763367</v>
      </c>
      <c r="N64" s="180">
        <v>4715.8358116884528</v>
      </c>
      <c r="O64" s="180">
        <v>96.148108781997578</v>
      </c>
      <c r="P64" s="180">
        <v>4984.3398489641095</v>
      </c>
      <c r="Q64" s="180">
        <v>83.469806083131033</v>
      </c>
      <c r="R64" s="180">
        <v>9.5644864790137056</v>
      </c>
      <c r="S64" s="181">
        <v>119.03831587630181</v>
      </c>
      <c r="T64" s="175">
        <v>1.367</v>
      </c>
      <c r="U64" s="178">
        <v>3.5932446999640675</v>
      </c>
    </row>
    <row r="65" spans="1:21" s="162" customFormat="1">
      <c r="A65" s="414" t="s">
        <v>185</v>
      </c>
      <c r="B65" s="176">
        <v>90.3</v>
      </c>
      <c r="C65" s="176">
        <v>2.2000000000000002</v>
      </c>
      <c r="D65" s="176">
        <v>0.77200000000000002</v>
      </c>
      <c r="E65" s="176">
        <v>1.0999999999999999E-2</v>
      </c>
      <c r="F65" s="177">
        <v>0.74245492865102347</v>
      </c>
      <c r="G65" s="176">
        <v>1.294</v>
      </c>
      <c r="H65" s="176">
        <v>1.7999999999999999E-2</v>
      </c>
      <c r="I65" s="176">
        <v>0.83499999999999996</v>
      </c>
      <c r="J65" s="176">
        <v>1.4E-2</v>
      </c>
      <c r="K65" s="178">
        <v>-0.25501867973613812</v>
      </c>
      <c r="L65" s="179">
        <v>3688.0506184231376</v>
      </c>
      <c r="M65" s="180">
        <v>52.549944044889266</v>
      </c>
      <c r="N65" s="180">
        <v>4583.5922095759997</v>
      </c>
      <c r="O65" s="180">
        <v>111.6711280295371</v>
      </c>
      <c r="P65" s="180">
        <v>4982.6398664356984</v>
      </c>
      <c r="Q65" s="180">
        <v>83.541267221676378</v>
      </c>
      <c r="R65" s="180">
        <v>13.33925837752196</v>
      </c>
      <c r="S65" s="181">
        <v>102.39948930856646</v>
      </c>
      <c r="T65" s="175">
        <v>1.593</v>
      </c>
      <c r="U65" s="178">
        <v>6.4432989690721651</v>
      </c>
    </row>
    <row r="66" spans="1:21" s="162" customFormat="1">
      <c r="A66" s="414" t="s">
        <v>186</v>
      </c>
      <c r="B66" s="176">
        <v>77.7</v>
      </c>
      <c r="C66" s="176">
        <v>1.2</v>
      </c>
      <c r="D66" s="176">
        <v>0.67969999999999997</v>
      </c>
      <c r="E66" s="176">
        <v>7.3000000000000001E-3</v>
      </c>
      <c r="F66" s="177">
        <v>0.44709530177830542</v>
      </c>
      <c r="G66" s="176">
        <v>1.4690000000000001</v>
      </c>
      <c r="H66" s="176">
        <v>1.6E-2</v>
      </c>
      <c r="I66" s="176">
        <v>0.83699999999999997</v>
      </c>
      <c r="J66" s="176">
        <v>1.2E-2</v>
      </c>
      <c r="K66" s="178">
        <v>0.27428028027734641</v>
      </c>
      <c r="L66" s="179">
        <v>3343.2084192800662</v>
      </c>
      <c r="M66" s="180">
        <v>35.906166633433109</v>
      </c>
      <c r="N66" s="180">
        <v>4432.8000765835986</v>
      </c>
      <c r="O66" s="180">
        <v>68.460232842989939</v>
      </c>
      <c r="P66" s="180">
        <v>4986.0376720732029</v>
      </c>
      <c r="Q66" s="180">
        <v>71.484411069149871</v>
      </c>
      <c r="R66" s="180">
        <v>-8.114215947485846</v>
      </c>
      <c r="S66" s="181">
        <v>81.272411839537099</v>
      </c>
      <c r="T66" s="175">
        <v>1.7729999999999999</v>
      </c>
      <c r="U66" s="178">
        <v>2.4455857177794083</v>
      </c>
    </row>
    <row r="67" spans="1:21" s="162" customFormat="1">
      <c r="A67" s="414" t="s">
        <v>187</v>
      </c>
      <c r="B67" s="176">
        <v>106.1</v>
      </c>
      <c r="C67" s="176">
        <v>2.6</v>
      </c>
      <c r="D67" s="176">
        <v>0.92200000000000004</v>
      </c>
      <c r="E67" s="176">
        <v>1.4999999999999999E-2</v>
      </c>
      <c r="F67" s="177">
        <v>0.68515343181627975</v>
      </c>
      <c r="G67" s="176">
        <v>1.087</v>
      </c>
      <c r="H67" s="176">
        <v>1.7000000000000001E-2</v>
      </c>
      <c r="I67" s="176">
        <v>0.84</v>
      </c>
      <c r="J67" s="176">
        <v>1.4999999999999999E-2</v>
      </c>
      <c r="K67" s="178">
        <v>-6.6308315577343679E-2</v>
      </c>
      <c r="L67" s="179">
        <v>4211.8698504309477</v>
      </c>
      <c r="M67" s="180">
        <v>68.522828369267046</v>
      </c>
      <c r="N67" s="180">
        <v>4745.6597222457258</v>
      </c>
      <c r="O67" s="180">
        <v>116.29326369310922</v>
      </c>
      <c r="P67" s="180">
        <v>4991.1182387696517</v>
      </c>
      <c r="Q67" s="180">
        <v>89.127111406600932</v>
      </c>
      <c r="R67" s="180">
        <v>-44.91286748322193</v>
      </c>
      <c r="S67" s="181">
        <v>130.3122622089596</v>
      </c>
      <c r="T67" s="175">
        <v>1.48</v>
      </c>
      <c r="U67" s="178">
        <v>6.1349693251533743</v>
      </c>
    </row>
    <row r="68" spans="1:21" s="162" customFormat="1">
      <c r="A68" s="414" t="s">
        <v>188</v>
      </c>
      <c r="B68" s="176">
        <v>56.5</v>
      </c>
      <c r="C68" s="176">
        <v>1.5</v>
      </c>
      <c r="D68" s="176">
        <v>0.48749999999999999</v>
      </c>
      <c r="E68" s="176">
        <v>7.4999999999999997E-3</v>
      </c>
      <c r="F68" s="177">
        <v>0.70631080699080662</v>
      </c>
      <c r="G68" s="176">
        <v>2.0449999999999999</v>
      </c>
      <c r="H68" s="176">
        <v>3.1E-2</v>
      </c>
      <c r="I68" s="176">
        <v>0.83799999999999997</v>
      </c>
      <c r="J68" s="176">
        <v>1.6E-2</v>
      </c>
      <c r="K68" s="178">
        <v>-0.19088064766923568</v>
      </c>
      <c r="L68" s="179">
        <v>2559.8508199042567</v>
      </c>
      <c r="M68" s="180">
        <v>39.382320306219334</v>
      </c>
      <c r="N68" s="180">
        <v>4114.1137714406304</v>
      </c>
      <c r="O68" s="180">
        <v>109.22425941877781</v>
      </c>
      <c r="P68" s="180">
        <v>4987.73334116152</v>
      </c>
      <c r="Q68" s="180">
        <v>95.231185511437133</v>
      </c>
      <c r="R68" s="180">
        <v>-12.000053763513154</v>
      </c>
      <c r="S68" s="181">
        <v>72.041584414293567</v>
      </c>
      <c r="T68" s="175">
        <v>3.5750000000000002</v>
      </c>
      <c r="U68" s="178">
        <v>11.185682326621924</v>
      </c>
    </row>
    <row r="69" spans="1:21" s="162" customFormat="1">
      <c r="A69" s="414" t="s">
        <v>189</v>
      </c>
      <c r="B69" s="176">
        <v>86.3</v>
      </c>
      <c r="C69" s="176">
        <v>2.5</v>
      </c>
      <c r="D69" s="176">
        <v>0.748</v>
      </c>
      <c r="E69" s="176">
        <v>1.6E-2</v>
      </c>
      <c r="F69" s="177">
        <v>0.78656952677011782</v>
      </c>
      <c r="G69" s="176">
        <v>1.351</v>
      </c>
      <c r="H69" s="176">
        <v>0.03</v>
      </c>
      <c r="I69" s="176">
        <v>0.83599999999999997</v>
      </c>
      <c r="J69" s="176">
        <v>1.4999999999999999E-2</v>
      </c>
      <c r="K69" s="178">
        <v>-3.0311164396785356E-2</v>
      </c>
      <c r="L69" s="179">
        <v>3600.1436082729651</v>
      </c>
      <c r="M69" s="180">
        <v>77.008419428298723</v>
      </c>
      <c r="N69" s="180">
        <v>4538.1027190389977</v>
      </c>
      <c r="O69" s="180">
        <v>131.46299881341244</v>
      </c>
      <c r="P69" s="180">
        <v>4984.3398489641095</v>
      </c>
      <c r="Q69" s="180">
        <v>89.431935089068944</v>
      </c>
      <c r="R69" s="180">
        <v>2.1480698489578707</v>
      </c>
      <c r="S69" s="181">
        <v>104.74947332228354</v>
      </c>
      <c r="T69" s="175">
        <v>1.8580000000000001</v>
      </c>
      <c r="U69" s="178">
        <v>4.9407114624505928</v>
      </c>
    </row>
    <row r="70" spans="1:21" s="162" customFormat="1">
      <c r="A70" s="414" t="s">
        <v>190</v>
      </c>
      <c r="B70" s="176">
        <v>72.7</v>
      </c>
      <c r="C70" s="176">
        <v>1.4</v>
      </c>
      <c r="D70" s="176">
        <v>0.65600000000000003</v>
      </c>
      <c r="E70" s="176">
        <v>1.0999999999999999E-2</v>
      </c>
      <c r="F70" s="177">
        <v>0.72047007034106658</v>
      </c>
      <c r="G70" s="176">
        <v>1.5289999999999999</v>
      </c>
      <c r="H70" s="176">
        <v>2.7E-2</v>
      </c>
      <c r="I70" s="176">
        <v>0.80500000000000005</v>
      </c>
      <c r="J70" s="176">
        <v>1.0999999999999999E-2</v>
      </c>
      <c r="K70" s="178">
        <v>0.26462500449716292</v>
      </c>
      <c r="L70" s="179">
        <v>3251.6039062889158</v>
      </c>
      <c r="M70" s="180">
        <v>54.523845989600716</v>
      </c>
      <c r="N70" s="180">
        <v>4366.1499712598788</v>
      </c>
      <c r="O70" s="180">
        <v>84.079916915596016</v>
      </c>
      <c r="P70" s="180">
        <v>4930.6086334860865</v>
      </c>
      <c r="Q70" s="180">
        <v>67.374776358194964</v>
      </c>
      <c r="R70" s="180">
        <v>242.66279117320778</v>
      </c>
      <c r="S70" s="181">
        <v>69.809280047737246</v>
      </c>
      <c r="T70" s="175">
        <v>1.639</v>
      </c>
      <c r="U70" s="178">
        <v>4.512635379061372</v>
      </c>
    </row>
    <row r="71" spans="1:21" s="162" customFormat="1">
      <c r="A71" s="414" t="s">
        <v>191</v>
      </c>
      <c r="B71" s="176">
        <v>64.099999999999994</v>
      </c>
      <c r="C71" s="176">
        <v>1.3</v>
      </c>
      <c r="D71" s="176">
        <v>0.60640000000000005</v>
      </c>
      <c r="E71" s="176">
        <v>9.1000000000000004E-3</v>
      </c>
      <c r="F71" s="177">
        <v>0.5687861600824371</v>
      </c>
      <c r="G71" s="176">
        <v>1.643</v>
      </c>
      <c r="H71" s="176">
        <v>2.4E-2</v>
      </c>
      <c r="I71" s="176">
        <v>0.76300000000000001</v>
      </c>
      <c r="J71" s="176">
        <v>1.2999999999999999E-2</v>
      </c>
      <c r="K71" s="178">
        <v>0.18554876896845685</v>
      </c>
      <c r="L71" s="179">
        <v>3055.5722837406806</v>
      </c>
      <c r="M71" s="180">
        <v>45.853739746108495</v>
      </c>
      <c r="N71" s="180">
        <v>4240.1630189516409</v>
      </c>
      <c r="O71" s="180">
        <v>85.99394578217057</v>
      </c>
      <c r="P71" s="180">
        <v>4854.1898187531315</v>
      </c>
      <c r="Q71" s="180">
        <v>82.7057243037886</v>
      </c>
      <c r="R71" s="180">
        <v>491.92532829654232</v>
      </c>
      <c r="S71" s="181">
        <v>68.45945892999778</v>
      </c>
      <c r="T71" s="175">
        <v>1.992</v>
      </c>
      <c r="U71" s="178">
        <v>4.7732696897374707</v>
      </c>
    </row>
    <row r="72" spans="1:21" s="162" customFormat="1">
      <c r="A72" s="414" t="s">
        <v>192</v>
      </c>
      <c r="B72" s="176">
        <v>94.9</v>
      </c>
      <c r="C72" s="176">
        <v>2.1</v>
      </c>
      <c r="D72" s="176">
        <v>0.82499999999999996</v>
      </c>
      <c r="E72" s="176">
        <v>1.2E-2</v>
      </c>
      <c r="F72" s="177">
        <v>0.66088660527829046</v>
      </c>
      <c r="G72" s="176">
        <v>1.214</v>
      </c>
      <c r="H72" s="176">
        <v>1.9E-2</v>
      </c>
      <c r="I72" s="176">
        <v>0.84299999999999997</v>
      </c>
      <c r="J72" s="176">
        <v>1.4E-2</v>
      </c>
      <c r="K72" s="178">
        <v>5.9782311074671086E-2</v>
      </c>
      <c r="L72" s="179">
        <v>3878.0337600931821</v>
      </c>
      <c r="M72" s="180">
        <v>56.407763783173564</v>
      </c>
      <c r="N72" s="180">
        <v>4633.5035608360586</v>
      </c>
      <c r="O72" s="180">
        <v>102.53274476033428</v>
      </c>
      <c r="P72" s="180">
        <v>4996.1795638399935</v>
      </c>
      <c r="Q72" s="180">
        <v>82.973326089869417</v>
      </c>
      <c r="R72" s="180">
        <v>-76.644239662806982</v>
      </c>
      <c r="S72" s="181">
        <v>111.56897078092713</v>
      </c>
      <c r="T72" s="175">
        <v>1.5669999999999999</v>
      </c>
      <c r="U72" s="178">
        <v>3.4141345168999657</v>
      </c>
    </row>
    <row r="73" spans="1:21" s="162" customFormat="1">
      <c r="A73" s="414" t="s">
        <v>193</v>
      </c>
      <c r="B73" s="176">
        <v>92.7</v>
      </c>
      <c r="C73" s="176">
        <v>1.6</v>
      </c>
      <c r="D73" s="176">
        <v>0.80800000000000005</v>
      </c>
      <c r="E73" s="176">
        <v>1.0999999999999999E-2</v>
      </c>
      <c r="F73" s="177">
        <v>0.6616434838776406</v>
      </c>
      <c r="G73" s="176">
        <v>1.2390000000000001</v>
      </c>
      <c r="H73" s="176">
        <v>1.6E-2</v>
      </c>
      <c r="I73" s="176">
        <v>0.83799999999999997</v>
      </c>
      <c r="J73" s="176">
        <v>1.0999999999999999E-2</v>
      </c>
      <c r="K73" s="178">
        <v>0.12140828051818194</v>
      </c>
      <c r="L73" s="179">
        <v>3817.7035421111032</v>
      </c>
      <c r="M73" s="180">
        <v>51.973686835670954</v>
      </c>
      <c r="N73" s="180">
        <v>4609.9387614808102</v>
      </c>
      <c r="O73" s="180">
        <v>79.567443563854326</v>
      </c>
      <c r="P73" s="180">
        <v>4987.73334116152</v>
      </c>
      <c r="Q73" s="180">
        <v>65.471440039113034</v>
      </c>
      <c r="R73" s="180">
        <v>-18.004718369643822</v>
      </c>
      <c r="S73" s="181">
        <v>91.446519467839053</v>
      </c>
      <c r="T73" s="175">
        <v>1.585</v>
      </c>
      <c r="U73" s="178">
        <v>4.7938638542665384</v>
      </c>
    </row>
    <row r="74" spans="1:21" s="162" customFormat="1">
      <c r="A74" s="414" t="s">
        <v>194</v>
      </c>
      <c r="B74" s="176">
        <v>40.700000000000003</v>
      </c>
      <c r="C74" s="176">
        <v>1.3</v>
      </c>
      <c r="D74" s="176">
        <v>0.49459999999999998</v>
      </c>
      <c r="E74" s="176">
        <v>9.2999999999999992E-3</v>
      </c>
      <c r="F74" s="177">
        <v>0.80620610183269237</v>
      </c>
      <c r="G74" s="176">
        <v>2.0350000000000001</v>
      </c>
      <c r="H74" s="176">
        <v>3.6999999999999998E-2</v>
      </c>
      <c r="I74" s="176">
        <v>0.59599999999999997</v>
      </c>
      <c r="J74" s="176">
        <v>1.2E-2</v>
      </c>
      <c r="K74" s="178">
        <v>-0.38825706137514582</v>
      </c>
      <c r="L74" s="179">
        <v>2590.5470589141187</v>
      </c>
      <c r="M74" s="180">
        <v>48.710245952085124</v>
      </c>
      <c r="N74" s="180">
        <v>3787.8876263438656</v>
      </c>
      <c r="O74" s="180">
        <v>120.98903966208906</v>
      </c>
      <c r="P74" s="180">
        <v>4498.2771330607484</v>
      </c>
      <c r="Q74" s="180">
        <v>90.569338249545282</v>
      </c>
      <c r="R74" s="180">
        <v>1119.2751728094593</v>
      </c>
      <c r="S74" s="181">
        <v>48.753606571213375</v>
      </c>
      <c r="T74" s="175">
        <v>1.679</v>
      </c>
      <c r="U74" s="178">
        <v>4.4603033006244424</v>
      </c>
    </row>
    <row r="75" spans="1:21" s="162" customFormat="1">
      <c r="A75" s="414" t="s">
        <v>195</v>
      </c>
      <c r="B75" s="176">
        <v>99.5</v>
      </c>
      <c r="C75" s="176">
        <v>2.2999999999999998</v>
      </c>
      <c r="D75" s="176">
        <v>0.86</v>
      </c>
      <c r="E75" s="176">
        <v>1.7000000000000001E-2</v>
      </c>
      <c r="F75" s="177">
        <v>0.75265939396854598</v>
      </c>
      <c r="G75" s="176">
        <v>1.169</v>
      </c>
      <c r="H75" s="176">
        <v>2.3E-2</v>
      </c>
      <c r="I75" s="176">
        <v>0.84399999999999997</v>
      </c>
      <c r="J75" s="176">
        <v>1.2999999999999999E-2</v>
      </c>
      <c r="K75" s="178">
        <v>0.14852460362068975</v>
      </c>
      <c r="L75" s="179">
        <v>4000.4930715559053</v>
      </c>
      <c r="M75" s="180">
        <v>79.079514205174888</v>
      </c>
      <c r="N75" s="180">
        <v>4681.076029343687</v>
      </c>
      <c r="O75" s="180">
        <v>108.20577756271838</v>
      </c>
      <c r="P75" s="180">
        <v>4997.8624210552089</v>
      </c>
      <c r="Q75" s="180">
        <v>76.981293215305342</v>
      </c>
      <c r="R75" s="180">
        <v>-93.412457242471348</v>
      </c>
      <c r="S75" s="181">
        <v>110.64892803467146</v>
      </c>
      <c r="T75" s="175">
        <v>1.4850000000000001</v>
      </c>
      <c r="U75" s="178">
        <v>5.3022269353128317</v>
      </c>
    </row>
    <row r="76" spans="1:21" s="162" customFormat="1">
      <c r="A76" s="414" t="s">
        <v>196</v>
      </c>
      <c r="B76" s="176">
        <v>84.9</v>
      </c>
      <c r="C76" s="176">
        <v>1.6</v>
      </c>
      <c r="D76" s="176">
        <v>0.745</v>
      </c>
      <c r="E76" s="176">
        <v>0.01</v>
      </c>
      <c r="F76" s="177">
        <v>0.64196160785582312</v>
      </c>
      <c r="G76" s="176">
        <v>1.339</v>
      </c>
      <c r="H76" s="176">
        <v>1.7999999999999999E-2</v>
      </c>
      <c r="I76" s="176">
        <v>0.82699999999999996</v>
      </c>
      <c r="J76" s="176">
        <v>1.2E-2</v>
      </c>
      <c r="K76" s="178">
        <v>9.253171467934955E-2</v>
      </c>
      <c r="L76" s="179">
        <v>3589.0704635254833</v>
      </c>
      <c r="M76" s="180">
        <v>48.175442463429306</v>
      </c>
      <c r="N76" s="180">
        <v>4521.6873929940703</v>
      </c>
      <c r="O76" s="180">
        <v>85.214367830276942</v>
      </c>
      <c r="P76" s="180">
        <v>4968.9616125818102</v>
      </c>
      <c r="Q76" s="180">
        <v>72.101014934681643</v>
      </c>
      <c r="R76" s="180">
        <v>89.421131809397309</v>
      </c>
      <c r="S76" s="181">
        <v>87.100703530551613</v>
      </c>
      <c r="T76" s="175">
        <v>1.845</v>
      </c>
      <c r="U76" s="178">
        <v>5.8858151854031782</v>
      </c>
    </row>
    <row r="77" spans="1:21" s="162" customFormat="1">
      <c r="A77" s="414" t="s">
        <v>197</v>
      </c>
      <c r="B77" s="176">
        <v>70.099999999999994</v>
      </c>
      <c r="C77" s="176">
        <v>1.3</v>
      </c>
      <c r="D77" s="176">
        <v>0.60599999999999998</v>
      </c>
      <c r="E77" s="176">
        <v>0.01</v>
      </c>
      <c r="F77" s="177">
        <v>0.72462484899850188</v>
      </c>
      <c r="G77" s="176">
        <v>1.6539999999999999</v>
      </c>
      <c r="H77" s="176">
        <v>2.8000000000000001E-2</v>
      </c>
      <c r="I77" s="176">
        <v>0.83699999999999997</v>
      </c>
      <c r="J77" s="176">
        <v>1.0999999999999999E-2</v>
      </c>
      <c r="K77" s="178">
        <v>0.25930844223605348</v>
      </c>
      <c r="L77" s="179">
        <v>3053.9669010447697</v>
      </c>
      <c r="M77" s="180">
        <v>50.395493416580358</v>
      </c>
      <c r="N77" s="180">
        <v>4329.6820194031525</v>
      </c>
      <c r="O77" s="180">
        <v>80.293675110186868</v>
      </c>
      <c r="P77" s="180">
        <v>4986.0376720732029</v>
      </c>
      <c r="Q77" s="180">
        <v>65.527376813387377</v>
      </c>
      <c r="R77" s="180">
        <v>-7.8790518877373623</v>
      </c>
      <c r="S77" s="181">
        <v>68.466717856793835</v>
      </c>
      <c r="T77" s="175">
        <v>2.2040000000000002</v>
      </c>
      <c r="U77" s="178">
        <v>5.2631578947368425</v>
      </c>
    </row>
    <row r="78" spans="1:21" s="162" customFormat="1">
      <c r="A78" s="414" t="s">
        <v>198</v>
      </c>
      <c r="B78" s="176">
        <v>84.4</v>
      </c>
      <c r="C78" s="176">
        <v>2.5</v>
      </c>
      <c r="D78" s="176">
        <v>0.72799999999999998</v>
      </c>
      <c r="E78" s="176">
        <v>1.0999999999999999E-2</v>
      </c>
      <c r="F78" s="177">
        <v>0.53032022153688796</v>
      </c>
      <c r="G78" s="176">
        <v>1.3779999999999999</v>
      </c>
      <c r="H78" s="176">
        <v>2.1000000000000001E-2</v>
      </c>
      <c r="I78" s="176">
        <v>0.83599999999999997</v>
      </c>
      <c r="J78" s="176">
        <v>2.1000000000000001E-2</v>
      </c>
      <c r="K78" s="178">
        <v>-1.8492331667099945E-2</v>
      </c>
      <c r="L78" s="179">
        <v>3525.9608082634259</v>
      </c>
      <c r="M78" s="180">
        <v>53.276880344639672</v>
      </c>
      <c r="N78" s="180">
        <v>4515.7598627146508</v>
      </c>
      <c r="O78" s="180">
        <v>133.76065944059982</v>
      </c>
      <c r="P78" s="180">
        <v>4984.3398489641095</v>
      </c>
      <c r="Q78" s="180">
        <v>125.20470912469654</v>
      </c>
      <c r="R78" s="180">
        <v>1.5562368553249939</v>
      </c>
      <c r="S78" s="181">
        <v>134.21274302206228</v>
      </c>
      <c r="T78" s="175">
        <v>1.8420000000000001</v>
      </c>
      <c r="U78" s="178">
        <v>4.4682752457551382</v>
      </c>
    </row>
    <row r="79" spans="1:21" s="162" customFormat="1">
      <c r="A79" s="414" t="s">
        <v>199</v>
      </c>
      <c r="B79" s="176">
        <v>92.7</v>
      </c>
      <c r="C79" s="176">
        <v>2.4</v>
      </c>
      <c r="D79" s="176">
        <v>0.81079999999999997</v>
      </c>
      <c r="E79" s="176">
        <v>9.7000000000000003E-3</v>
      </c>
      <c r="F79" s="177">
        <v>0.52950896424234484</v>
      </c>
      <c r="G79" s="176">
        <v>1.234</v>
      </c>
      <c r="H79" s="176">
        <v>1.4999999999999999E-2</v>
      </c>
      <c r="I79" s="176">
        <v>0.81699999999999995</v>
      </c>
      <c r="J79" s="176">
        <v>1.7999999999999999E-2</v>
      </c>
      <c r="K79" s="178">
        <v>-6.9322991876256609E-2</v>
      </c>
      <c r="L79" s="179">
        <v>3827.6792043814116</v>
      </c>
      <c r="M79" s="180">
        <v>45.792412780586702</v>
      </c>
      <c r="N79" s="180">
        <v>4609.9387614808102</v>
      </c>
      <c r="O79" s="180">
        <v>119.35116534578148</v>
      </c>
      <c r="P79" s="180">
        <v>4951.6646430230039</v>
      </c>
      <c r="Q79" s="180">
        <v>109.09420266146152</v>
      </c>
      <c r="R79" s="180">
        <v>212.6808097804755</v>
      </c>
      <c r="S79" s="181">
        <v>125.69002805039023</v>
      </c>
      <c r="T79" s="175">
        <v>1.6160000000000001</v>
      </c>
      <c r="U79" s="178">
        <v>4.4247787610619467</v>
      </c>
    </row>
    <row r="80" spans="1:21" s="162" customFormat="1">
      <c r="A80" s="414" t="s">
        <v>200</v>
      </c>
      <c r="B80" s="176">
        <v>94.2</v>
      </c>
      <c r="C80" s="176">
        <v>2.4</v>
      </c>
      <c r="D80" s="176">
        <v>0.81499999999999995</v>
      </c>
      <c r="E80" s="176">
        <v>1.6E-2</v>
      </c>
      <c r="F80" s="177">
        <v>0.7084539217225132</v>
      </c>
      <c r="G80" s="176">
        <v>1.228</v>
      </c>
      <c r="H80" s="176">
        <v>2.4E-2</v>
      </c>
      <c r="I80" s="176">
        <v>0.83099999999999996</v>
      </c>
      <c r="J80" s="176">
        <v>1.4999999999999999E-2</v>
      </c>
      <c r="K80" s="178">
        <v>8.316163956113834E-2</v>
      </c>
      <c r="L80" s="179">
        <v>3842.6138128400585</v>
      </c>
      <c r="M80" s="180">
        <v>75.437817184590102</v>
      </c>
      <c r="N80" s="180">
        <v>4626.0648238790882</v>
      </c>
      <c r="O80" s="180">
        <v>117.86152417526338</v>
      </c>
      <c r="P80" s="180">
        <v>4975.8182334496641</v>
      </c>
      <c r="Q80" s="180">
        <v>89.816213600174436</v>
      </c>
      <c r="R80" s="180">
        <v>61.072997379554586</v>
      </c>
      <c r="S80" s="181">
        <v>112.69504012224365</v>
      </c>
      <c r="T80" s="175">
        <v>1.5289999999999999</v>
      </c>
      <c r="U80" s="178">
        <v>4.4385264092321348</v>
      </c>
    </row>
    <row r="81" spans="1:21" s="162" customFormat="1">
      <c r="A81" s="414" t="s">
        <v>201</v>
      </c>
      <c r="B81" s="176">
        <v>37</v>
      </c>
      <c r="C81" s="176">
        <v>1</v>
      </c>
      <c r="D81" s="176">
        <v>0.41010000000000002</v>
      </c>
      <c r="E81" s="176">
        <v>5.1999999999999998E-3</v>
      </c>
      <c r="F81" s="177">
        <v>0.62348304275332511</v>
      </c>
      <c r="G81" s="176">
        <v>2.44</v>
      </c>
      <c r="H81" s="176">
        <v>3.1E-2</v>
      </c>
      <c r="I81" s="176">
        <v>0.65</v>
      </c>
      <c r="J81" s="176">
        <v>1.4E-2</v>
      </c>
      <c r="K81" s="178">
        <v>-0.19211050310836658</v>
      </c>
      <c r="L81" s="179">
        <v>2215.3787194910387</v>
      </c>
      <c r="M81" s="180">
        <v>28.09063482407559</v>
      </c>
      <c r="N81" s="180">
        <v>3693.5433413478049</v>
      </c>
      <c r="O81" s="180">
        <v>99.825495712102835</v>
      </c>
      <c r="P81" s="180">
        <v>4623.9536331625204</v>
      </c>
      <c r="Q81" s="180">
        <v>99.592847483500449</v>
      </c>
      <c r="R81" s="180">
        <v>716.98719051152784</v>
      </c>
      <c r="S81" s="181">
        <v>46.122200280169402</v>
      </c>
      <c r="T81" s="175">
        <v>2.9079999999999999</v>
      </c>
      <c r="U81" s="178">
        <v>4.3763676148796495</v>
      </c>
    </row>
    <row r="82" spans="1:21" s="162" customFormat="1">
      <c r="A82" s="414" t="s">
        <v>202</v>
      </c>
      <c r="B82" s="176">
        <v>105.5</v>
      </c>
      <c r="C82" s="176">
        <v>1.8</v>
      </c>
      <c r="D82" s="176">
        <v>0.90600000000000003</v>
      </c>
      <c r="E82" s="176">
        <v>1.0999999999999999E-2</v>
      </c>
      <c r="F82" s="177">
        <v>0.56701158551673914</v>
      </c>
      <c r="G82" s="176">
        <v>1.1020000000000001</v>
      </c>
      <c r="H82" s="176">
        <v>1.4E-2</v>
      </c>
      <c r="I82" s="176">
        <v>0.84099999999999997</v>
      </c>
      <c r="J82" s="176">
        <v>1.2E-2</v>
      </c>
      <c r="K82" s="178">
        <v>0.20382046391968237</v>
      </c>
      <c r="L82" s="179">
        <v>4157.9810168058693</v>
      </c>
      <c r="M82" s="180">
        <v>50.48321322832733</v>
      </c>
      <c r="N82" s="180">
        <v>4739.9553080666901</v>
      </c>
      <c r="O82" s="180">
        <v>80.87127539829423</v>
      </c>
      <c r="P82" s="180">
        <v>4992.8074779865283</v>
      </c>
      <c r="Q82" s="180">
        <v>71.241010387441548</v>
      </c>
      <c r="R82" s="180">
        <v>-58.228608292478768</v>
      </c>
      <c r="S82" s="181">
        <v>109.43465769244325</v>
      </c>
      <c r="T82" s="175">
        <v>1.4079999999999999</v>
      </c>
      <c r="U82" s="178">
        <v>3.1665611146295123</v>
      </c>
    </row>
    <row r="83" spans="1:21" s="162" customFormat="1">
      <c r="A83" s="414" t="s">
        <v>203</v>
      </c>
      <c r="B83" s="176">
        <v>99</v>
      </c>
      <c r="C83" s="176">
        <v>2.7</v>
      </c>
      <c r="D83" s="176">
        <v>0.85699999999999998</v>
      </c>
      <c r="E83" s="176">
        <v>0.02</v>
      </c>
      <c r="F83" s="177">
        <v>0.82356146778898043</v>
      </c>
      <c r="G83" s="176">
        <v>1.173</v>
      </c>
      <c r="H83" s="176">
        <v>2.7E-2</v>
      </c>
      <c r="I83" s="176">
        <v>0.83899999999999997</v>
      </c>
      <c r="J83" s="176">
        <v>1.2999999999999999E-2</v>
      </c>
      <c r="K83" s="178">
        <v>3.6598431199136507E-2</v>
      </c>
      <c r="L83" s="179">
        <v>3990.087235265552</v>
      </c>
      <c r="M83" s="180">
        <v>93.117555082043225</v>
      </c>
      <c r="N83" s="180">
        <v>4676.0117642159639</v>
      </c>
      <c r="O83" s="180">
        <v>127.52759356952629</v>
      </c>
      <c r="P83" s="180">
        <v>4989.4268616075115</v>
      </c>
      <c r="Q83" s="180">
        <v>77.309355424192674</v>
      </c>
      <c r="R83" s="180">
        <v>-30.225283473730112</v>
      </c>
      <c r="S83" s="181">
        <v>108.74945428972271</v>
      </c>
      <c r="T83" s="175">
        <v>1.5329999999999999</v>
      </c>
      <c r="U83" s="178">
        <v>4.2553191489361701</v>
      </c>
    </row>
    <row r="84" spans="1:21" s="162" customFormat="1">
      <c r="A84" s="414" t="s">
        <v>204</v>
      </c>
      <c r="B84" s="176">
        <v>70.599999999999994</v>
      </c>
      <c r="C84" s="176">
        <v>1.3</v>
      </c>
      <c r="D84" s="176">
        <v>0.63170000000000004</v>
      </c>
      <c r="E84" s="176">
        <v>8.9999999999999993E-3</v>
      </c>
      <c r="F84" s="177">
        <v>0.74259414650312916</v>
      </c>
      <c r="G84" s="176">
        <v>1.583</v>
      </c>
      <c r="H84" s="176">
        <v>2.1999999999999999E-2</v>
      </c>
      <c r="I84" s="176">
        <v>0.81</v>
      </c>
      <c r="J84" s="176">
        <v>0.01</v>
      </c>
      <c r="K84" s="178">
        <v>1.8942722852389075E-2</v>
      </c>
      <c r="L84" s="179">
        <v>3156.3088871225636</v>
      </c>
      <c r="M84" s="180">
        <v>44.968782624826765</v>
      </c>
      <c r="N84" s="180">
        <v>4336.7975569544597</v>
      </c>
      <c r="O84" s="180">
        <v>79.856045666300261</v>
      </c>
      <c r="P84" s="180">
        <v>4939.4222778980275</v>
      </c>
      <c r="Q84" s="180">
        <v>60.980521949358362</v>
      </c>
      <c r="R84" s="180">
        <v>193.37168561805419</v>
      </c>
      <c r="S84" s="181">
        <v>63.998595162062529</v>
      </c>
      <c r="T84" s="175">
        <v>1.7370000000000001</v>
      </c>
      <c r="U84" s="178">
        <v>3.9261876717707107</v>
      </c>
    </row>
    <row r="85" spans="1:21" s="162" customFormat="1">
      <c r="A85" s="414" t="s">
        <v>205</v>
      </c>
      <c r="B85" s="176">
        <v>103.8</v>
      </c>
      <c r="C85" s="176">
        <v>1.5</v>
      </c>
      <c r="D85" s="176">
        <v>0.90200000000000002</v>
      </c>
      <c r="E85" s="176">
        <v>1.2E-2</v>
      </c>
      <c r="F85" s="177">
        <v>0.75611290774380358</v>
      </c>
      <c r="G85" s="176">
        <v>1.111</v>
      </c>
      <c r="H85" s="176">
        <v>1.4E-2</v>
      </c>
      <c r="I85" s="176">
        <v>0.84089999999999998</v>
      </c>
      <c r="J85" s="176">
        <v>8.2000000000000007E-3</v>
      </c>
      <c r="K85" s="178">
        <v>0.18332874140452279</v>
      </c>
      <c r="L85" s="179">
        <v>4144.4381248876625</v>
      </c>
      <c r="M85" s="180">
        <v>55.136649111587531</v>
      </c>
      <c r="N85" s="180">
        <v>4723.6165628135668</v>
      </c>
      <c r="O85" s="180">
        <v>68.260354953953282</v>
      </c>
      <c r="P85" s="180">
        <v>4992.6386501206362</v>
      </c>
      <c r="Q85" s="180">
        <v>48.68549997739234</v>
      </c>
      <c r="R85" s="180">
        <v>-56.626024142294021</v>
      </c>
      <c r="S85" s="181">
        <v>87.31290208611631</v>
      </c>
      <c r="T85" s="175">
        <v>1.841</v>
      </c>
      <c r="U85" s="178">
        <v>4.574565416285453</v>
      </c>
    </row>
    <row r="86" spans="1:21" s="162" customFormat="1">
      <c r="A86" s="414" t="s">
        <v>206</v>
      </c>
      <c r="B86" s="176">
        <v>108.2</v>
      </c>
      <c r="C86" s="176">
        <v>1.2</v>
      </c>
      <c r="D86" s="176">
        <v>0.94499999999999995</v>
      </c>
      <c r="E86" s="176">
        <v>1.0999999999999999E-2</v>
      </c>
      <c r="F86" s="177">
        <v>0.676671894663463</v>
      </c>
      <c r="G86" s="176">
        <v>1.0580000000000001</v>
      </c>
      <c r="H86" s="176">
        <v>1.2E-2</v>
      </c>
      <c r="I86" s="176">
        <v>0.83030000000000004</v>
      </c>
      <c r="J86" s="176">
        <v>7.6E-3</v>
      </c>
      <c r="K86" s="178">
        <v>0.43068927695510573</v>
      </c>
      <c r="L86" s="179">
        <v>4288.5542438060247</v>
      </c>
      <c r="M86" s="180">
        <v>49.919679028429918</v>
      </c>
      <c r="N86" s="180">
        <v>4765.3765175517128</v>
      </c>
      <c r="O86" s="180">
        <v>52.850756202052267</v>
      </c>
      <c r="P86" s="180">
        <v>4974.6208604639633</v>
      </c>
      <c r="Q86" s="180">
        <v>45.534287052301721</v>
      </c>
      <c r="R86" s="180">
        <v>95.933959977428941</v>
      </c>
      <c r="S86" s="181">
        <v>85.151748178483274</v>
      </c>
      <c r="T86" s="175">
        <v>1.4159999999999999</v>
      </c>
      <c r="U86" s="178">
        <v>3.8955979742890534</v>
      </c>
    </row>
    <row r="87" spans="1:21" s="162" customFormat="1">
      <c r="A87" s="414" t="s">
        <v>207</v>
      </c>
      <c r="B87" s="176">
        <v>66.3</v>
      </c>
      <c r="C87" s="176">
        <v>2.5</v>
      </c>
      <c r="D87" s="176">
        <v>0.63949999999999996</v>
      </c>
      <c r="E87" s="176">
        <v>9.7999999999999997E-3</v>
      </c>
      <c r="F87" s="177">
        <v>0.41276748440935163</v>
      </c>
      <c r="G87" s="176">
        <v>1.5740000000000001</v>
      </c>
      <c r="H87" s="176">
        <v>2.4E-2</v>
      </c>
      <c r="I87" s="176">
        <v>0.75700000000000001</v>
      </c>
      <c r="J87" s="176">
        <v>2.5999999999999999E-2</v>
      </c>
      <c r="K87" s="178">
        <v>-9.2589269172406712E-3</v>
      </c>
      <c r="L87" s="179">
        <v>3187.0511993718992</v>
      </c>
      <c r="M87" s="180">
        <v>48.839877644792203</v>
      </c>
      <c r="N87" s="180">
        <v>4273.9099727376579</v>
      </c>
      <c r="O87" s="180">
        <v>161.15799293882574</v>
      </c>
      <c r="P87" s="180">
        <v>4842.9081470938281</v>
      </c>
      <c r="Q87" s="180">
        <v>166.33502222515128</v>
      </c>
      <c r="R87" s="180">
        <v>569.88779370067937</v>
      </c>
      <c r="S87" s="181">
        <v>127.74459069339366</v>
      </c>
      <c r="T87" s="175">
        <v>1.714</v>
      </c>
      <c r="U87" s="178">
        <v>4.3029259896729775</v>
      </c>
    </row>
    <row r="88" spans="1:21" s="162" customFormat="1">
      <c r="A88" s="414" t="s">
        <v>208</v>
      </c>
      <c r="B88" s="176">
        <v>53.5</v>
      </c>
      <c r="C88" s="176">
        <v>2.2000000000000002</v>
      </c>
      <c r="D88" s="176">
        <v>0.53879999999999995</v>
      </c>
      <c r="E88" s="176">
        <v>9.7000000000000003E-3</v>
      </c>
      <c r="F88" s="177">
        <v>0.66599186780446751</v>
      </c>
      <c r="G88" s="176">
        <v>1.863</v>
      </c>
      <c r="H88" s="176">
        <v>3.4000000000000002E-2</v>
      </c>
      <c r="I88" s="176">
        <v>0.71699999999999997</v>
      </c>
      <c r="J88" s="176">
        <v>2.3E-2</v>
      </c>
      <c r="K88" s="178">
        <v>-0.28090928862927289</v>
      </c>
      <c r="L88" s="179">
        <v>2778.4231548493344</v>
      </c>
      <c r="M88" s="180">
        <v>50.019867487079708</v>
      </c>
      <c r="N88" s="180">
        <v>4059.7052359945155</v>
      </c>
      <c r="O88" s="180">
        <v>166.94114989136327</v>
      </c>
      <c r="P88" s="180">
        <v>4765.1703983873549</v>
      </c>
      <c r="Q88" s="180">
        <v>152.85762784227219</v>
      </c>
      <c r="R88" s="180">
        <v>662.92753696084253</v>
      </c>
      <c r="S88" s="181">
        <v>94.702741741362132</v>
      </c>
      <c r="T88" s="175">
        <v>1.796</v>
      </c>
      <c r="U88" s="178">
        <v>4.4722719141323797</v>
      </c>
    </row>
    <row r="89" spans="1:21" s="162" customFormat="1">
      <c r="A89" s="415" t="s">
        <v>209</v>
      </c>
      <c r="B89" s="184">
        <v>103.3</v>
      </c>
      <c r="C89" s="184">
        <v>2.2000000000000002</v>
      </c>
      <c r="D89" s="184">
        <v>0.89300000000000002</v>
      </c>
      <c r="E89" s="184">
        <v>0.01</v>
      </c>
      <c r="F89" s="185">
        <v>0.54209483553420679</v>
      </c>
      <c r="G89" s="184">
        <v>1.119</v>
      </c>
      <c r="H89" s="184">
        <v>1.2999999999999999E-2</v>
      </c>
      <c r="I89" s="184">
        <v>0.83799999999999997</v>
      </c>
      <c r="J89" s="184">
        <v>1.4999999999999999E-2</v>
      </c>
      <c r="K89" s="186">
        <v>4.322444133966272E-3</v>
      </c>
      <c r="L89" s="187">
        <v>4113.8621900221488</v>
      </c>
      <c r="M89" s="188">
        <v>46.067885666541422</v>
      </c>
      <c r="N89" s="188">
        <v>4718.7605848674684</v>
      </c>
      <c r="O89" s="188">
        <v>100.49635321111744</v>
      </c>
      <c r="P89" s="188">
        <v>4987.73334116152</v>
      </c>
      <c r="Q89" s="188">
        <v>89.279236416972324</v>
      </c>
      <c r="R89" s="188">
        <v>-17.283340159076232</v>
      </c>
      <c r="S89" s="189">
        <v>125.50690850696402</v>
      </c>
      <c r="T89" s="183">
        <v>1.423</v>
      </c>
      <c r="U89" s="186">
        <v>4.2265426880811496</v>
      </c>
    </row>
    <row r="90" spans="1:21" s="162" customFormat="1" ht="14.4" thickBot="1">
      <c r="A90" s="528" t="s">
        <v>210</v>
      </c>
      <c r="B90" s="528"/>
      <c r="C90" s="528"/>
      <c r="D90" s="528"/>
      <c r="E90" s="528"/>
      <c r="F90" s="528"/>
      <c r="G90" s="528"/>
      <c r="H90" s="528"/>
      <c r="I90" s="528"/>
      <c r="J90" s="528"/>
      <c r="K90" s="528"/>
      <c r="L90" s="528"/>
      <c r="M90" s="528"/>
      <c r="N90" s="528"/>
      <c r="O90" s="528"/>
      <c r="P90" s="528"/>
      <c r="Q90" s="528"/>
      <c r="R90" s="528"/>
      <c r="S90" s="528"/>
      <c r="T90" s="528"/>
      <c r="U90" s="528"/>
    </row>
    <row r="91" spans="1:21" s="162" customFormat="1" ht="13.8" thickTop="1">
      <c r="A91" s="413" t="s">
        <v>211</v>
      </c>
      <c r="B91" s="176">
        <v>57.1</v>
      </c>
      <c r="C91" s="176">
        <v>3.4</v>
      </c>
      <c r="D91" s="176">
        <v>0.61599999999999999</v>
      </c>
      <c r="E91" s="176">
        <v>1.4E-2</v>
      </c>
      <c r="F91" s="177">
        <v>0.53500868898538245</v>
      </c>
      <c r="G91" s="176">
        <v>1.63</v>
      </c>
      <c r="H91" s="176">
        <v>3.5999999999999997E-2</v>
      </c>
      <c r="I91" s="176">
        <v>0.66500000000000004</v>
      </c>
      <c r="J91" s="176">
        <v>3.4000000000000002E-2</v>
      </c>
      <c r="K91" s="178">
        <v>-0.19647740806745059</v>
      </c>
      <c r="L91" s="179">
        <v>3093.9820151420063</v>
      </c>
      <c r="M91" s="180">
        <v>70.317773071409235</v>
      </c>
      <c r="N91" s="180">
        <v>4124.6541746031025</v>
      </c>
      <c r="O91" s="180">
        <v>245.60112423205862</v>
      </c>
      <c r="P91" s="180">
        <v>4656.8814368017147</v>
      </c>
      <c r="Q91" s="180">
        <v>238.09619376129066</v>
      </c>
      <c r="R91" s="180">
        <v>1089.0429621298715</v>
      </c>
      <c r="S91" s="181">
        <v>146.57588313643765</v>
      </c>
      <c r="T91" s="175">
        <v>2.83</v>
      </c>
      <c r="U91" s="178">
        <v>4.6040515653775325</v>
      </c>
    </row>
    <row r="92" spans="1:21" s="162" customFormat="1">
      <c r="A92" s="414" t="s">
        <v>212</v>
      </c>
      <c r="B92" s="176">
        <v>129.4</v>
      </c>
      <c r="C92" s="176">
        <v>5.7</v>
      </c>
      <c r="D92" s="176">
        <v>1.177</v>
      </c>
      <c r="E92" s="176">
        <v>3.5000000000000003E-2</v>
      </c>
      <c r="F92" s="177">
        <v>0.86288646331376306</v>
      </c>
      <c r="G92" s="176">
        <v>0.86299999999999999</v>
      </c>
      <c r="H92" s="176">
        <v>2.5000000000000001E-2</v>
      </c>
      <c r="I92" s="176">
        <v>0.8</v>
      </c>
      <c r="J92" s="176">
        <v>1.9E-2</v>
      </c>
      <c r="K92" s="178">
        <v>-0.39033469162558004</v>
      </c>
      <c r="L92" s="179">
        <v>5014.9736164538954</v>
      </c>
      <c r="M92" s="180">
        <v>149.12835732870548</v>
      </c>
      <c r="N92" s="180">
        <v>4945.5314509748214</v>
      </c>
      <c r="O92" s="180">
        <v>217.8479850893082</v>
      </c>
      <c r="P92" s="180">
        <v>4921.7365552639512</v>
      </c>
      <c r="Q92" s="180">
        <v>116.89124318751882</v>
      </c>
      <c r="R92" s="180">
        <v>783.35141604910018</v>
      </c>
      <c r="S92" s="181">
        <v>173.87023832182825</v>
      </c>
      <c r="T92" s="175">
        <v>2.794</v>
      </c>
      <c r="U92" s="178">
        <v>6.5876152832674579</v>
      </c>
    </row>
    <row r="93" spans="1:21" s="162" customFormat="1">
      <c r="A93" s="414" t="s">
        <v>213</v>
      </c>
      <c r="B93" s="176">
        <v>35.299999999999997</v>
      </c>
      <c r="C93" s="176">
        <v>1.3</v>
      </c>
      <c r="D93" s="176">
        <v>0.45100000000000001</v>
      </c>
      <c r="E93" s="176">
        <v>0.01</v>
      </c>
      <c r="F93" s="177">
        <v>0.70143516174981868</v>
      </c>
      <c r="G93" s="176">
        <v>2.2519999999999998</v>
      </c>
      <c r="H93" s="176">
        <v>0.05</v>
      </c>
      <c r="I93" s="176">
        <v>0.56599999999999995</v>
      </c>
      <c r="J93" s="176">
        <v>1.4999999999999999E-2</v>
      </c>
      <c r="K93" s="178">
        <v>-0.13676654232533006</v>
      </c>
      <c r="L93" s="179">
        <v>2399.6968502952514</v>
      </c>
      <c r="M93" s="180">
        <v>53.208355882378072</v>
      </c>
      <c r="N93" s="180">
        <v>3647.0708648736409</v>
      </c>
      <c r="O93" s="180">
        <v>134.31139162424174</v>
      </c>
      <c r="P93" s="180">
        <v>4423.0515795502024</v>
      </c>
      <c r="Q93" s="180">
        <v>117.21868143684283</v>
      </c>
      <c r="R93" s="180">
        <v>1115.004340145563</v>
      </c>
      <c r="S93" s="181">
        <v>54.065623064786173</v>
      </c>
      <c r="T93" s="175">
        <v>2.948</v>
      </c>
      <c r="U93" s="178">
        <v>6.3291139240506329</v>
      </c>
    </row>
    <row r="94" spans="1:21" s="162" customFormat="1">
      <c r="A94" s="414" t="s">
        <v>214</v>
      </c>
      <c r="B94" s="176">
        <v>42.5</v>
      </c>
      <c r="C94" s="176">
        <v>1</v>
      </c>
      <c r="D94" s="176">
        <v>0.5071</v>
      </c>
      <c r="E94" s="176">
        <v>7.9000000000000008E-3</v>
      </c>
      <c r="F94" s="177">
        <v>0.73044004536407192</v>
      </c>
      <c r="G94" s="176">
        <v>1.9830000000000001</v>
      </c>
      <c r="H94" s="176">
        <v>3.2000000000000001E-2</v>
      </c>
      <c r="I94" s="176">
        <v>0.60680000000000001</v>
      </c>
      <c r="J94" s="176">
        <v>9.7999999999999997E-3</v>
      </c>
      <c r="K94" s="178">
        <v>-6.2146057186498349E-2</v>
      </c>
      <c r="L94" s="179">
        <v>2644.2370632940761</v>
      </c>
      <c r="M94" s="180">
        <v>41.193990928856643</v>
      </c>
      <c r="N94" s="180">
        <v>3830.797520530678</v>
      </c>
      <c r="O94" s="180">
        <v>90.136412247780655</v>
      </c>
      <c r="P94" s="180">
        <v>4524.3657052195749</v>
      </c>
      <c r="Q94" s="180">
        <v>73.069848238549497</v>
      </c>
      <c r="R94" s="180">
        <v>1107.3075900887566</v>
      </c>
      <c r="S94" s="181">
        <v>42.440762208551241</v>
      </c>
      <c r="T94" s="175">
        <v>3.3039999999999998</v>
      </c>
      <c r="U94" s="178">
        <v>5.2383446830801468</v>
      </c>
    </row>
    <row r="95" spans="1:21" s="162" customFormat="1">
      <c r="A95" s="414" t="s">
        <v>215</v>
      </c>
      <c r="B95" s="176">
        <v>34.5</v>
      </c>
      <c r="C95" s="176">
        <v>1.7</v>
      </c>
      <c r="D95" s="176">
        <v>0.443</v>
      </c>
      <c r="E95" s="176">
        <v>1.4E-2</v>
      </c>
      <c r="F95" s="177">
        <v>0.86742486835990651</v>
      </c>
      <c r="G95" s="176">
        <v>2.2919999999999998</v>
      </c>
      <c r="H95" s="176">
        <v>7.2999999999999995E-2</v>
      </c>
      <c r="I95" s="176">
        <v>0.55700000000000005</v>
      </c>
      <c r="J95" s="176">
        <v>1.4999999999999999E-2</v>
      </c>
      <c r="K95" s="178">
        <v>-0.40130951872251053</v>
      </c>
      <c r="L95" s="179">
        <v>2364.0565981739496</v>
      </c>
      <c r="M95" s="180">
        <v>74.710592267348304</v>
      </c>
      <c r="N95" s="180">
        <v>3624.4430080533789</v>
      </c>
      <c r="O95" s="180">
        <v>178.59574242581866</v>
      </c>
      <c r="P95" s="180">
        <v>4399.6439749376541</v>
      </c>
      <c r="Q95" s="180">
        <v>118.48233325684883</v>
      </c>
      <c r="R95" s="180">
        <v>1124.2520655609412</v>
      </c>
      <c r="S95" s="181">
        <v>58.557628294400864</v>
      </c>
      <c r="T95" s="175">
        <v>2.1469999999999998</v>
      </c>
      <c r="U95" s="178">
        <v>5.9347181008902075</v>
      </c>
    </row>
    <row r="96" spans="1:21" s="162" customFormat="1">
      <c r="A96" s="414" t="s">
        <v>216</v>
      </c>
      <c r="B96" s="176">
        <v>10.24</v>
      </c>
      <c r="C96" s="176">
        <v>0.36</v>
      </c>
      <c r="D96" s="176">
        <v>0.24840000000000001</v>
      </c>
      <c r="E96" s="176">
        <v>4.3E-3</v>
      </c>
      <c r="F96" s="177">
        <v>0.56930727365098666</v>
      </c>
      <c r="G96" s="176">
        <v>4.016</v>
      </c>
      <c r="H96" s="176">
        <v>6.7000000000000004E-2</v>
      </c>
      <c r="I96" s="176">
        <v>0.29970000000000002</v>
      </c>
      <c r="J96" s="176">
        <v>8.6999999999999994E-3</v>
      </c>
      <c r="K96" s="178">
        <v>-0.11867253767720021</v>
      </c>
      <c r="L96" s="179">
        <v>1430.2190582722792</v>
      </c>
      <c r="M96" s="180">
        <v>24.75822041292593</v>
      </c>
      <c r="N96" s="180">
        <v>2456.6978163837589</v>
      </c>
      <c r="O96" s="180">
        <v>86.368282607241511</v>
      </c>
      <c r="P96" s="180">
        <v>3468.6735795982599</v>
      </c>
      <c r="Q96" s="180">
        <v>100.69222603438391</v>
      </c>
      <c r="R96" s="180">
        <v>1078.1684131179436</v>
      </c>
      <c r="S96" s="181">
        <v>23.582028327197694</v>
      </c>
      <c r="T96" s="175">
        <v>2.1459999999999999</v>
      </c>
      <c r="U96" s="178">
        <v>3.2446463335496434</v>
      </c>
    </row>
    <row r="97" spans="1:21" s="162" customFormat="1">
      <c r="A97" s="414" t="s">
        <v>217</v>
      </c>
      <c r="B97" s="176">
        <v>35.700000000000003</v>
      </c>
      <c r="C97" s="176">
        <v>1.3</v>
      </c>
      <c r="D97" s="176">
        <v>0.44769999999999999</v>
      </c>
      <c r="E97" s="176">
        <v>7.6E-3</v>
      </c>
      <c r="F97" s="177">
        <v>0.45241595744476004</v>
      </c>
      <c r="G97" s="176">
        <v>2.2370000000000001</v>
      </c>
      <c r="H97" s="176">
        <v>3.7999999999999999E-2</v>
      </c>
      <c r="I97" s="176">
        <v>0.58499999999999996</v>
      </c>
      <c r="J97" s="176">
        <v>1.9E-2</v>
      </c>
      <c r="K97" s="178">
        <v>1.5769319549496227E-2</v>
      </c>
      <c r="L97" s="179">
        <v>2385.0191147646146</v>
      </c>
      <c r="M97" s="180">
        <v>40.487257699823708</v>
      </c>
      <c r="N97" s="180">
        <v>3658.1984617561302</v>
      </c>
      <c r="O97" s="180">
        <v>133.21170869139971</v>
      </c>
      <c r="P97" s="180">
        <v>4471.1775943620833</v>
      </c>
      <c r="Q97" s="180">
        <v>145.21773383398221</v>
      </c>
      <c r="R97" s="180">
        <v>1037.4149334439264</v>
      </c>
      <c r="S97" s="181">
        <v>62.918122955806041</v>
      </c>
      <c r="T97" s="175">
        <v>2.6629999999999998</v>
      </c>
      <c r="U97" s="178">
        <v>5.9031877213695401</v>
      </c>
    </row>
    <row r="98" spans="1:21" s="162" customFormat="1">
      <c r="A98" s="414" t="s">
        <v>218</v>
      </c>
      <c r="B98" s="176">
        <v>45.4</v>
      </c>
      <c r="C98" s="176">
        <v>2.6</v>
      </c>
      <c r="D98" s="176">
        <v>0.48699999999999999</v>
      </c>
      <c r="E98" s="176">
        <v>1.9E-2</v>
      </c>
      <c r="F98" s="177">
        <v>0.85796915424679121</v>
      </c>
      <c r="G98" s="176">
        <v>2.1030000000000002</v>
      </c>
      <c r="H98" s="176">
        <v>8.3000000000000004E-2</v>
      </c>
      <c r="I98" s="176">
        <v>0.67500000000000004</v>
      </c>
      <c r="J98" s="176">
        <v>2.1000000000000001E-2</v>
      </c>
      <c r="K98" s="178">
        <v>-0.3070863018396211</v>
      </c>
      <c r="L98" s="179">
        <v>2557.6835937342021</v>
      </c>
      <c r="M98" s="180">
        <v>99.786423574845671</v>
      </c>
      <c r="N98" s="180">
        <v>3896.3288411760263</v>
      </c>
      <c r="O98" s="180">
        <v>223.13777504532311</v>
      </c>
      <c r="P98" s="180">
        <v>4678.3943963393303</v>
      </c>
      <c r="Q98" s="180">
        <v>145.55004788611248</v>
      </c>
      <c r="R98" s="180">
        <v>770.58809935111276</v>
      </c>
      <c r="S98" s="181">
        <v>81.720026461289606</v>
      </c>
      <c r="T98" s="175">
        <v>4.3899999999999997</v>
      </c>
      <c r="U98" s="178">
        <v>5.1975051975051976</v>
      </c>
    </row>
    <row r="99" spans="1:21" s="162" customFormat="1">
      <c r="A99" s="414" t="s">
        <v>219</v>
      </c>
      <c r="B99" s="176">
        <v>33</v>
      </c>
      <c r="C99" s="176">
        <v>1.3</v>
      </c>
      <c r="D99" s="176">
        <v>0.42259999999999998</v>
      </c>
      <c r="E99" s="176">
        <v>7.6E-3</v>
      </c>
      <c r="F99" s="177">
        <v>0.59694530542300617</v>
      </c>
      <c r="G99" s="176">
        <v>2.3839999999999999</v>
      </c>
      <c r="H99" s="176">
        <v>4.1000000000000002E-2</v>
      </c>
      <c r="I99" s="176">
        <v>0.56100000000000005</v>
      </c>
      <c r="J99" s="176">
        <v>1.7999999999999999E-2</v>
      </c>
      <c r="K99" s="178">
        <v>-0.20535118174108552</v>
      </c>
      <c r="L99" s="179">
        <v>2272.2719311347482</v>
      </c>
      <c r="M99" s="180">
        <v>40.864331937113313</v>
      </c>
      <c r="N99" s="180">
        <v>3580.6067163691541</v>
      </c>
      <c r="O99" s="180">
        <v>141.0542039781788</v>
      </c>
      <c r="P99" s="180">
        <v>4410.0973125260434</v>
      </c>
      <c r="Q99" s="180">
        <v>141.50044853024735</v>
      </c>
      <c r="R99" s="180">
        <v>1052.8503418432581</v>
      </c>
      <c r="S99" s="181">
        <v>57.074636784113366</v>
      </c>
      <c r="T99" s="175">
        <v>3.41</v>
      </c>
      <c r="U99" s="178">
        <v>5.9276822762299943</v>
      </c>
    </row>
    <row r="100" spans="1:21" s="162" customFormat="1">
      <c r="A100" s="414" t="s">
        <v>220</v>
      </c>
      <c r="B100" s="176">
        <v>52.1</v>
      </c>
      <c r="C100" s="176">
        <v>2.1</v>
      </c>
      <c r="D100" s="176">
        <v>0.58499999999999996</v>
      </c>
      <c r="E100" s="176">
        <v>1.4999999999999999E-2</v>
      </c>
      <c r="F100" s="177">
        <v>0.80450810473502088</v>
      </c>
      <c r="G100" s="176">
        <v>1.7310000000000001</v>
      </c>
      <c r="H100" s="176">
        <v>4.3999999999999997E-2</v>
      </c>
      <c r="I100" s="176">
        <v>0.64300000000000002</v>
      </c>
      <c r="J100" s="176">
        <v>1.6E-2</v>
      </c>
      <c r="K100" s="178">
        <v>-0.28407938775606356</v>
      </c>
      <c r="L100" s="179">
        <v>2969.1178554665203</v>
      </c>
      <c r="M100" s="180">
        <v>76.131227063244111</v>
      </c>
      <c r="N100" s="180">
        <v>4033.2811374807266</v>
      </c>
      <c r="O100" s="180">
        <v>162.56987310382965</v>
      </c>
      <c r="P100" s="180">
        <v>4608.307567937567</v>
      </c>
      <c r="Q100" s="180">
        <v>114.67017276360976</v>
      </c>
      <c r="R100" s="180">
        <v>1133.755159907801</v>
      </c>
      <c r="S100" s="181">
        <v>73.210581551857956</v>
      </c>
      <c r="T100" s="175">
        <v>3.1269999999999998</v>
      </c>
      <c r="U100" s="178">
        <v>6.1728395061728394</v>
      </c>
    </row>
    <row r="101" spans="1:21" s="162" customFormat="1">
      <c r="A101" s="414" t="s">
        <v>221</v>
      </c>
      <c r="B101" s="176">
        <v>40.799999999999997</v>
      </c>
      <c r="C101" s="176">
        <v>1.2</v>
      </c>
      <c r="D101" s="176">
        <v>0.47710000000000002</v>
      </c>
      <c r="E101" s="176">
        <v>7.0000000000000001E-3</v>
      </c>
      <c r="F101" s="177">
        <v>0.57133889152818629</v>
      </c>
      <c r="G101" s="176">
        <v>2.0950000000000002</v>
      </c>
      <c r="H101" s="176">
        <v>3.1E-2</v>
      </c>
      <c r="I101" s="176">
        <v>0.61899999999999999</v>
      </c>
      <c r="J101" s="176">
        <v>1.4999999999999999E-2</v>
      </c>
      <c r="K101" s="178">
        <v>-8.2097730079015593E-2</v>
      </c>
      <c r="L101" s="179">
        <v>2514.6217957416093</v>
      </c>
      <c r="M101" s="180">
        <v>36.894471955965763</v>
      </c>
      <c r="N101" s="180">
        <v>3790.3196827239785</v>
      </c>
      <c r="O101" s="180">
        <v>111.47999066835231</v>
      </c>
      <c r="P101" s="180">
        <v>4553.2425813798272</v>
      </c>
      <c r="Q101" s="180">
        <v>110.33705770710405</v>
      </c>
      <c r="R101" s="180">
        <v>982.33444796808453</v>
      </c>
      <c r="S101" s="181">
        <v>54.841354354071306</v>
      </c>
      <c r="T101" s="175">
        <v>3.0379999999999998</v>
      </c>
      <c r="U101" s="178">
        <v>6.0386473429951693</v>
      </c>
    </row>
    <row r="102" spans="1:21" s="162" customFormat="1">
      <c r="A102" s="414" t="s">
        <v>222</v>
      </c>
      <c r="B102" s="176">
        <v>52.7</v>
      </c>
      <c r="C102" s="176">
        <v>6.2</v>
      </c>
      <c r="D102" s="176">
        <v>0.57599999999999996</v>
      </c>
      <c r="E102" s="176">
        <v>4.9000000000000002E-2</v>
      </c>
      <c r="F102" s="177">
        <v>0.999</v>
      </c>
      <c r="G102" s="176">
        <v>1.944</v>
      </c>
      <c r="H102" s="176">
        <v>4.7E-2</v>
      </c>
      <c r="I102" s="176">
        <v>0.63600000000000001</v>
      </c>
      <c r="J102" s="176">
        <v>1.7000000000000001E-2</v>
      </c>
      <c r="K102" s="178">
        <v>-0.999</v>
      </c>
      <c r="L102" s="179">
        <v>2932.4092920914582</v>
      </c>
      <c r="M102" s="180">
        <v>249.458429361947</v>
      </c>
      <c r="N102" s="180">
        <v>4044.6900558611151</v>
      </c>
      <c r="O102" s="180">
        <v>475.84588892483703</v>
      </c>
      <c r="P102" s="180">
        <v>4592.47780220194</v>
      </c>
      <c r="Q102" s="180">
        <v>122.75490980728456</v>
      </c>
      <c r="R102" s="180">
        <v>1147.1001789020463</v>
      </c>
      <c r="S102" s="181">
        <v>117.19875269930439</v>
      </c>
      <c r="T102" s="175">
        <v>2.7210000000000001</v>
      </c>
      <c r="U102" s="178">
        <v>5.6401579244218834</v>
      </c>
    </row>
    <row r="103" spans="1:21" s="162" customFormat="1">
      <c r="A103" s="414" t="s">
        <v>223</v>
      </c>
      <c r="B103" s="176">
        <v>76.900000000000006</v>
      </c>
      <c r="C103" s="176">
        <v>2.1</v>
      </c>
      <c r="D103" s="176">
        <v>0.77</v>
      </c>
      <c r="E103" s="176">
        <v>1.2999999999999999E-2</v>
      </c>
      <c r="F103" s="177">
        <v>0.52486616020328536</v>
      </c>
      <c r="G103" s="176">
        <v>1.2989999999999999</v>
      </c>
      <c r="H103" s="176">
        <v>1.9E-2</v>
      </c>
      <c r="I103" s="176">
        <v>0.72699999999999998</v>
      </c>
      <c r="J103" s="176">
        <v>1.7000000000000001E-2</v>
      </c>
      <c r="K103" s="178">
        <v>2.1930724311022411E-2</v>
      </c>
      <c r="L103" s="179">
        <v>3680.7706468057236</v>
      </c>
      <c r="M103" s="180">
        <v>62.142881049966761</v>
      </c>
      <c r="N103" s="180">
        <v>4422.4257022660331</v>
      </c>
      <c r="O103" s="180">
        <v>120.76845220752497</v>
      </c>
      <c r="P103" s="180">
        <v>4785.0309856762515</v>
      </c>
      <c r="Q103" s="180">
        <v>111.89205881223698</v>
      </c>
      <c r="R103" s="180">
        <v>993.958449773403</v>
      </c>
      <c r="S103" s="181">
        <v>98.984086328519638</v>
      </c>
      <c r="T103" s="175">
        <v>2.0630000000000002</v>
      </c>
      <c r="U103" s="178">
        <v>6.0422960725075523</v>
      </c>
    </row>
    <row r="104" spans="1:21" s="162" customFormat="1">
      <c r="A104" s="414" t="s">
        <v>224</v>
      </c>
      <c r="B104" s="176">
        <v>57.8</v>
      </c>
      <c r="C104" s="176">
        <v>3.2</v>
      </c>
      <c r="D104" s="176">
        <v>0.60699999999999998</v>
      </c>
      <c r="E104" s="176">
        <v>0.02</v>
      </c>
      <c r="F104" s="177">
        <v>0.84567529128742924</v>
      </c>
      <c r="G104" s="176">
        <v>1.7030000000000001</v>
      </c>
      <c r="H104" s="176">
        <v>4.7E-2</v>
      </c>
      <c r="I104" s="176">
        <v>0.67400000000000004</v>
      </c>
      <c r="J104" s="176">
        <v>2.1999999999999999E-2</v>
      </c>
      <c r="K104" s="178">
        <v>-0.6871371838523076</v>
      </c>
      <c r="L104" s="179">
        <v>3057.9796084149916</v>
      </c>
      <c r="M104" s="180">
        <v>100.75715348978555</v>
      </c>
      <c r="N104" s="180">
        <v>4136.8145960345037</v>
      </c>
      <c r="O104" s="180">
        <v>229.02779770433241</v>
      </c>
      <c r="P104" s="180">
        <v>4676.2585045253027</v>
      </c>
      <c r="Q104" s="180">
        <v>152.63751795186445</v>
      </c>
      <c r="R104" s="180">
        <v>1019.2294716119458</v>
      </c>
      <c r="S104" s="181">
        <v>100.82641949275148</v>
      </c>
      <c r="T104" s="175">
        <v>2.3079999999999998</v>
      </c>
      <c r="U104" s="178">
        <v>5.8411214953271031</v>
      </c>
    </row>
    <row r="105" spans="1:21" s="162" customFormat="1">
      <c r="A105" s="414" t="s">
        <v>225</v>
      </c>
      <c r="B105" s="176">
        <v>40.1</v>
      </c>
      <c r="C105" s="176">
        <v>2.1</v>
      </c>
      <c r="D105" s="176">
        <v>0.48299999999999998</v>
      </c>
      <c r="E105" s="176">
        <v>1.6E-2</v>
      </c>
      <c r="F105" s="177">
        <v>0.75831593955941379</v>
      </c>
      <c r="G105" s="176">
        <v>2.1</v>
      </c>
      <c r="H105" s="176">
        <v>7.0999999999999994E-2</v>
      </c>
      <c r="I105" s="176">
        <v>0.60399999999999998</v>
      </c>
      <c r="J105" s="176">
        <v>2.1000000000000001E-2</v>
      </c>
      <c r="K105" s="178">
        <v>-0.16614585192880563</v>
      </c>
      <c r="L105" s="179">
        <v>2540.3195046304277</v>
      </c>
      <c r="M105" s="180">
        <v>84.151370753802993</v>
      </c>
      <c r="N105" s="180">
        <v>3773.1716723381114</v>
      </c>
      <c r="O105" s="180">
        <v>197.59751900025023</v>
      </c>
      <c r="P105" s="180">
        <v>4517.6502115681342</v>
      </c>
      <c r="Q105" s="180">
        <v>157.0706199386272</v>
      </c>
      <c r="R105" s="180">
        <v>1056.9249571035516</v>
      </c>
      <c r="S105" s="181">
        <v>79.237551895898136</v>
      </c>
      <c r="T105" s="175">
        <v>1.4379999999999999</v>
      </c>
      <c r="U105" s="178">
        <v>3.3806626098715347</v>
      </c>
    </row>
    <row r="106" spans="1:21" s="162" customFormat="1">
      <c r="A106" s="414" t="s">
        <v>226</v>
      </c>
      <c r="B106" s="176">
        <v>50.3</v>
      </c>
      <c r="C106" s="176">
        <v>1.7</v>
      </c>
      <c r="D106" s="176">
        <v>0.55700000000000005</v>
      </c>
      <c r="E106" s="176">
        <v>1.0999999999999999E-2</v>
      </c>
      <c r="F106" s="177">
        <v>0.74890816477706934</v>
      </c>
      <c r="G106" s="176">
        <v>1.802</v>
      </c>
      <c r="H106" s="176">
        <v>3.1E-2</v>
      </c>
      <c r="I106" s="176">
        <v>0.65</v>
      </c>
      <c r="J106" s="176">
        <v>1.4999999999999999E-2</v>
      </c>
      <c r="K106" s="178">
        <v>-0.39516962324400889</v>
      </c>
      <c r="L106" s="179">
        <v>2854.2200989644562</v>
      </c>
      <c r="M106" s="180">
        <v>56.367003749746885</v>
      </c>
      <c r="N106" s="180">
        <v>3998.2644587264294</v>
      </c>
      <c r="O106" s="180">
        <v>135.13021033469047</v>
      </c>
      <c r="P106" s="180">
        <v>4623.9536331625204</v>
      </c>
      <c r="Q106" s="180">
        <v>106.70662230375046</v>
      </c>
      <c r="R106" s="180">
        <v>1033.0138367653901</v>
      </c>
      <c r="S106" s="181">
        <v>64.989425683343327</v>
      </c>
      <c r="T106" s="175">
        <v>3.0150000000000001</v>
      </c>
      <c r="U106" s="178">
        <v>6.5487884741322855</v>
      </c>
    </row>
    <row r="107" spans="1:21" s="162" customFormat="1">
      <c r="A107" s="414" t="s">
        <v>227</v>
      </c>
      <c r="B107" s="176">
        <v>49.2</v>
      </c>
      <c r="C107" s="176">
        <v>3</v>
      </c>
      <c r="D107" s="176">
        <v>0.55500000000000005</v>
      </c>
      <c r="E107" s="176">
        <v>2.1999999999999999E-2</v>
      </c>
      <c r="F107" s="177">
        <v>0.88635012895434928</v>
      </c>
      <c r="G107" s="176">
        <v>1.8260000000000001</v>
      </c>
      <c r="H107" s="176">
        <v>7.2999999999999995E-2</v>
      </c>
      <c r="I107" s="176">
        <v>0.63100000000000001</v>
      </c>
      <c r="J107" s="176">
        <v>0.02</v>
      </c>
      <c r="K107" s="178">
        <v>-0.44003151005336122</v>
      </c>
      <c r="L107" s="179">
        <v>2845.9342184122329</v>
      </c>
      <c r="M107" s="180">
        <v>112.81180685598038</v>
      </c>
      <c r="N107" s="180">
        <v>3976.2552944079639</v>
      </c>
      <c r="O107" s="180">
        <v>242.45459112243682</v>
      </c>
      <c r="P107" s="180">
        <v>4581.0559854173543</v>
      </c>
      <c r="Q107" s="180">
        <v>145.19987275490823</v>
      </c>
      <c r="R107" s="180">
        <v>1119.7482353237212</v>
      </c>
      <c r="S107" s="181">
        <v>89.245620603647254</v>
      </c>
      <c r="T107" s="175">
        <v>2.83</v>
      </c>
      <c r="U107" s="178">
        <v>7.5471698113207539</v>
      </c>
    </row>
    <row r="108" spans="1:21" s="162" customFormat="1">
      <c r="A108" s="414" t="s">
        <v>228</v>
      </c>
      <c r="B108" s="176">
        <v>12.07</v>
      </c>
      <c r="C108" s="176">
        <v>0.42</v>
      </c>
      <c r="D108" s="176">
        <v>0.2722</v>
      </c>
      <c r="E108" s="176">
        <v>4.4000000000000003E-3</v>
      </c>
      <c r="F108" s="177">
        <v>0.46308496225951762</v>
      </c>
      <c r="G108" s="176">
        <v>3.6920000000000002</v>
      </c>
      <c r="H108" s="176">
        <v>6.0999999999999999E-2</v>
      </c>
      <c r="I108" s="176">
        <v>0.32100000000000001</v>
      </c>
      <c r="J108" s="176">
        <v>9.9000000000000008E-3</v>
      </c>
      <c r="K108" s="178">
        <v>1.3075686195887878E-2</v>
      </c>
      <c r="L108" s="179">
        <v>1551.9592925870545</v>
      </c>
      <c r="M108" s="180">
        <v>25.086777690606318</v>
      </c>
      <c r="N108" s="180">
        <v>2609.8588898168564</v>
      </c>
      <c r="O108" s="180">
        <v>90.815305196609742</v>
      </c>
      <c r="P108" s="180">
        <v>3574.6319096074044</v>
      </c>
      <c r="Q108" s="180">
        <v>110.24565702527508</v>
      </c>
      <c r="R108" s="180">
        <v>1141.1121594005183</v>
      </c>
      <c r="S108" s="181">
        <v>25.860187450479447</v>
      </c>
      <c r="T108" s="175">
        <v>1.925</v>
      </c>
      <c r="U108" s="178">
        <v>3.3760972316002698</v>
      </c>
    </row>
    <row r="109" spans="1:21" s="162" customFormat="1">
      <c r="A109" s="414" t="s">
        <v>229</v>
      </c>
      <c r="B109" s="176">
        <v>69.7</v>
      </c>
      <c r="C109" s="176">
        <v>3.2</v>
      </c>
      <c r="D109" s="176">
        <v>0.71399999999999997</v>
      </c>
      <c r="E109" s="176">
        <v>1.7999999999999999E-2</v>
      </c>
      <c r="F109" s="177">
        <v>0.68871958413868417</v>
      </c>
      <c r="G109" s="176">
        <v>1.401</v>
      </c>
      <c r="H109" s="176">
        <v>3.5999999999999997E-2</v>
      </c>
      <c r="I109" s="176">
        <v>0.70799999999999996</v>
      </c>
      <c r="J109" s="176">
        <v>2.4E-2</v>
      </c>
      <c r="K109" s="178">
        <v>-0.17131553399138741</v>
      </c>
      <c r="L109" s="179">
        <v>3473.5201945243389</v>
      </c>
      <c r="M109" s="180">
        <v>87.567735996411912</v>
      </c>
      <c r="N109" s="180">
        <v>4323.9534679418466</v>
      </c>
      <c r="O109" s="180">
        <v>198.51723238757401</v>
      </c>
      <c r="P109" s="180">
        <v>4747.0412801200564</v>
      </c>
      <c r="Q109" s="180">
        <v>160.91665356339175</v>
      </c>
      <c r="R109" s="180">
        <v>1028.5173823194209</v>
      </c>
      <c r="S109" s="181">
        <v>124.60136930009561</v>
      </c>
      <c r="T109" s="175">
        <v>2.6</v>
      </c>
      <c r="U109" s="178">
        <v>6.430868167202572</v>
      </c>
    </row>
    <row r="110" spans="1:21" s="162" customFormat="1">
      <c r="A110" s="414" t="s">
        <v>230</v>
      </c>
      <c r="B110" s="176">
        <v>55.9</v>
      </c>
      <c r="C110" s="176">
        <v>2.2000000000000002</v>
      </c>
      <c r="D110" s="176">
        <v>0.6</v>
      </c>
      <c r="E110" s="176">
        <v>1.0999999999999999E-2</v>
      </c>
      <c r="F110" s="177">
        <v>0.69608202959763399</v>
      </c>
      <c r="G110" s="176">
        <v>1.6619999999999999</v>
      </c>
      <c r="H110" s="176">
        <v>0.03</v>
      </c>
      <c r="I110" s="176">
        <v>0.67400000000000004</v>
      </c>
      <c r="J110" s="176">
        <v>0.02</v>
      </c>
      <c r="K110" s="178">
        <v>-0.31976713981302723</v>
      </c>
      <c r="L110" s="179">
        <v>3029.8380612134451</v>
      </c>
      <c r="M110" s="180">
        <v>55.547031122246501</v>
      </c>
      <c r="N110" s="180">
        <v>4103.4628025915472</v>
      </c>
      <c r="O110" s="180">
        <v>161.49585269591063</v>
      </c>
      <c r="P110" s="180">
        <v>4676.2585045253027</v>
      </c>
      <c r="Q110" s="180">
        <v>138.76137995624043</v>
      </c>
      <c r="R110" s="180">
        <v>1004.2165970187045</v>
      </c>
      <c r="S110" s="181">
        <v>88.525446073918971</v>
      </c>
      <c r="T110" s="175">
        <v>3.3210000000000002</v>
      </c>
      <c r="U110" s="178">
        <v>5.3561863952865556</v>
      </c>
    </row>
    <row r="111" spans="1:21" s="162" customFormat="1">
      <c r="A111" s="414" t="s">
        <v>231</v>
      </c>
      <c r="B111" s="176">
        <v>41.2</v>
      </c>
      <c r="C111" s="176">
        <v>1.8</v>
      </c>
      <c r="D111" s="176">
        <v>0.47699999999999998</v>
      </c>
      <c r="E111" s="176">
        <v>0.01</v>
      </c>
      <c r="F111" s="177">
        <v>0.60768308587839759</v>
      </c>
      <c r="G111" s="176">
        <v>2.1240000000000001</v>
      </c>
      <c r="H111" s="176">
        <v>4.2000000000000003E-2</v>
      </c>
      <c r="I111" s="176">
        <v>0.626</v>
      </c>
      <c r="J111" s="176">
        <v>2.1999999999999999E-2</v>
      </c>
      <c r="K111" s="178">
        <v>-0.20337248463064467</v>
      </c>
      <c r="L111" s="179">
        <v>2514.1853572876244</v>
      </c>
      <c r="M111" s="180">
        <v>52.708288412738462</v>
      </c>
      <c r="N111" s="180">
        <v>3799.9900706117337</v>
      </c>
      <c r="O111" s="180">
        <v>166.01898366750291</v>
      </c>
      <c r="P111" s="180">
        <v>4569.5366462854454</v>
      </c>
      <c r="Q111" s="180">
        <v>160.59074475763543</v>
      </c>
      <c r="R111" s="180">
        <v>954.00127427022073</v>
      </c>
      <c r="S111" s="181">
        <v>77.739995883805605</v>
      </c>
      <c r="T111" s="175">
        <v>2.802</v>
      </c>
      <c r="U111" s="178">
        <v>6.422607578676943</v>
      </c>
    </row>
    <row r="112" spans="1:21" s="162" customFormat="1">
      <c r="A112" s="414" t="s">
        <v>232</v>
      </c>
      <c r="B112" s="176">
        <v>24.5</v>
      </c>
      <c r="C112" s="176">
        <v>1.1000000000000001</v>
      </c>
      <c r="D112" s="176">
        <v>0.36080000000000001</v>
      </c>
      <c r="E112" s="176">
        <v>7.7000000000000002E-3</v>
      </c>
      <c r="F112" s="177">
        <v>0.77997327266747707</v>
      </c>
      <c r="G112" s="176">
        <v>2.774</v>
      </c>
      <c r="H112" s="176">
        <v>5.8999999999999997E-2</v>
      </c>
      <c r="I112" s="176">
        <v>0.48</v>
      </c>
      <c r="J112" s="176">
        <v>1.4999999999999999E-2</v>
      </c>
      <c r="K112" s="178">
        <v>-0.44150573016760392</v>
      </c>
      <c r="L112" s="179">
        <v>1985.9646227204832</v>
      </c>
      <c r="M112" s="180">
        <v>42.383391338546893</v>
      </c>
      <c r="N112" s="180">
        <v>3288.4992152758086</v>
      </c>
      <c r="O112" s="180">
        <v>147.64690354299549</v>
      </c>
      <c r="P112" s="180">
        <v>4180.9330595404199</v>
      </c>
      <c r="Q112" s="180">
        <v>130.65415811063812</v>
      </c>
      <c r="R112" s="180">
        <v>1109.3597686760561</v>
      </c>
      <c r="S112" s="181">
        <v>44.451852326203564</v>
      </c>
      <c r="T112" s="175">
        <v>4.07</v>
      </c>
      <c r="U112" s="178">
        <v>6.1919504643962844</v>
      </c>
    </row>
    <row r="113" spans="1:21" s="162" customFormat="1">
      <c r="A113" s="414" t="s">
        <v>233</v>
      </c>
      <c r="B113" s="176">
        <v>38.5</v>
      </c>
      <c r="C113" s="176">
        <v>1.8</v>
      </c>
      <c r="D113" s="176">
        <v>0.4672</v>
      </c>
      <c r="E113" s="176">
        <v>9.9000000000000008E-3</v>
      </c>
      <c r="F113" s="177">
        <v>0.70532766934180546</v>
      </c>
      <c r="G113" s="176">
        <v>2.1349999999999998</v>
      </c>
      <c r="H113" s="176">
        <v>4.3999999999999997E-2</v>
      </c>
      <c r="I113" s="176">
        <v>0.59699999999999998</v>
      </c>
      <c r="J113" s="176">
        <v>2.1000000000000001E-2</v>
      </c>
      <c r="K113" s="178">
        <v>-0.36127102772725872</v>
      </c>
      <c r="L113" s="179">
        <v>2471.2704110882414</v>
      </c>
      <c r="M113" s="180">
        <v>52.366389276056488</v>
      </c>
      <c r="N113" s="180">
        <v>3732.8534009311834</v>
      </c>
      <c r="O113" s="180">
        <v>174.52301614743197</v>
      </c>
      <c r="P113" s="180">
        <v>4500.7140074978324</v>
      </c>
      <c r="Q113" s="180">
        <v>158.31657312806448</v>
      </c>
      <c r="R113" s="180">
        <v>1043.6889448815648</v>
      </c>
      <c r="S113" s="181">
        <v>72.619287434558728</v>
      </c>
      <c r="T113" s="175">
        <v>2.79</v>
      </c>
      <c r="U113" s="178">
        <v>5.6625141562853907</v>
      </c>
    </row>
    <row r="114" spans="1:21" s="162" customFormat="1">
      <c r="A114" s="414" t="s">
        <v>234</v>
      </c>
      <c r="B114" s="176">
        <v>14.02</v>
      </c>
      <c r="C114" s="176">
        <v>0.62</v>
      </c>
      <c r="D114" s="176">
        <v>0.28460000000000002</v>
      </c>
      <c r="E114" s="176">
        <v>6.4000000000000003E-3</v>
      </c>
      <c r="F114" s="177">
        <v>0.83630388536589706</v>
      </c>
      <c r="G114" s="176">
        <v>3.5350000000000001</v>
      </c>
      <c r="H114" s="176">
        <v>7.8E-2</v>
      </c>
      <c r="I114" s="176">
        <v>0.35399999999999998</v>
      </c>
      <c r="J114" s="176">
        <v>0.01</v>
      </c>
      <c r="K114" s="178">
        <v>-0.53808425745678012</v>
      </c>
      <c r="L114" s="179">
        <v>1614.4875799616764</v>
      </c>
      <c r="M114" s="180">
        <v>36.306115642145919</v>
      </c>
      <c r="N114" s="180">
        <v>2751.0612238777362</v>
      </c>
      <c r="O114" s="180">
        <v>121.65891289616236</v>
      </c>
      <c r="P114" s="180">
        <v>3724.3005816430023</v>
      </c>
      <c r="Q114" s="180">
        <v>105.20623111985883</v>
      </c>
      <c r="R114" s="180">
        <v>1127.1790688203926</v>
      </c>
      <c r="S114" s="181">
        <v>31.601643731649833</v>
      </c>
      <c r="T114" s="175">
        <v>1.752</v>
      </c>
      <c r="U114" s="178">
        <v>3.2289312237649339</v>
      </c>
    </row>
    <row r="115" spans="1:21" s="162" customFormat="1">
      <c r="A115" s="414" t="s">
        <v>235</v>
      </c>
      <c r="B115" s="176">
        <v>28.4</v>
      </c>
      <c r="C115" s="176">
        <v>1.4</v>
      </c>
      <c r="D115" s="176">
        <v>0.38350000000000001</v>
      </c>
      <c r="E115" s="176">
        <v>9.1000000000000004E-3</v>
      </c>
      <c r="F115" s="177">
        <v>0.60833524476835499</v>
      </c>
      <c r="G115" s="176">
        <v>2.6349999999999998</v>
      </c>
      <c r="H115" s="176">
        <v>6.2E-2</v>
      </c>
      <c r="I115" s="176">
        <v>0.53</v>
      </c>
      <c r="J115" s="176">
        <v>2.1000000000000001E-2</v>
      </c>
      <c r="K115" s="178">
        <v>-0.16437160739365461</v>
      </c>
      <c r="L115" s="179">
        <v>2092.6125398539471</v>
      </c>
      <c r="M115" s="180">
        <v>49.655212810093659</v>
      </c>
      <c r="N115" s="180">
        <v>3433.004695481176</v>
      </c>
      <c r="O115" s="180">
        <v>169.23262583357908</v>
      </c>
      <c r="P115" s="180">
        <v>4326.8941502383905</v>
      </c>
      <c r="Q115" s="180">
        <v>171.44297576416264</v>
      </c>
      <c r="R115" s="180">
        <v>1038.3037469653609</v>
      </c>
      <c r="S115" s="181">
        <v>61.342218223203162</v>
      </c>
      <c r="T115" s="175">
        <v>2.72</v>
      </c>
      <c r="U115" s="178">
        <v>4.5454545454545459</v>
      </c>
    </row>
    <row r="116" spans="1:21" s="162" customFormat="1">
      <c r="A116" s="414" t="s">
        <v>236</v>
      </c>
      <c r="B116" s="176">
        <v>52.1</v>
      </c>
      <c r="C116" s="176">
        <v>2.2000000000000002</v>
      </c>
      <c r="D116" s="176">
        <v>0.56000000000000005</v>
      </c>
      <c r="E116" s="176">
        <v>1.0999999999999999E-2</v>
      </c>
      <c r="F116" s="177">
        <v>0.54083839692508817</v>
      </c>
      <c r="G116" s="176">
        <v>1.8</v>
      </c>
      <c r="H116" s="176">
        <v>3.6999999999999998E-2</v>
      </c>
      <c r="I116" s="176">
        <v>0.67300000000000004</v>
      </c>
      <c r="J116" s="176">
        <v>2.4E-2</v>
      </c>
      <c r="K116" s="178">
        <v>-6.0585609641649447E-2</v>
      </c>
      <c r="L116" s="179">
        <v>2866.6289847635503</v>
      </c>
      <c r="M116" s="180">
        <v>56.308783629284015</v>
      </c>
      <c r="N116" s="180">
        <v>4033.2811374807266</v>
      </c>
      <c r="O116" s="180">
        <v>170.31129563258347</v>
      </c>
      <c r="P116" s="180">
        <v>4674.1192181583838</v>
      </c>
      <c r="Q116" s="180">
        <v>166.68478638306271</v>
      </c>
      <c r="R116" s="180">
        <v>925.36375815827898</v>
      </c>
      <c r="S116" s="181">
        <v>98.417238196964419</v>
      </c>
      <c r="T116" s="175">
        <v>3.2709999999999999</v>
      </c>
      <c r="U116" s="178">
        <v>5.7471264367816097</v>
      </c>
    </row>
    <row r="117" spans="1:21" s="162" customFormat="1">
      <c r="A117" s="414" t="s">
        <v>237</v>
      </c>
      <c r="B117" s="176">
        <v>23.3</v>
      </c>
      <c r="C117" s="176">
        <v>1.1000000000000001</v>
      </c>
      <c r="D117" s="176">
        <v>0.34570000000000001</v>
      </c>
      <c r="E117" s="176">
        <v>7.0000000000000001E-3</v>
      </c>
      <c r="F117" s="177">
        <v>0.75320735356712198</v>
      </c>
      <c r="G117" s="176">
        <v>2.8940000000000001</v>
      </c>
      <c r="H117" s="176">
        <v>5.7000000000000002E-2</v>
      </c>
      <c r="I117" s="176">
        <v>0.49099999999999999</v>
      </c>
      <c r="J117" s="176">
        <v>1.7000000000000001E-2</v>
      </c>
      <c r="K117" s="178">
        <v>-0.47080347191164629</v>
      </c>
      <c r="L117" s="179">
        <v>1914.0327075929645</v>
      </c>
      <c r="M117" s="180">
        <v>38.756809236768156</v>
      </c>
      <c r="N117" s="180">
        <v>3239.5556179585751</v>
      </c>
      <c r="O117" s="180">
        <v>152.94039398087693</v>
      </c>
      <c r="P117" s="180">
        <v>4214.4145621502412</v>
      </c>
      <c r="Q117" s="180">
        <v>145.91659380153587</v>
      </c>
      <c r="R117" s="180">
        <v>1031.0826481085917</v>
      </c>
      <c r="S117" s="181">
        <v>46.229334755559833</v>
      </c>
      <c r="T117" s="175">
        <v>4.2300000000000004</v>
      </c>
      <c r="U117" s="178">
        <v>5.344735435595938</v>
      </c>
    </row>
    <row r="118" spans="1:21" s="162" customFormat="1">
      <c r="A118" s="414" t="s">
        <v>238</v>
      </c>
      <c r="B118" s="176">
        <v>22</v>
      </c>
      <c r="C118" s="176">
        <v>0.63</v>
      </c>
      <c r="D118" s="176">
        <v>0.35549999999999998</v>
      </c>
      <c r="E118" s="176">
        <v>6.6E-3</v>
      </c>
      <c r="F118" s="177">
        <v>0.5334235805027584</v>
      </c>
      <c r="G118" s="176">
        <v>2.84</v>
      </c>
      <c r="H118" s="176">
        <v>4.9000000000000002E-2</v>
      </c>
      <c r="I118" s="176">
        <v>0.45</v>
      </c>
      <c r="J118" s="176">
        <v>1.0999999999999999E-2</v>
      </c>
      <c r="K118" s="178">
        <v>8.9120385317402018E-2</v>
      </c>
      <c r="L118" s="179">
        <v>1960.8083155944119</v>
      </c>
      <c r="M118" s="180">
        <v>36.403192357027059</v>
      </c>
      <c r="N118" s="180">
        <v>3183.7276904393052</v>
      </c>
      <c r="O118" s="180">
        <v>91.17038386258011</v>
      </c>
      <c r="P118" s="180">
        <v>4085.2074901326678</v>
      </c>
      <c r="Q118" s="180">
        <v>99.860627536576317</v>
      </c>
      <c r="R118" s="180">
        <v>1171.3779454935209</v>
      </c>
      <c r="S118" s="181">
        <v>34.929219146529832</v>
      </c>
      <c r="T118" s="175">
        <v>2.0699999999999998</v>
      </c>
      <c r="U118" s="178">
        <v>3.5075412136092599</v>
      </c>
    </row>
    <row r="119" spans="1:21" s="162" customFormat="1">
      <c r="A119" s="414" t="s">
        <v>239</v>
      </c>
      <c r="B119" s="176">
        <v>42.8</v>
      </c>
      <c r="C119" s="176">
        <v>1.8</v>
      </c>
      <c r="D119" s="176">
        <v>0.4874</v>
      </c>
      <c r="E119" s="176">
        <v>7.7999999999999996E-3</v>
      </c>
      <c r="F119" s="177">
        <v>0.53875683079604542</v>
      </c>
      <c r="G119" s="176">
        <v>2.048</v>
      </c>
      <c r="H119" s="176">
        <v>3.2000000000000001E-2</v>
      </c>
      <c r="I119" s="176">
        <v>0.63800000000000001</v>
      </c>
      <c r="J119" s="176">
        <v>2.3E-2</v>
      </c>
      <c r="K119" s="178">
        <v>-0.19968534431568966</v>
      </c>
      <c r="L119" s="179">
        <v>2559.4174329544744</v>
      </c>
      <c r="M119" s="180">
        <v>40.959080789997742</v>
      </c>
      <c r="N119" s="180">
        <v>3837.7761256865515</v>
      </c>
      <c r="O119" s="180">
        <v>161.40179967840638</v>
      </c>
      <c r="P119" s="180">
        <v>4597.0195848505846</v>
      </c>
      <c r="Q119" s="180">
        <v>165.72327656984865</v>
      </c>
      <c r="R119" s="180">
        <v>928.83767009424366</v>
      </c>
      <c r="S119" s="181">
        <v>81.899721335779162</v>
      </c>
      <c r="T119" s="175">
        <v>3.09</v>
      </c>
      <c r="U119" s="178">
        <v>4.476275738585497</v>
      </c>
    </row>
    <row r="120" spans="1:21" s="162" customFormat="1">
      <c r="A120" s="414" t="s">
        <v>240</v>
      </c>
      <c r="B120" s="176">
        <v>42.9</v>
      </c>
      <c r="C120" s="176">
        <v>1.8</v>
      </c>
      <c r="D120" s="176">
        <v>0.48580000000000001</v>
      </c>
      <c r="E120" s="176">
        <v>8.6E-3</v>
      </c>
      <c r="F120" s="177">
        <v>0.58033876807481211</v>
      </c>
      <c r="G120" s="176">
        <v>2.0619999999999998</v>
      </c>
      <c r="H120" s="176">
        <v>3.6999999999999998E-2</v>
      </c>
      <c r="I120" s="176">
        <v>0.63200000000000001</v>
      </c>
      <c r="J120" s="176">
        <v>2.1999999999999999E-2</v>
      </c>
      <c r="K120" s="178">
        <v>-0.18151273930653467</v>
      </c>
      <c r="L120" s="179">
        <v>2552.4792762969787</v>
      </c>
      <c r="M120" s="180">
        <v>45.185923787883937</v>
      </c>
      <c r="N120" s="180">
        <v>3840.0917094797437</v>
      </c>
      <c r="O120" s="180">
        <v>161.12272906908015</v>
      </c>
      <c r="P120" s="180">
        <v>4583.3480984346152</v>
      </c>
      <c r="Q120" s="180">
        <v>159.54692747715433</v>
      </c>
      <c r="R120" s="180">
        <v>950.07880736722097</v>
      </c>
      <c r="S120" s="181">
        <v>78.496586674055351</v>
      </c>
      <c r="T120" s="175">
        <v>2.6120000000000001</v>
      </c>
      <c r="U120" s="178">
        <v>5.592841163310962</v>
      </c>
    </row>
    <row r="121" spans="1:21" s="162" customFormat="1">
      <c r="A121" s="414" t="s">
        <v>241</v>
      </c>
      <c r="B121" s="176">
        <v>64</v>
      </c>
      <c r="C121" s="176">
        <v>1.8</v>
      </c>
      <c r="D121" s="176">
        <v>0.67300000000000004</v>
      </c>
      <c r="E121" s="176">
        <v>1.2999999999999999E-2</v>
      </c>
      <c r="F121" s="177">
        <v>0.64637788746975988</v>
      </c>
      <c r="G121" s="176">
        <v>1.486</v>
      </c>
      <c r="H121" s="176">
        <v>0.03</v>
      </c>
      <c r="I121" s="176">
        <v>0.69799999999999995</v>
      </c>
      <c r="J121" s="176">
        <v>1.4999999999999999E-2</v>
      </c>
      <c r="K121" s="178">
        <v>9.032614719081776E-2</v>
      </c>
      <c r="L121" s="179">
        <v>3317.443493986701</v>
      </c>
      <c r="M121" s="180">
        <v>64.08137506957965</v>
      </c>
      <c r="N121" s="180">
        <v>4238.6020915831214</v>
      </c>
      <c r="O121" s="180">
        <v>119.21068382577529</v>
      </c>
      <c r="P121" s="180">
        <v>4726.6067497871436</v>
      </c>
      <c r="Q121" s="180">
        <v>101.57464362006756</v>
      </c>
      <c r="R121" s="180">
        <v>1013.5289467858557</v>
      </c>
      <c r="S121" s="181">
        <v>78.343566598530927</v>
      </c>
      <c r="T121" s="175">
        <v>2.2730000000000001</v>
      </c>
      <c r="U121" s="178">
        <v>5.9382422802850359</v>
      </c>
    </row>
    <row r="122" spans="1:21" s="162" customFormat="1">
      <c r="A122" s="414" t="s">
        <v>242</v>
      </c>
      <c r="B122" s="176">
        <v>63</v>
      </c>
      <c r="C122" s="176">
        <v>14</v>
      </c>
      <c r="D122" s="176">
        <v>0.61899999999999999</v>
      </c>
      <c r="E122" s="176">
        <v>9.6000000000000002E-2</v>
      </c>
      <c r="F122" s="177">
        <v>0.999</v>
      </c>
      <c r="G122" s="176">
        <v>2.0539999999999998</v>
      </c>
      <c r="H122" s="176">
        <v>6.5000000000000002E-2</v>
      </c>
      <c r="I122" s="176">
        <v>0.628</v>
      </c>
      <c r="J122" s="176">
        <v>0.02</v>
      </c>
      <c r="K122" s="178">
        <v>-0.999</v>
      </c>
      <c r="L122" s="179">
        <v>3105.938273621261</v>
      </c>
      <c r="M122" s="180">
        <v>481.69640430959782</v>
      </c>
      <c r="N122" s="180">
        <v>4222.8594033199688</v>
      </c>
      <c r="O122" s="180">
        <v>938.41320073777081</v>
      </c>
      <c r="P122" s="180">
        <v>4574.156189395886</v>
      </c>
      <c r="Q122" s="180">
        <v>145.67376399349956</v>
      </c>
      <c r="R122" s="180">
        <v>1297.6875384474552</v>
      </c>
      <c r="S122" s="181">
        <v>211.81600809646605</v>
      </c>
      <c r="T122" s="175">
        <v>2.9649999999999999</v>
      </c>
      <c r="U122" s="178">
        <v>5.7208237986270021</v>
      </c>
    </row>
    <row r="123" spans="1:21" s="162" customFormat="1">
      <c r="A123" s="414" t="s">
        <v>243</v>
      </c>
      <c r="B123" s="176">
        <v>52.6</v>
      </c>
      <c r="C123" s="176">
        <v>2.4</v>
      </c>
      <c r="D123" s="176">
        <v>0.56299999999999994</v>
      </c>
      <c r="E123" s="176">
        <v>1.2999999999999999E-2</v>
      </c>
      <c r="F123" s="177">
        <v>0.67504209691452222</v>
      </c>
      <c r="G123" s="176">
        <v>1.7769999999999999</v>
      </c>
      <c r="H123" s="176">
        <v>0.04</v>
      </c>
      <c r="I123" s="176">
        <v>0.66600000000000004</v>
      </c>
      <c r="J123" s="176">
        <v>2.3E-2</v>
      </c>
      <c r="K123" s="178">
        <v>-0.24604214147906683</v>
      </c>
      <c r="L123" s="179">
        <v>2879.0140302294253</v>
      </c>
      <c r="M123" s="180">
        <v>66.478121479542693</v>
      </c>
      <c r="N123" s="180">
        <v>4042.7974494357072</v>
      </c>
      <c r="O123" s="180">
        <v>184.46224103889156</v>
      </c>
      <c r="P123" s="180">
        <v>4659.0482666056723</v>
      </c>
      <c r="Q123" s="180">
        <v>160.89806326115684</v>
      </c>
      <c r="R123" s="180">
        <v>966.99441650118479</v>
      </c>
      <c r="S123" s="181">
        <v>95.373267616465071</v>
      </c>
      <c r="T123" s="175">
        <v>2.778</v>
      </c>
      <c r="U123" s="178">
        <v>7.3637702503681881</v>
      </c>
    </row>
    <row r="124" spans="1:21" s="162" customFormat="1">
      <c r="A124" s="414" t="s">
        <v>244</v>
      </c>
      <c r="B124" s="176">
        <v>47.7</v>
      </c>
      <c r="C124" s="176">
        <v>1.6</v>
      </c>
      <c r="D124" s="176">
        <v>0.53139999999999998</v>
      </c>
      <c r="E124" s="176">
        <v>7.3000000000000001E-3</v>
      </c>
      <c r="F124" s="177">
        <v>0.67651546567704191</v>
      </c>
      <c r="G124" s="176">
        <v>1.877</v>
      </c>
      <c r="H124" s="176">
        <v>2.5000000000000001E-2</v>
      </c>
      <c r="I124" s="176">
        <v>0.64700000000000002</v>
      </c>
      <c r="J124" s="176">
        <v>1.7000000000000001E-2</v>
      </c>
      <c r="K124" s="178">
        <v>-0.36768386982882012</v>
      </c>
      <c r="L124" s="179">
        <v>2747.3479432514819</v>
      </c>
      <c r="M124" s="180">
        <v>37.741136593405756</v>
      </c>
      <c r="N124" s="180">
        <v>3945.452637547387</v>
      </c>
      <c r="O124" s="180">
        <v>132.34222683597105</v>
      </c>
      <c r="P124" s="180">
        <v>4617.2704013174352</v>
      </c>
      <c r="Q124" s="180">
        <v>121.31931502688778</v>
      </c>
      <c r="R124" s="180">
        <v>988.9769865291978</v>
      </c>
      <c r="S124" s="181">
        <v>67.545493746513131</v>
      </c>
      <c r="T124" s="175">
        <v>2.6819999999999999</v>
      </c>
      <c r="U124" s="178">
        <v>5.7045065601825442</v>
      </c>
    </row>
    <row r="125" spans="1:21" s="162" customFormat="1">
      <c r="A125" s="414" t="s">
        <v>245</v>
      </c>
      <c r="B125" s="176">
        <v>22.81</v>
      </c>
      <c r="C125" s="176">
        <v>0.81</v>
      </c>
      <c r="D125" s="176">
        <v>0.35070000000000001</v>
      </c>
      <c r="E125" s="176">
        <v>6.7999999999999996E-3</v>
      </c>
      <c r="F125" s="177">
        <v>0.4363218717396608</v>
      </c>
      <c r="G125" s="176">
        <v>2.8730000000000002</v>
      </c>
      <c r="H125" s="176">
        <v>5.2999999999999999E-2</v>
      </c>
      <c r="I125" s="176">
        <v>0.46600000000000003</v>
      </c>
      <c r="J125" s="176">
        <v>1.4999999999999999E-2</v>
      </c>
      <c r="K125" s="178">
        <v>9.7189181053029927E-2</v>
      </c>
      <c r="L125" s="179">
        <v>1937.9402197233292</v>
      </c>
      <c r="M125" s="180">
        <v>37.576257468259591</v>
      </c>
      <c r="N125" s="180">
        <v>3218.8715647040372</v>
      </c>
      <c r="O125" s="180">
        <v>114.30451413460194</v>
      </c>
      <c r="P125" s="180">
        <v>4137.0952159874651</v>
      </c>
      <c r="Q125" s="180">
        <v>133.16830094380251</v>
      </c>
      <c r="R125" s="180">
        <v>1112.9960057738842</v>
      </c>
      <c r="S125" s="181">
        <v>42.411221962054</v>
      </c>
      <c r="T125" s="175">
        <v>4.08</v>
      </c>
      <c r="U125" s="178">
        <v>5.9382422802850359</v>
      </c>
    </row>
    <row r="126" spans="1:21" s="162" customFormat="1">
      <c r="A126" s="414" t="s">
        <v>246</v>
      </c>
      <c r="B126" s="176">
        <v>35.299999999999997</v>
      </c>
      <c r="C126" s="176">
        <v>1.3</v>
      </c>
      <c r="D126" s="176">
        <v>0.43740000000000001</v>
      </c>
      <c r="E126" s="176">
        <v>6.7000000000000002E-3</v>
      </c>
      <c r="F126" s="177">
        <v>0.37408873515808533</v>
      </c>
      <c r="G126" s="176">
        <v>2.2959999999999998</v>
      </c>
      <c r="H126" s="176">
        <v>3.4000000000000002E-2</v>
      </c>
      <c r="I126" s="176">
        <v>0.58499999999999996</v>
      </c>
      <c r="J126" s="176">
        <v>0.02</v>
      </c>
      <c r="K126" s="178">
        <v>3.1472363864895686E-2</v>
      </c>
      <c r="L126" s="179">
        <v>2338.9906594823869</v>
      </c>
      <c r="M126" s="180">
        <v>35.828160536195682</v>
      </c>
      <c r="N126" s="180">
        <v>3647.0708648736409</v>
      </c>
      <c r="O126" s="180">
        <v>134.31139162424174</v>
      </c>
      <c r="P126" s="180">
        <v>4471.1775943620833</v>
      </c>
      <c r="Q126" s="180">
        <v>152.86077245682338</v>
      </c>
      <c r="R126" s="180">
        <v>1010.2419032968936</v>
      </c>
      <c r="S126" s="181">
        <v>64.081422691299821</v>
      </c>
      <c r="T126" s="175">
        <v>2.7730000000000001</v>
      </c>
      <c r="U126" s="178">
        <v>6.0132291040288637</v>
      </c>
    </row>
    <row r="127" spans="1:21" s="162" customFormat="1">
      <c r="A127" s="414" t="s">
        <v>247</v>
      </c>
      <c r="B127" s="176">
        <v>42.4</v>
      </c>
      <c r="C127" s="176">
        <v>2</v>
      </c>
      <c r="D127" s="176">
        <v>0.498</v>
      </c>
      <c r="E127" s="176">
        <v>1.2E-2</v>
      </c>
      <c r="F127" s="177">
        <v>0.76439733068977078</v>
      </c>
      <c r="G127" s="176">
        <v>2.0310000000000001</v>
      </c>
      <c r="H127" s="176">
        <v>4.9000000000000002E-2</v>
      </c>
      <c r="I127" s="176">
        <v>0.61199999999999999</v>
      </c>
      <c r="J127" s="176">
        <v>0.02</v>
      </c>
      <c r="K127" s="178">
        <v>-0.3646218271827053</v>
      </c>
      <c r="L127" s="179">
        <v>2605.1950691057391</v>
      </c>
      <c r="M127" s="180">
        <v>62.775784797728654</v>
      </c>
      <c r="N127" s="180">
        <v>3828.4606194916578</v>
      </c>
      <c r="O127" s="180">
        <v>180.58776507036123</v>
      </c>
      <c r="P127" s="180">
        <v>4536.7494578628603</v>
      </c>
      <c r="Q127" s="180">
        <v>148.25978620466864</v>
      </c>
      <c r="R127" s="180">
        <v>1062.394761604236</v>
      </c>
      <c r="S127" s="181">
        <v>74.860040245715041</v>
      </c>
      <c r="T127" s="175">
        <v>3</v>
      </c>
      <c r="U127" s="178">
        <v>5.4318305268875609</v>
      </c>
    </row>
    <row r="128" spans="1:21" s="162" customFormat="1">
      <c r="A128" s="414" t="s">
        <v>248</v>
      </c>
      <c r="B128" s="176">
        <v>43.2</v>
      </c>
      <c r="C128" s="176">
        <v>1.4</v>
      </c>
      <c r="D128" s="176">
        <v>0.51900000000000002</v>
      </c>
      <c r="E128" s="176">
        <v>8.8000000000000005E-3</v>
      </c>
      <c r="F128" s="177">
        <v>0.74263279335274324</v>
      </c>
      <c r="G128" s="176">
        <v>1.9370000000000001</v>
      </c>
      <c r="H128" s="176">
        <v>3.3000000000000002E-2</v>
      </c>
      <c r="I128" s="176">
        <v>0.61299999999999999</v>
      </c>
      <c r="J128" s="176">
        <v>1.4E-2</v>
      </c>
      <c r="K128" s="178">
        <v>-0.3063486789948669</v>
      </c>
      <c r="L128" s="179">
        <v>2694.9377831660654</v>
      </c>
      <c r="M128" s="180">
        <v>45.694513471794558</v>
      </c>
      <c r="N128" s="180">
        <v>3847.0069442896406</v>
      </c>
      <c r="O128" s="180">
        <v>124.67152134271983</v>
      </c>
      <c r="P128" s="180">
        <v>4539.1179871939094</v>
      </c>
      <c r="Q128" s="180">
        <v>103.66664244814801</v>
      </c>
      <c r="R128" s="180">
        <v>1111.3211497869065</v>
      </c>
      <c r="S128" s="181">
        <v>56.269977422162818</v>
      </c>
      <c r="T128" s="175">
        <v>4.17</v>
      </c>
      <c r="U128" s="178">
        <v>6.8634179821551138</v>
      </c>
    </row>
    <row r="129" spans="1:21" s="162" customFormat="1">
      <c r="A129" s="414" t="s">
        <v>249</v>
      </c>
      <c r="B129" s="176">
        <v>39.9</v>
      </c>
      <c r="C129" s="176">
        <v>1.8</v>
      </c>
      <c r="D129" s="176">
        <v>0.47599999999999998</v>
      </c>
      <c r="E129" s="176">
        <v>1.0999999999999999E-2</v>
      </c>
      <c r="F129" s="177">
        <v>0.69573790315752349</v>
      </c>
      <c r="G129" s="176">
        <v>2.117</v>
      </c>
      <c r="H129" s="176">
        <v>4.3999999999999997E-2</v>
      </c>
      <c r="I129" s="176">
        <v>0.59799999999999998</v>
      </c>
      <c r="J129" s="176">
        <v>0.02</v>
      </c>
      <c r="K129" s="178">
        <v>-0.34859192230323982</v>
      </c>
      <c r="L129" s="179">
        <v>2509.8193468382319</v>
      </c>
      <c r="M129" s="180">
        <v>58.000026922732253</v>
      </c>
      <c r="N129" s="180">
        <v>3768.2185744516992</v>
      </c>
      <c r="O129" s="180">
        <v>169.99482290759545</v>
      </c>
      <c r="P129" s="180">
        <v>4503.1464969809986</v>
      </c>
      <c r="Q129" s="180">
        <v>150.60690625354511</v>
      </c>
      <c r="R129" s="180">
        <v>1062.5994862438438</v>
      </c>
      <c r="S129" s="181">
        <v>71.448664888351104</v>
      </c>
      <c r="T129" s="175">
        <v>2.706</v>
      </c>
      <c r="U129" s="178">
        <v>6.5789473684210531</v>
      </c>
    </row>
    <row r="130" spans="1:21" s="162" customFormat="1">
      <c r="A130" s="414" t="s">
        <v>250</v>
      </c>
      <c r="B130" s="176">
        <v>52.2</v>
      </c>
      <c r="C130" s="176">
        <v>3</v>
      </c>
      <c r="D130" s="176">
        <v>0.57399999999999995</v>
      </c>
      <c r="E130" s="176">
        <v>0.02</v>
      </c>
      <c r="F130" s="177">
        <v>0.9297211764965071</v>
      </c>
      <c r="G130" s="176">
        <v>1.79</v>
      </c>
      <c r="H130" s="176">
        <v>5.8000000000000003E-2</v>
      </c>
      <c r="I130" s="176">
        <v>0.63900000000000001</v>
      </c>
      <c r="J130" s="176">
        <v>1.7999999999999999E-2</v>
      </c>
      <c r="K130" s="178">
        <v>-0.79954294596486153</v>
      </c>
      <c r="L130" s="179">
        <v>2924.223368220541</v>
      </c>
      <c r="M130" s="180">
        <v>101.88931596587251</v>
      </c>
      <c r="N130" s="180">
        <v>4035.1915483044104</v>
      </c>
      <c r="O130" s="180">
        <v>231.90756024737991</v>
      </c>
      <c r="P130" s="180">
        <v>4599.2847533602953</v>
      </c>
      <c r="Q130" s="180">
        <v>129.55731699606463</v>
      </c>
      <c r="R130" s="180">
        <v>1127.2908170850458</v>
      </c>
      <c r="S130" s="181">
        <v>82.807722255646667</v>
      </c>
      <c r="T130" s="175">
        <v>3.1419999999999999</v>
      </c>
      <c r="U130" s="178">
        <v>6.8027210884353746</v>
      </c>
    </row>
    <row r="131" spans="1:21" s="162" customFormat="1">
      <c r="A131" s="414" t="s">
        <v>251</v>
      </c>
      <c r="B131" s="176">
        <v>44.5</v>
      </c>
      <c r="C131" s="176">
        <v>2.4</v>
      </c>
      <c r="D131" s="176">
        <v>0.50600000000000001</v>
      </c>
      <c r="E131" s="176">
        <v>0.01</v>
      </c>
      <c r="F131" s="177">
        <v>0.69693041241455289</v>
      </c>
      <c r="G131" s="176">
        <v>1.9970000000000001</v>
      </c>
      <c r="H131" s="176">
        <v>0.04</v>
      </c>
      <c r="I131" s="176">
        <v>0.63400000000000001</v>
      </c>
      <c r="J131" s="176">
        <v>2.7E-2</v>
      </c>
      <c r="K131" s="178">
        <v>-0.40672788521828734</v>
      </c>
      <c r="L131" s="179">
        <v>2639.5302457869579</v>
      </c>
      <c r="M131" s="180">
        <v>52.164629363378616</v>
      </c>
      <c r="N131" s="180">
        <v>3876.4403979863987</v>
      </c>
      <c r="O131" s="180">
        <v>209.06644843072709</v>
      </c>
      <c r="P131" s="180">
        <v>4587.9206741733997</v>
      </c>
      <c r="Q131" s="180">
        <v>195.38463438908798</v>
      </c>
      <c r="R131" s="180">
        <v>988.62515431945178</v>
      </c>
      <c r="S131" s="181">
        <v>98.265134874498756</v>
      </c>
      <c r="T131" s="175">
        <v>2.3130000000000002</v>
      </c>
      <c r="U131" s="178">
        <v>6.2227753578095824</v>
      </c>
    </row>
    <row r="132" spans="1:21" s="162" customFormat="1">
      <c r="A132" s="414" t="s">
        <v>252</v>
      </c>
      <c r="B132" s="176">
        <v>186</v>
      </c>
      <c r="C132" s="176">
        <v>14</v>
      </c>
      <c r="D132" s="176">
        <v>1.61</v>
      </c>
      <c r="E132" s="176">
        <v>0.11</v>
      </c>
      <c r="F132" s="177">
        <v>0.88935601392001606</v>
      </c>
      <c r="G132" s="176">
        <v>0.71299999999999997</v>
      </c>
      <c r="H132" s="176">
        <v>5.3999999999999999E-2</v>
      </c>
      <c r="I132" s="176">
        <v>0.84199999999999997</v>
      </c>
      <c r="J132" s="176">
        <v>2.9000000000000001E-2</v>
      </c>
      <c r="K132" s="178">
        <v>0.24091165921810007</v>
      </c>
      <c r="L132" s="179">
        <v>6184.3688724228987</v>
      </c>
      <c r="M132" s="180">
        <v>422.53451923386262</v>
      </c>
      <c r="N132" s="180">
        <v>5311.5790392999816</v>
      </c>
      <c r="O132" s="180">
        <v>399.79627177526743</v>
      </c>
      <c r="P132" s="180">
        <v>4994.4945845769371</v>
      </c>
      <c r="Q132" s="180">
        <v>172.01940968257861</v>
      </c>
      <c r="R132" s="180">
        <v>-24.071145429754662</v>
      </c>
      <c r="S132" s="181">
        <v>395.69937241185829</v>
      </c>
      <c r="T132" s="175">
        <v>1.125</v>
      </c>
      <c r="U132" s="178">
        <v>10.111223458038422</v>
      </c>
    </row>
    <row r="133" spans="1:21" s="162" customFormat="1">
      <c r="A133" s="414" t="s">
        <v>253</v>
      </c>
      <c r="B133" s="176">
        <v>52.9</v>
      </c>
      <c r="C133" s="176">
        <v>2.5</v>
      </c>
      <c r="D133" s="176">
        <v>0.56299999999999994</v>
      </c>
      <c r="E133" s="176">
        <v>1.2E-2</v>
      </c>
      <c r="F133" s="177">
        <v>0.5932746412686799</v>
      </c>
      <c r="G133" s="176">
        <v>1.772</v>
      </c>
      <c r="H133" s="176">
        <v>3.5999999999999997E-2</v>
      </c>
      <c r="I133" s="176">
        <v>0.67300000000000004</v>
      </c>
      <c r="J133" s="176">
        <v>2.5999999999999999E-2</v>
      </c>
      <c r="K133" s="178">
        <v>-0.209055642202332</v>
      </c>
      <c r="L133" s="179">
        <v>2879.0140302294253</v>
      </c>
      <c r="M133" s="180">
        <v>61.364419827270169</v>
      </c>
      <c r="N133" s="180">
        <v>4048.4647183986913</v>
      </c>
      <c r="O133" s="180">
        <v>191.32630994322739</v>
      </c>
      <c r="P133" s="180">
        <v>4674.1192181583838</v>
      </c>
      <c r="Q133" s="180">
        <v>180.57518524831792</v>
      </c>
      <c r="R133" s="180">
        <v>931.57866907104551</v>
      </c>
      <c r="S133" s="181">
        <v>106.56892726852529</v>
      </c>
      <c r="T133" s="175">
        <v>2.82</v>
      </c>
      <c r="U133" s="178">
        <v>6.3856960408684547</v>
      </c>
    </row>
    <row r="134" spans="1:21" s="162" customFormat="1">
      <c r="A134" s="414" t="s">
        <v>254</v>
      </c>
      <c r="B134" s="176">
        <v>48.2</v>
      </c>
      <c r="C134" s="176">
        <v>2.5</v>
      </c>
      <c r="D134" s="176">
        <v>0.53400000000000003</v>
      </c>
      <c r="E134" s="176">
        <v>1.4E-2</v>
      </c>
      <c r="F134" s="177">
        <v>0.73908355641855217</v>
      </c>
      <c r="G134" s="176">
        <v>1.88</v>
      </c>
      <c r="H134" s="176">
        <v>4.8000000000000001E-2</v>
      </c>
      <c r="I134" s="176">
        <v>0.64900000000000002</v>
      </c>
      <c r="J134" s="176">
        <v>2.4E-2</v>
      </c>
      <c r="K134" s="178">
        <v>-0.35523905166805014</v>
      </c>
      <c r="L134" s="179">
        <v>2758.2833388884092</v>
      </c>
      <c r="M134" s="180">
        <v>72.31454446523918</v>
      </c>
      <c r="N134" s="180">
        <v>3955.8243625915238</v>
      </c>
      <c r="O134" s="180">
        <v>205.17761216761014</v>
      </c>
      <c r="P134" s="180">
        <v>4621.7295692346725</v>
      </c>
      <c r="Q134" s="180">
        <v>170.91141704411731</v>
      </c>
      <c r="R134" s="180">
        <v>985.57342568430397</v>
      </c>
      <c r="S134" s="181">
        <v>94.587539860314038</v>
      </c>
      <c r="T134" s="175">
        <v>3.35</v>
      </c>
      <c r="U134" s="178">
        <v>6.01684717208183</v>
      </c>
    </row>
    <row r="135" spans="1:21" s="162" customFormat="1">
      <c r="A135" s="414" t="s">
        <v>255</v>
      </c>
      <c r="B135" s="176">
        <v>91.7</v>
      </c>
      <c r="C135" s="176">
        <v>4.5</v>
      </c>
      <c r="D135" s="176">
        <v>0.87</v>
      </c>
      <c r="E135" s="176">
        <v>0.02</v>
      </c>
      <c r="F135" s="177">
        <v>0.61817135669033374</v>
      </c>
      <c r="G135" s="176">
        <v>1.163</v>
      </c>
      <c r="H135" s="176">
        <v>2.7E-2</v>
      </c>
      <c r="I135" s="176">
        <v>0.76400000000000001</v>
      </c>
      <c r="J135" s="176">
        <v>0.03</v>
      </c>
      <c r="K135" s="178">
        <v>-0.17951240680670869</v>
      </c>
      <c r="L135" s="179">
        <v>4035.0583778662071</v>
      </c>
      <c r="M135" s="180">
        <v>92.759962709567972</v>
      </c>
      <c r="N135" s="180">
        <v>4599.0439890052385</v>
      </c>
      <c r="O135" s="180">
        <v>225.68918157604767</v>
      </c>
      <c r="P135" s="180">
        <v>4856.0609014948614</v>
      </c>
      <c r="Q135" s="180">
        <v>190.68301969220661</v>
      </c>
      <c r="R135" s="180">
        <v>828.6140074854552</v>
      </c>
      <c r="S135" s="181">
        <v>190.88393150972007</v>
      </c>
      <c r="T135" s="175">
        <v>2.3639999999999999</v>
      </c>
      <c r="U135" s="178">
        <v>5.8004640371229703</v>
      </c>
    </row>
    <row r="136" spans="1:21" s="162" customFormat="1">
      <c r="A136" s="414" t="s">
        <v>256</v>
      </c>
      <c r="B136" s="176">
        <v>24.7</v>
      </c>
      <c r="C136" s="176">
        <v>1.1000000000000001</v>
      </c>
      <c r="D136" s="176">
        <v>0.3639</v>
      </c>
      <c r="E136" s="176">
        <v>7.7999999999999996E-3</v>
      </c>
      <c r="F136" s="177">
        <v>0.65667679414792612</v>
      </c>
      <c r="G136" s="176">
        <v>2.7719999999999998</v>
      </c>
      <c r="H136" s="176">
        <v>5.7000000000000002E-2</v>
      </c>
      <c r="I136" s="176">
        <v>0.49299999999999999</v>
      </c>
      <c r="J136" s="176">
        <v>1.7000000000000001E-2</v>
      </c>
      <c r="K136" s="178">
        <v>-0.26191380836746986</v>
      </c>
      <c r="L136" s="179">
        <v>2000.6333147506366</v>
      </c>
      <c r="M136" s="180">
        <v>42.882494792676461</v>
      </c>
      <c r="N136" s="180">
        <v>3296.4319357274449</v>
      </c>
      <c r="O136" s="180">
        <v>146.80466110527084</v>
      </c>
      <c r="P136" s="180">
        <v>4220.4146675460261</v>
      </c>
      <c r="Q136" s="180">
        <v>145.53154026020781</v>
      </c>
      <c r="R136" s="180">
        <v>1083.8778120008128</v>
      </c>
      <c r="S136" s="181">
        <v>48.903546160135903</v>
      </c>
      <c r="T136" s="175">
        <v>3.62</v>
      </c>
      <c r="U136" s="178">
        <v>6.9204152249134951</v>
      </c>
    </row>
    <row r="137" spans="1:21" s="162" customFormat="1">
      <c r="A137" s="414" t="s">
        <v>257</v>
      </c>
      <c r="B137" s="176">
        <v>55.6</v>
      </c>
      <c r="C137" s="176">
        <v>2.2000000000000002</v>
      </c>
      <c r="D137" s="176">
        <v>0.60799999999999998</v>
      </c>
      <c r="E137" s="176">
        <v>1.2E-2</v>
      </c>
      <c r="F137" s="177">
        <v>0.67268988246567107</v>
      </c>
      <c r="G137" s="176">
        <v>1.6619999999999999</v>
      </c>
      <c r="H137" s="176">
        <v>3.3000000000000002E-2</v>
      </c>
      <c r="I137" s="176">
        <v>0.66500000000000004</v>
      </c>
      <c r="J137" s="176">
        <v>0.02</v>
      </c>
      <c r="K137" s="178">
        <v>-0.22346774389406499</v>
      </c>
      <c r="L137" s="179">
        <v>3061.9898195440755</v>
      </c>
      <c r="M137" s="180">
        <v>60.434009596264659</v>
      </c>
      <c r="N137" s="180">
        <v>4098.0951263736988</v>
      </c>
      <c r="O137" s="180">
        <v>162.15484312989457</v>
      </c>
      <c r="P137" s="180">
        <v>4656.8814368017147</v>
      </c>
      <c r="Q137" s="180">
        <v>140.0565845654651</v>
      </c>
      <c r="R137" s="180">
        <v>1071.0079616919147</v>
      </c>
      <c r="S137" s="181">
        <v>89.243293932587761</v>
      </c>
      <c r="T137" s="175">
        <v>2.3780000000000001</v>
      </c>
      <c r="U137" s="178">
        <v>6.4184852374839538</v>
      </c>
    </row>
    <row r="138" spans="1:21" s="162" customFormat="1">
      <c r="A138" s="414" t="s">
        <v>258</v>
      </c>
      <c r="B138" s="176">
        <v>43.3</v>
      </c>
      <c r="C138" s="176">
        <v>2</v>
      </c>
      <c r="D138" s="176">
        <v>0.49199999999999999</v>
      </c>
      <c r="E138" s="176">
        <v>8.5000000000000006E-3</v>
      </c>
      <c r="F138" s="177">
        <v>0.56170872532481131</v>
      </c>
      <c r="G138" s="176">
        <v>2.028</v>
      </c>
      <c r="H138" s="176">
        <v>3.5999999999999997E-2</v>
      </c>
      <c r="I138" s="176">
        <v>0.63800000000000001</v>
      </c>
      <c r="J138" s="176">
        <v>2.5000000000000001E-2</v>
      </c>
      <c r="K138" s="178">
        <v>-0.20334002858311814</v>
      </c>
      <c r="L138" s="179">
        <v>2579.323137995611</v>
      </c>
      <c r="M138" s="180">
        <v>44.561476977566457</v>
      </c>
      <c r="N138" s="180">
        <v>3849.3015962340355</v>
      </c>
      <c r="O138" s="180">
        <v>177.79684047270374</v>
      </c>
      <c r="P138" s="180">
        <v>4597.0195848505846</v>
      </c>
      <c r="Q138" s="180">
        <v>180.13399627157463</v>
      </c>
      <c r="R138" s="180">
        <v>939.279495417916</v>
      </c>
      <c r="S138" s="181">
        <v>89.258714987020468</v>
      </c>
      <c r="T138" s="175">
        <v>2.625</v>
      </c>
      <c r="U138" s="178">
        <v>6.0313630880579012</v>
      </c>
    </row>
    <row r="139" spans="1:21" s="162" customFormat="1">
      <c r="A139" s="414" t="s">
        <v>259</v>
      </c>
      <c r="B139" s="176">
        <v>46.8</v>
      </c>
      <c r="C139" s="176">
        <v>2.2999999999999998</v>
      </c>
      <c r="D139" s="176">
        <v>0.52500000000000002</v>
      </c>
      <c r="E139" s="176">
        <v>1.0999999999999999E-2</v>
      </c>
      <c r="F139" s="177">
        <v>0.75489571823170409</v>
      </c>
      <c r="G139" s="176">
        <v>1.9159999999999999</v>
      </c>
      <c r="H139" s="176">
        <v>4.1000000000000002E-2</v>
      </c>
      <c r="I139" s="176">
        <v>0.63800000000000001</v>
      </c>
      <c r="J139" s="176">
        <v>2.3E-2</v>
      </c>
      <c r="K139" s="178">
        <v>-0.42631332339424122</v>
      </c>
      <c r="L139" s="179">
        <v>2720.350749778404</v>
      </c>
      <c r="M139" s="180">
        <v>56.997825233452268</v>
      </c>
      <c r="N139" s="180">
        <v>3926.5123008553687</v>
      </c>
      <c r="O139" s="180">
        <v>192.96962162323393</v>
      </c>
      <c r="P139" s="180">
        <v>4597.0195848505846</v>
      </c>
      <c r="Q139" s="180">
        <v>165.72327656984865</v>
      </c>
      <c r="R139" s="180">
        <v>1015.3526677923979</v>
      </c>
      <c r="S139" s="181">
        <v>88.132991042081343</v>
      </c>
      <c r="T139" s="175">
        <v>2.5950000000000002</v>
      </c>
      <c r="U139" s="178">
        <v>7.4794315632011958</v>
      </c>
    </row>
    <row r="140" spans="1:21" s="162" customFormat="1">
      <c r="A140" s="414" t="s">
        <v>260</v>
      </c>
      <c r="B140" s="176">
        <v>58</v>
      </c>
      <c r="C140" s="176">
        <v>2.8</v>
      </c>
      <c r="D140" s="176">
        <v>0.59799999999999998</v>
      </c>
      <c r="E140" s="176">
        <v>1.2999999999999999E-2</v>
      </c>
      <c r="F140" s="177">
        <v>0.60599700149925029</v>
      </c>
      <c r="G140" s="176">
        <v>1.667</v>
      </c>
      <c r="H140" s="176">
        <v>3.7999999999999999E-2</v>
      </c>
      <c r="I140" s="176">
        <v>0.69</v>
      </c>
      <c r="J140" s="176">
        <v>2.7E-2</v>
      </c>
      <c r="K140" s="178">
        <v>-0.1568033703587782</v>
      </c>
      <c r="L140" s="179">
        <v>3021.7750030239026</v>
      </c>
      <c r="M140" s="180">
        <v>65.690760935302222</v>
      </c>
      <c r="N140" s="180">
        <v>4140.2624195620856</v>
      </c>
      <c r="O140" s="180">
        <v>199.87473749610066</v>
      </c>
      <c r="P140" s="180">
        <v>4710.0325094299751</v>
      </c>
      <c r="Q140" s="180">
        <v>184.30561993421642</v>
      </c>
      <c r="R140" s="180">
        <v>911.85478249703567</v>
      </c>
      <c r="S140" s="181">
        <v>117.48999454153966</v>
      </c>
      <c r="T140" s="175">
        <v>2.6</v>
      </c>
      <c r="U140" s="178">
        <v>6.7796610169491531</v>
      </c>
    </row>
    <row r="141" spans="1:21" s="162" customFormat="1">
      <c r="A141" s="414" t="s">
        <v>261</v>
      </c>
      <c r="B141" s="176">
        <v>41.3</v>
      </c>
      <c r="C141" s="176">
        <v>2.1</v>
      </c>
      <c r="D141" s="176">
        <v>0.47</v>
      </c>
      <c r="E141" s="176">
        <v>1.0999999999999999E-2</v>
      </c>
      <c r="F141" s="177">
        <v>0.65059337197122746</v>
      </c>
      <c r="G141" s="176">
        <v>2.15</v>
      </c>
      <c r="H141" s="176">
        <v>4.8000000000000001E-2</v>
      </c>
      <c r="I141" s="176">
        <v>0.628</v>
      </c>
      <c r="J141" s="176">
        <v>2.5000000000000001E-2</v>
      </c>
      <c r="K141" s="178">
        <v>-0.28257574853590445</v>
      </c>
      <c r="L141" s="179">
        <v>2483.561004291023</v>
      </c>
      <c r="M141" s="180">
        <v>58.125895845109049</v>
      </c>
      <c r="N141" s="180">
        <v>3802.3933452325045</v>
      </c>
      <c r="O141" s="180">
        <v>193.34203450334769</v>
      </c>
      <c r="P141" s="180">
        <v>4574.156189395886</v>
      </c>
      <c r="Q141" s="180">
        <v>182.09220499187444</v>
      </c>
      <c r="R141" s="180">
        <v>929.62958754893532</v>
      </c>
      <c r="S141" s="181">
        <v>86.572372575766096</v>
      </c>
      <c r="T141" s="175">
        <v>3.95</v>
      </c>
      <c r="U141" s="178">
        <v>7.8247261345852896</v>
      </c>
    </row>
    <row r="142" spans="1:21" s="162" customFormat="1">
      <c r="A142" s="414" t="s">
        <v>262</v>
      </c>
      <c r="B142" s="176">
        <v>48</v>
      </c>
      <c r="C142" s="176">
        <v>2.2999999999999998</v>
      </c>
      <c r="D142" s="176">
        <v>0.52</v>
      </c>
      <c r="E142" s="176">
        <v>0.01</v>
      </c>
      <c r="F142" s="177">
        <v>0.54389605790890383</v>
      </c>
      <c r="G142" s="176">
        <v>1.94</v>
      </c>
      <c r="H142" s="176">
        <v>0.04</v>
      </c>
      <c r="I142" s="176">
        <v>0.66200000000000003</v>
      </c>
      <c r="J142" s="176">
        <v>2.7E-2</v>
      </c>
      <c r="K142" s="178">
        <v>-0.12332963254244388</v>
      </c>
      <c r="L142" s="179">
        <v>2699.1802408263338</v>
      </c>
      <c r="M142" s="180">
        <v>51.907312323583341</v>
      </c>
      <c r="N142" s="180">
        <v>3951.6883770225177</v>
      </c>
      <c r="O142" s="180">
        <v>189.35173473232896</v>
      </c>
      <c r="P142" s="180">
        <v>4650.3599505634975</v>
      </c>
      <c r="Q142" s="180">
        <v>189.6672487389946</v>
      </c>
      <c r="R142" s="180">
        <v>894.96901086094385</v>
      </c>
      <c r="S142" s="181">
        <v>102.16372079940156</v>
      </c>
      <c r="T142" s="175">
        <v>2.2989999999999999</v>
      </c>
      <c r="U142" s="178">
        <v>5.4975261132490374</v>
      </c>
    </row>
    <row r="143" spans="1:21" s="162" customFormat="1">
      <c r="A143" s="414" t="s">
        <v>263</v>
      </c>
      <c r="B143" s="176">
        <v>45.7</v>
      </c>
      <c r="C143" s="176">
        <v>1.9</v>
      </c>
      <c r="D143" s="176">
        <v>0.51180000000000003</v>
      </c>
      <c r="E143" s="176">
        <v>9.4000000000000004E-3</v>
      </c>
      <c r="F143" s="177">
        <v>0.59796312101013493</v>
      </c>
      <c r="G143" s="176">
        <v>1.9650000000000001</v>
      </c>
      <c r="H143" s="176">
        <v>3.6999999999999998E-2</v>
      </c>
      <c r="I143" s="176">
        <v>0.64800000000000002</v>
      </c>
      <c r="J143" s="176">
        <v>2.1999999999999999E-2</v>
      </c>
      <c r="K143" s="178">
        <v>-0.1731077416505252</v>
      </c>
      <c r="L143" s="179">
        <v>2664.3093884025097</v>
      </c>
      <c r="M143" s="180">
        <v>48.934170087892909</v>
      </c>
      <c r="N143" s="180">
        <v>3902.8726858657174</v>
      </c>
      <c r="O143" s="180">
        <v>162.26385346050026</v>
      </c>
      <c r="P143" s="180">
        <v>4619.5018292774548</v>
      </c>
      <c r="Q143" s="180">
        <v>156.83493864830865</v>
      </c>
      <c r="R143" s="180">
        <v>940.49433280211224</v>
      </c>
      <c r="S143" s="181">
        <v>82.891927822031391</v>
      </c>
      <c r="T143" s="175">
        <v>2.76</v>
      </c>
      <c r="U143" s="178">
        <v>6.309148264984227</v>
      </c>
    </row>
    <row r="144" spans="1:21" s="162" customFormat="1">
      <c r="A144" s="414" t="s">
        <v>264</v>
      </c>
      <c r="B144" s="176">
        <v>22.1</v>
      </c>
      <c r="C144" s="176">
        <v>1.1000000000000001</v>
      </c>
      <c r="D144" s="176">
        <v>0.34200000000000003</v>
      </c>
      <c r="E144" s="176">
        <v>8.2000000000000007E-3</v>
      </c>
      <c r="F144" s="177">
        <v>0.64831240499734921</v>
      </c>
      <c r="G144" s="176">
        <v>2.9359999999999999</v>
      </c>
      <c r="H144" s="176">
        <v>7.0999999999999994E-2</v>
      </c>
      <c r="I144" s="176">
        <v>0.46400000000000002</v>
      </c>
      <c r="J144" s="176">
        <v>1.7999999999999999E-2</v>
      </c>
      <c r="K144" s="178">
        <v>-0.20665107329808763</v>
      </c>
      <c r="L144" s="179">
        <v>1896.2838907299927</v>
      </c>
      <c r="M144" s="180">
        <v>45.466455859608011</v>
      </c>
      <c r="N144" s="180">
        <v>3188.1328299007441</v>
      </c>
      <c r="O144" s="180">
        <v>158.68534447469767</v>
      </c>
      <c r="P144" s="180">
        <v>4130.7160664020421</v>
      </c>
      <c r="Q144" s="180">
        <v>160.24329567938955</v>
      </c>
      <c r="R144" s="180">
        <v>1088.8111629681657</v>
      </c>
      <c r="S144" s="181">
        <v>49.734467337268711</v>
      </c>
      <c r="T144" s="175">
        <v>3.37</v>
      </c>
      <c r="U144" s="178">
        <v>5.9988002399520104</v>
      </c>
    </row>
    <row r="145" spans="1:21" s="162" customFormat="1">
      <c r="A145" s="414" t="s">
        <v>265</v>
      </c>
      <c r="B145" s="176">
        <v>44.3</v>
      </c>
      <c r="C145" s="176">
        <v>2.2999999999999998</v>
      </c>
      <c r="D145" s="176">
        <v>0.50600000000000001</v>
      </c>
      <c r="E145" s="176">
        <v>1.2E-2</v>
      </c>
      <c r="F145" s="177">
        <v>0.58884212440393702</v>
      </c>
      <c r="G145" s="176">
        <v>1.9910000000000001</v>
      </c>
      <c r="H145" s="176">
        <v>4.5999999999999999E-2</v>
      </c>
      <c r="I145" s="176">
        <v>0.63500000000000001</v>
      </c>
      <c r="J145" s="176">
        <v>2.7E-2</v>
      </c>
      <c r="K145" s="178">
        <v>-0.18009352501744402</v>
      </c>
      <c r="L145" s="179">
        <v>2639.5302457869579</v>
      </c>
      <c r="M145" s="180">
        <v>62.59755523605434</v>
      </c>
      <c r="N145" s="180">
        <v>3871.9673376544533</v>
      </c>
      <c r="O145" s="180">
        <v>201.02764958476848</v>
      </c>
      <c r="P145" s="180">
        <v>4590.2011627320753</v>
      </c>
      <c r="Q145" s="180">
        <v>195.17390770671815</v>
      </c>
      <c r="R145" s="180">
        <v>984.30118706396149</v>
      </c>
      <c r="S145" s="181">
        <v>99.104637501681907</v>
      </c>
      <c r="T145" s="175">
        <v>3.7</v>
      </c>
      <c r="U145" s="178">
        <v>5.376344086021505</v>
      </c>
    </row>
    <row r="146" spans="1:21" s="162" customFormat="1">
      <c r="A146" s="414" t="s">
        <v>266</v>
      </c>
      <c r="B146" s="176">
        <v>33.700000000000003</v>
      </c>
      <c r="C146" s="176">
        <v>1.7</v>
      </c>
      <c r="D146" s="176">
        <v>0.41570000000000001</v>
      </c>
      <c r="E146" s="176">
        <v>8.0999999999999996E-3</v>
      </c>
      <c r="F146" s="177">
        <v>0.53922854605649151</v>
      </c>
      <c r="G146" s="176">
        <v>2.4249999999999998</v>
      </c>
      <c r="H146" s="176">
        <v>4.9000000000000002E-2</v>
      </c>
      <c r="I146" s="176">
        <v>0.57899999999999996</v>
      </c>
      <c r="J146" s="176">
        <v>2.5000000000000001E-2</v>
      </c>
      <c r="K146" s="178">
        <v>-0.15593148681880323</v>
      </c>
      <c r="L146" s="179">
        <v>2240.9289825515839</v>
      </c>
      <c r="M146" s="180">
        <v>43.664962132951239</v>
      </c>
      <c r="N146" s="180">
        <v>3601.2993724453604</v>
      </c>
      <c r="O146" s="180">
        <v>181.66792086519621</v>
      </c>
      <c r="P146" s="180">
        <v>4456.1639552217475</v>
      </c>
      <c r="Q146" s="180">
        <v>192.40777008729484</v>
      </c>
      <c r="R146" s="180">
        <v>973.76512571077239</v>
      </c>
      <c r="S146" s="181">
        <v>75.681934771544505</v>
      </c>
      <c r="T146" s="175">
        <v>3.12</v>
      </c>
      <c r="U146" s="178">
        <v>5.8445353594389244</v>
      </c>
    </row>
    <row r="147" spans="1:21" s="162" customFormat="1">
      <c r="A147" s="414" t="s">
        <v>267</v>
      </c>
      <c r="B147" s="176">
        <v>48.5</v>
      </c>
      <c r="C147" s="176">
        <v>2.5</v>
      </c>
      <c r="D147" s="176">
        <v>0.52439999999999998</v>
      </c>
      <c r="E147" s="176">
        <v>9.7999999999999997E-3</v>
      </c>
      <c r="F147" s="177">
        <v>0.49767071893507442</v>
      </c>
      <c r="G147" s="176">
        <v>1.915</v>
      </c>
      <c r="H147" s="176">
        <v>3.6999999999999998E-2</v>
      </c>
      <c r="I147" s="176">
        <v>0.66300000000000003</v>
      </c>
      <c r="J147" s="176">
        <v>0.03</v>
      </c>
      <c r="K147" s="178">
        <v>-0.13512201778088342</v>
      </c>
      <c r="L147" s="179">
        <v>2717.8139565999554</v>
      </c>
      <c r="M147" s="180">
        <v>50.790573559648287</v>
      </c>
      <c r="N147" s="180">
        <v>3961.9969229574504</v>
      </c>
      <c r="O147" s="180">
        <v>204.22664551327065</v>
      </c>
      <c r="P147" s="180">
        <v>4652.5372898986207</v>
      </c>
      <c r="Q147" s="180">
        <v>210.52204931667964</v>
      </c>
      <c r="R147" s="180">
        <v>899.5962564647258</v>
      </c>
      <c r="S147" s="181">
        <v>113.46861926015347</v>
      </c>
      <c r="T147" s="175">
        <v>2.5390000000000001</v>
      </c>
      <c r="U147" s="178">
        <v>5.3418803418803416</v>
      </c>
    </row>
    <row r="148" spans="1:21" s="162" customFormat="1">
      <c r="A148" s="414" t="s">
        <v>268</v>
      </c>
      <c r="B148" s="176">
        <v>56.3</v>
      </c>
      <c r="C148" s="176">
        <v>3.7</v>
      </c>
      <c r="D148" s="176">
        <v>0.59</v>
      </c>
      <c r="E148" s="176">
        <v>2.1999999999999999E-2</v>
      </c>
      <c r="F148" s="177">
        <v>0.83358137111836728</v>
      </c>
      <c r="G148" s="176">
        <v>1.7729999999999999</v>
      </c>
      <c r="H148" s="176">
        <v>5.1999999999999998E-2</v>
      </c>
      <c r="I148" s="176">
        <v>0.67</v>
      </c>
      <c r="J148" s="176">
        <v>2.7E-2</v>
      </c>
      <c r="K148" s="178">
        <v>-0.77623864575808788</v>
      </c>
      <c r="L148" s="179">
        <v>2989.4215389662536</v>
      </c>
      <c r="M148" s="180">
        <v>111.46995569026708</v>
      </c>
      <c r="N148" s="180">
        <v>4110.5758478150929</v>
      </c>
      <c r="O148" s="180">
        <v>270.14441628624945</v>
      </c>
      <c r="P148" s="180">
        <v>4667.6808851575843</v>
      </c>
      <c r="Q148" s="180">
        <v>188.10057298396234</v>
      </c>
      <c r="R148" s="180">
        <v>1004.3371630476946</v>
      </c>
      <c r="S148" s="181">
        <v>118.20333631772175</v>
      </c>
      <c r="T148" s="175">
        <v>3.22</v>
      </c>
      <c r="U148" s="178">
        <v>4.7801147227533463</v>
      </c>
    </row>
    <row r="149" spans="1:21" s="162" customFormat="1">
      <c r="A149" s="414" t="s">
        <v>269</v>
      </c>
      <c r="B149" s="176">
        <v>41.7</v>
      </c>
      <c r="C149" s="176">
        <v>2.2000000000000002</v>
      </c>
      <c r="D149" s="176">
        <v>0.48149999999999998</v>
      </c>
      <c r="E149" s="176">
        <v>9.7000000000000003E-3</v>
      </c>
      <c r="F149" s="177">
        <v>0.55007799751146991</v>
      </c>
      <c r="G149" s="176">
        <v>2.0880000000000001</v>
      </c>
      <c r="H149" s="176">
        <v>4.2000000000000003E-2</v>
      </c>
      <c r="I149" s="176">
        <v>0.623</v>
      </c>
      <c r="J149" s="176">
        <v>2.8000000000000001E-2</v>
      </c>
      <c r="K149" s="178">
        <v>-0.19845691372723875</v>
      </c>
      <c r="L149" s="179">
        <v>2533.795893837118</v>
      </c>
      <c r="M149" s="180">
        <v>51.044278650508929</v>
      </c>
      <c r="N149" s="180">
        <v>3811.9499621613231</v>
      </c>
      <c r="O149" s="180">
        <v>201.11006994616093</v>
      </c>
      <c r="P149" s="180">
        <v>4562.5775467506146</v>
      </c>
      <c r="Q149" s="180">
        <v>205.05966502249953</v>
      </c>
      <c r="R149" s="180">
        <v>976.79492731899165</v>
      </c>
      <c r="S149" s="181">
        <v>96.970411098244384</v>
      </c>
      <c r="T149" s="175">
        <v>3.24</v>
      </c>
      <c r="U149" s="178">
        <v>5.54016620498615</v>
      </c>
    </row>
    <row r="150" spans="1:21" s="162" customFormat="1">
      <c r="A150" s="414" t="s">
        <v>270</v>
      </c>
      <c r="B150" s="176">
        <v>54.6</v>
      </c>
      <c r="C150" s="176">
        <v>3.1</v>
      </c>
      <c r="D150" s="176">
        <v>0.57799999999999996</v>
      </c>
      <c r="E150" s="176">
        <v>1.4999999999999999E-2</v>
      </c>
      <c r="F150" s="177">
        <v>0.61510727643969521</v>
      </c>
      <c r="G150" s="176">
        <v>1.7410000000000001</v>
      </c>
      <c r="H150" s="176">
        <v>4.2000000000000003E-2</v>
      </c>
      <c r="I150" s="176">
        <v>0.67900000000000005</v>
      </c>
      <c r="J150" s="176">
        <v>3.1E-2</v>
      </c>
      <c r="K150" s="178">
        <v>-0.25294936916702832</v>
      </c>
      <c r="L150" s="179">
        <v>2940.5848343186622</v>
      </c>
      <c r="M150" s="180">
        <v>76.312755215882234</v>
      </c>
      <c r="N150" s="180">
        <v>4079.9951274372102</v>
      </c>
      <c r="O150" s="180">
        <v>231.64807500101375</v>
      </c>
      <c r="P150" s="180">
        <v>4686.9042290133493</v>
      </c>
      <c r="Q150" s="180">
        <v>213.98237275318675</v>
      </c>
      <c r="R150" s="180">
        <v>931.38683870509499</v>
      </c>
      <c r="S150" s="181">
        <v>129.36551836485984</v>
      </c>
      <c r="T150" s="175">
        <v>2.298</v>
      </c>
      <c r="U150" s="178">
        <v>5.8038305281485778</v>
      </c>
    </row>
    <row r="151" spans="1:21" s="162" customFormat="1">
      <c r="A151" s="414" t="s">
        <v>271</v>
      </c>
      <c r="B151" s="176">
        <v>35.299999999999997</v>
      </c>
      <c r="C151" s="176">
        <v>1.7</v>
      </c>
      <c r="D151" s="176">
        <v>0.434</v>
      </c>
      <c r="E151" s="176">
        <v>8.5000000000000006E-3</v>
      </c>
      <c r="F151" s="177">
        <v>0.47452380034757669</v>
      </c>
      <c r="G151" s="176">
        <v>2.3180000000000001</v>
      </c>
      <c r="H151" s="176">
        <v>4.7E-2</v>
      </c>
      <c r="I151" s="176">
        <v>0.58799999999999997</v>
      </c>
      <c r="J151" s="176">
        <v>2.5000000000000001E-2</v>
      </c>
      <c r="K151" s="178">
        <v>-5.8253661420909437E-2</v>
      </c>
      <c r="L151" s="179">
        <v>2323.7243653661794</v>
      </c>
      <c r="M151" s="180">
        <v>45.510730658093379</v>
      </c>
      <c r="N151" s="180">
        <v>3647.0708648736409</v>
      </c>
      <c r="O151" s="180">
        <v>175.63797366246999</v>
      </c>
      <c r="P151" s="180">
        <v>4478.622393273532</v>
      </c>
      <c r="Q151" s="180">
        <v>190.41761876162977</v>
      </c>
      <c r="R151" s="180">
        <v>990.75168103670762</v>
      </c>
      <c r="S151" s="181">
        <v>78.788450473226789</v>
      </c>
      <c r="T151" s="175">
        <v>2.98</v>
      </c>
      <c r="U151" s="178">
        <v>5.8582308142940835</v>
      </c>
    </row>
    <row r="152" spans="1:21" s="162" customFormat="1">
      <c r="A152" s="414" t="s">
        <v>272</v>
      </c>
      <c r="B152" s="176">
        <v>37.5</v>
      </c>
      <c r="C152" s="176">
        <v>2.2000000000000002</v>
      </c>
      <c r="D152" s="176">
        <v>0.45900000000000002</v>
      </c>
      <c r="E152" s="176">
        <v>1.2999999999999999E-2</v>
      </c>
      <c r="F152" s="177">
        <v>0.7331088185976069</v>
      </c>
      <c r="G152" s="176">
        <v>2.2040000000000002</v>
      </c>
      <c r="H152" s="176">
        <v>6.0999999999999999E-2</v>
      </c>
      <c r="I152" s="176">
        <v>0.58799999999999997</v>
      </c>
      <c r="J152" s="176">
        <v>2.5000000000000001E-2</v>
      </c>
      <c r="K152" s="178">
        <v>-0.3688442103061742</v>
      </c>
      <c r="L152" s="179">
        <v>2435.1411412773482</v>
      </c>
      <c r="M152" s="180">
        <v>68.969139077571953</v>
      </c>
      <c r="N152" s="180">
        <v>3706.8165114420863</v>
      </c>
      <c r="O152" s="180">
        <v>217.46656867126907</v>
      </c>
      <c r="P152" s="180">
        <v>4478.622393273532</v>
      </c>
      <c r="Q152" s="180">
        <v>190.41761876162977</v>
      </c>
      <c r="R152" s="180">
        <v>1056.2736024470794</v>
      </c>
      <c r="S152" s="181">
        <v>85.181473920003128</v>
      </c>
      <c r="T152" s="175">
        <v>2.2010000000000001</v>
      </c>
      <c r="U152" s="178">
        <v>7.4128984432913274</v>
      </c>
    </row>
    <row r="153" spans="1:21" s="162" customFormat="1">
      <c r="A153" s="414" t="s">
        <v>273</v>
      </c>
      <c r="B153" s="176">
        <v>49.3</v>
      </c>
      <c r="C153" s="176">
        <v>3.7</v>
      </c>
      <c r="D153" s="176">
        <v>0.54600000000000004</v>
      </c>
      <c r="E153" s="176">
        <v>2.3E-2</v>
      </c>
      <c r="F153" s="177">
        <v>0.72230457425760863</v>
      </c>
      <c r="G153" s="176">
        <v>1.863</v>
      </c>
      <c r="H153" s="176">
        <v>7.8E-2</v>
      </c>
      <c r="I153" s="176">
        <v>0.63800000000000001</v>
      </c>
      <c r="J153" s="176">
        <v>3.4000000000000002E-2</v>
      </c>
      <c r="K153" s="178">
        <v>-0.23298943272571401</v>
      </c>
      <c r="L153" s="179">
        <v>2808.5153918790024</v>
      </c>
      <c r="M153" s="180">
        <v>118.30742493263195</v>
      </c>
      <c r="N153" s="180">
        <v>3978.275957867384</v>
      </c>
      <c r="O153" s="180">
        <v>298.57243497179149</v>
      </c>
      <c r="P153" s="180">
        <v>4597.0195848505846</v>
      </c>
      <c r="Q153" s="180">
        <v>244.98223492934153</v>
      </c>
      <c r="R153" s="180">
        <v>1064.8610319521356</v>
      </c>
      <c r="S153" s="181">
        <v>135.51238182626915</v>
      </c>
      <c r="T153" s="175">
        <v>1.931</v>
      </c>
      <c r="U153" s="178">
        <v>4.9019607843137258</v>
      </c>
    </row>
    <row r="154" spans="1:21" s="162" customFormat="1">
      <c r="A154" s="414" t="s">
        <v>274</v>
      </c>
      <c r="B154" s="176">
        <v>39.700000000000003</v>
      </c>
      <c r="C154" s="176">
        <v>2.1</v>
      </c>
      <c r="D154" s="176">
        <v>0.45469999999999999</v>
      </c>
      <c r="E154" s="176">
        <v>8.6999999999999994E-3</v>
      </c>
      <c r="F154" s="177">
        <v>0.48926823611410453</v>
      </c>
      <c r="G154" s="176">
        <v>2.2010000000000001</v>
      </c>
      <c r="H154" s="176">
        <v>4.2000000000000003E-2</v>
      </c>
      <c r="I154" s="176">
        <v>0.622</v>
      </c>
      <c r="J154" s="176">
        <v>2.9000000000000001E-2</v>
      </c>
      <c r="K154" s="178">
        <v>-0.14620529444894512</v>
      </c>
      <c r="L154" s="179">
        <v>2416.1140615457161</v>
      </c>
      <c r="M154" s="180">
        <v>46.228705378156427</v>
      </c>
      <c r="N154" s="180">
        <v>3763.2411965766864</v>
      </c>
      <c r="O154" s="180">
        <v>199.0631363428474</v>
      </c>
      <c r="P154" s="180">
        <v>4560.2498504244713</v>
      </c>
      <c r="Q154" s="180">
        <v>212.61615058249143</v>
      </c>
      <c r="R154" s="180">
        <v>917.25690984983521</v>
      </c>
      <c r="S154" s="181">
        <v>95.237536206109667</v>
      </c>
      <c r="T154" s="175">
        <v>2.3849999999999998</v>
      </c>
      <c r="U154" s="178">
        <v>5.2826201796090864</v>
      </c>
    </row>
    <row r="155" spans="1:21" s="162" customFormat="1">
      <c r="A155" s="414" t="s">
        <v>275</v>
      </c>
      <c r="B155" s="176">
        <v>35</v>
      </c>
      <c r="C155" s="176">
        <v>2</v>
      </c>
      <c r="D155" s="176">
        <v>0.42499999999999999</v>
      </c>
      <c r="E155" s="176">
        <v>0.01</v>
      </c>
      <c r="F155" s="177">
        <v>0.48425152266922328</v>
      </c>
      <c r="G155" s="176">
        <v>2.3820000000000001</v>
      </c>
      <c r="H155" s="176">
        <v>5.3999999999999999E-2</v>
      </c>
      <c r="I155" s="176">
        <v>0.59799999999999998</v>
      </c>
      <c r="J155" s="176">
        <v>0.03</v>
      </c>
      <c r="K155" s="178">
        <v>-0.10315102026552801</v>
      </c>
      <c r="L155" s="179">
        <v>2283.1382028726121</v>
      </c>
      <c r="M155" s="180">
        <v>53.720898891120285</v>
      </c>
      <c r="N155" s="180">
        <v>3638.6444011332792</v>
      </c>
      <c r="O155" s="180">
        <v>207.92253720761596</v>
      </c>
      <c r="P155" s="180">
        <v>4503.1464969809986</v>
      </c>
      <c r="Q155" s="180">
        <v>225.91035938031766</v>
      </c>
      <c r="R155" s="180">
        <v>932.76670911409087</v>
      </c>
      <c r="S155" s="181">
        <v>92.587096133662854</v>
      </c>
      <c r="T155" s="175">
        <v>2.63</v>
      </c>
      <c r="U155" s="178">
        <v>6.0938452163315056</v>
      </c>
    </row>
    <row r="156" spans="1:21" s="162" customFormat="1">
      <c r="A156" s="414" t="s">
        <v>276</v>
      </c>
      <c r="B156" s="176">
        <v>165</v>
      </c>
      <c r="C156" s="176">
        <v>97</v>
      </c>
      <c r="D156" s="176">
        <v>1.08</v>
      </c>
      <c r="E156" s="176">
        <v>0.53</v>
      </c>
      <c r="F156" s="177">
        <v>0.999</v>
      </c>
      <c r="G156" s="176">
        <v>2.5070000000000001</v>
      </c>
      <c r="H156" s="176">
        <v>9.5000000000000001E-2</v>
      </c>
      <c r="I156" s="176">
        <v>0.57799999999999996</v>
      </c>
      <c r="J156" s="176">
        <v>2.9000000000000001E-2</v>
      </c>
      <c r="K156" s="178">
        <v>-0.999</v>
      </c>
      <c r="L156" s="179">
        <v>4721.1467765558527</v>
      </c>
      <c r="M156" s="180">
        <v>2316.8590662727797</v>
      </c>
      <c r="N156" s="180">
        <v>5190.6257687531543</v>
      </c>
      <c r="O156" s="180">
        <v>3051.4587852670061</v>
      </c>
      <c r="P156" s="180">
        <v>4453.6454068287512</v>
      </c>
      <c r="Q156" s="180">
        <v>223.45279722843216</v>
      </c>
      <c r="R156" s="180">
        <v>3706.6514117135143</v>
      </c>
      <c r="S156" s="181">
        <v>6819.8037783156078</v>
      </c>
      <c r="T156" s="175">
        <v>3.44</v>
      </c>
      <c r="U156" s="178">
        <v>5.6148231330713081</v>
      </c>
    </row>
    <row r="157" spans="1:21" s="162" customFormat="1">
      <c r="A157" s="414" t="s">
        <v>277</v>
      </c>
      <c r="B157" s="176">
        <v>37.299999999999997</v>
      </c>
      <c r="C157" s="176">
        <v>1.9</v>
      </c>
      <c r="D157" s="176">
        <v>0.44019999999999998</v>
      </c>
      <c r="E157" s="176">
        <v>8.3000000000000001E-3</v>
      </c>
      <c r="F157" s="177">
        <v>0.50583992130498545</v>
      </c>
      <c r="G157" s="176">
        <v>2.2810000000000001</v>
      </c>
      <c r="H157" s="176">
        <v>4.2999999999999997E-2</v>
      </c>
      <c r="I157" s="176">
        <v>0.60699999999999998</v>
      </c>
      <c r="J157" s="176">
        <v>2.7E-2</v>
      </c>
      <c r="K157" s="178">
        <v>-0.15549575626103912</v>
      </c>
      <c r="L157" s="179">
        <v>2351.5358119750485</v>
      </c>
      <c r="M157" s="180">
        <v>44.338362651960253</v>
      </c>
      <c r="N157" s="180">
        <v>3701.5280460847848</v>
      </c>
      <c r="O157" s="180">
        <v>188.54968599359495</v>
      </c>
      <c r="P157" s="180">
        <v>4524.8441085077284</v>
      </c>
      <c r="Q157" s="180">
        <v>201.26983678699943</v>
      </c>
      <c r="R157" s="180">
        <v>938.35624121705143</v>
      </c>
      <c r="S157" s="181">
        <v>86.064743642328722</v>
      </c>
      <c r="T157" s="175">
        <v>2.8</v>
      </c>
      <c r="U157" s="178">
        <v>5.6433408577878108</v>
      </c>
    </row>
    <row r="158" spans="1:21" s="162" customFormat="1">
      <c r="A158" s="414" t="s">
        <v>278</v>
      </c>
      <c r="B158" s="176">
        <v>43.9</v>
      </c>
      <c r="C158" s="176">
        <v>2.2000000000000002</v>
      </c>
      <c r="D158" s="176">
        <v>0.51600000000000001</v>
      </c>
      <c r="E158" s="176">
        <v>1.6E-2</v>
      </c>
      <c r="F158" s="177">
        <v>0.76698495423332436</v>
      </c>
      <c r="G158" s="176">
        <v>1.931</v>
      </c>
      <c r="H158" s="176">
        <v>5.7000000000000002E-2</v>
      </c>
      <c r="I158" s="176">
        <v>0.60599999999999998</v>
      </c>
      <c r="J158" s="176">
        <v>0.02</v>
      </c>
      <c r="K158" s="178">
        <v>-0.28271778544610854</v>
      </c>
      <c r="L158" s="179">
        <v>2682.1936323621594</v>
      </c>
      <c r="M158" s="180">
        <v>83.168794801927419</v>
      </c>
      <c r="N158" s="180">
        <v>3862.9616639571595</v>
      </c>
      <c r="O158" s="180">
        <v>193.58805605252283</v>
      </c>
      <c r="P158" s="180">
        <v>4522.4503962457511</v>
      </c>
      <c r="Q158" s="180">
        <v>149.25578865497528</v>
      </c>
      <c r="R158" s="180">
        <v>1133.7594911903718</v>
      </c>
      <c r="S158" s="181">
        <v>79.940578164553969</v>
      </c>
      <c r="T158" s="175">
        <v>2.9180000000000001</v>
      </c>
      <c r="U158" s="178">
        <v>7.0921985815602842</v>
      </c>
    </row>
    <row r="159" spans="1:21" s="162" customFormat="1">
      <c r="A159" s="414" t="s">
        <v>279</v>
      </c>
      <c r="B159" s="176">
        <v>25</v>
      </c>
      <c r="C159" s="176">
        <v>1.4</v>
      </c>
      <c r="D159" s="176">
        <v>0.35589999999999999</v>
      </c>
      <c r="E159" s="176">
        <v>8.3999999999999995E-3</v>
      </c>
      <c r="F159" s="177">
        <v>0.53584056623408938</v>
      </c>
      <c r="G159" s="176">
        <v>2.8140000000000001</v>
      </c>
      <c r="H159" s="176">
        <v>6.5000000000000002E-2</v>
      </c>
      <c r="I159" s="176">
        <v>0.503</v>
      </c>
      <c r="J159" s="176">
        <v>2.4E-2</v>
      </c>
      <c r="K159" s="178">
        <v>-0.14782611454573252</v>
      </c>
      <c r="L159" s="179">
        <v>1962.7103335124998</v>
      </c>
      <c r="M159" s="180">
        <v>46.324155103975833</v>
      </c>
      <c r="N159" s="180">
        <v>3308.2160105817961</v>
      </c>
      <c r="O159" s="180">
        <v>185.26009659258057</v>
      </c>
      <c r="P159" s="180">
        <v>4250.0248026998261</v>
      </c>
      <c r="Q159" s="180">
        <v>202.78448362782473</v>
      </c>
      <c r="R159" s="180">
        <v>1031.2042677156001</v>
      </c>
      <c r="S159" s="181">
        <v>63.991676524201985</v>
      </c>
      <c r="T159" s="175">
        <v>2.99</v>
      </c>
      <c r="U159" s="178">
        <v>5.4614964500273073</v>
      </c>
    </row>
    <row r="160" spans="1:21" s="162" customFormat="1">
      <c r="A160" s="414" t="s">
        <v>280</v>
      </c>
      <c r="B160" s="176">
        <v>88.5</v>
      </c>
      <c r="C160" s="176">
        <v>5.0999999999999996</v>
      </c>
      <c r="D160" s="176">
        <v>0.81299999999999994</v>
      </c>
      <c r="E160" s="176">
        <v>2.3E-2</v>
      </c>
      <c r="F160" s="177">
        <v>0.64005150777984265</v>
      </c>
      <c r="G160" s="176">
        <v>1.244</v>
      </c>
      <c r="H160" s="176">
        <v>3.4000000000000002E-2</v>
      </c>
      <c r="I160" s="176">
        <v>0.77600000000000002</v>
      </c>
      <c r="J160" s="176">
        <v>3.5000000000000003E-2</v>
      </c>
      <c r="K160" s="178">
        <v>-0.21886615561285172</v>
      </c>
      <c r="L160" s="179">
        <v>3835.5064094937247</v>
      </c>
      <c r="M160" s="180">
        <v>108.50756140019148</v>
      </c>
      <c r="N160" s="180">
        <v>4563.3737374024568</v>
      </c>
      <c r="O160" s="180">
        <v>262.97407978251442</v>
      </c>
      <c r="P160" s="180">
        <v>4878.3124834238133</v>
      </c>
      <c r="Q160" s="180">
        <v>220.02698056679571</v>
      </c>
      <c r="R160" s="180">
        <v>630.17500506809915</v>
      </c>
      <c r="S160" s="181">
        <v>213.1339969261756</v>
      </c>
      <c r="T160" s="175">
        <v>2.5299999999999998</v>
      </c>
      <c r="U160" s="178">
        <v>5.9311981020166078</v>
      </c>
    </row>
    <row r="161" spans="1:21" s="162" customFormat="1">
      <c r="A161" s="414" t="s">
        <v>281</v>
      </c>
      <c r="B161" s="176">
        <v>11.33</v>
      </c>
      <c r="C161" s="176">
        <v>0.63</v>
      </c>
      <c r="D161" s="176">
        <v>0.25569999999999998</v>
      </c>
      <c r="E161" s="176">
        <v>6.0000000000000001E-3</v>
      </c>
      <c r="F161" s="177">
        <v>0.42572187088094682</v>
      </c>
      <c r="G161" s="176">
        <v>3.927</v>
      </c>
      <c r="H161" s="176">
        <v>9.4E-2</v>
      </c>
      <c r="I161" s="176">
        <v>0.318</v>
      </c>
      <c r="J161" s="176">
        <v>1.6E-2</v>
      </c>
      <c r="K161" s="178">
        <v>5.2507603068665263E-3</v>
      </c>
      <c r="L161" s="179">
        <v>1467.8045834828763</v>
      </c>
      <c r="M161" s="180">
        <v>34.442031681256388</v>
      </c>
      <c r="N161" s="180">
        <v>2550.6780902434411</v>
      </c>
      <c r="O161" s="180">
        <v>141.82940837187712</v>
      </c>
      <c r="P161" s="180">
        <v>3560.1883951084837</v>
      </c>
      <c r="Q161" s="180">
        <v>179.12897585451492</v>
      </c>
      <c r="R161" s="180">
        <v>1076.8496058417791</v>
      </c>
      <c r="S161" s="181">
        <v>37.243732182485985</v>
      </c>
      <c r="T161" s="175">
        <v>1.841</v>
      </c>
      <c r="U161" s="178">
        <v>3.215434083601286</v>
      </c>
    </row>
    <row r="162" spans="1:21" s="162" customFormat="1">
      <c r="A162" s="414" t="s">
        <v>282</v>
      </c>
      <c r="B162" s="176">
        <v>43</v>
      </c>
      <c r="C162" s="176">
        <v>2.6</v>
      </c>
      <c r="D162" s="176">
        <v>0.49199999999999999</v>
      </c>
      <c r="E162" s="176">
        <v>1.4E-2</v>
      </c>
      <c r="F162" s="177">
        <v>0.78339617582201138</v>
      </c>
      <c r="G162" s="176">
        <v>2.0409999999999999</v>
      </c>
      <c r="H162" s="176">
        <v>5.6000000000000001E-2</v>
      </c>
      <c r="I162" s="176">
        <v>0.61799999999999999</v>
      </c>
      <c r="J162" s="176">
        <v>2.5999999999999999E-2</v>
      </c>
      <c r="K162" s="178">
        <v>-0.49085910305796937</v>
      </c>
      <c r="L162" s="179">
        <v>2579.323137995611</v>
      </c>
      <c r="M162" s="180">
        <v>73.395373845403569</v>
      </c>
      <c r="N162" s="180">
        <v>3842.4020245908118</v>
      </c>
      <c r="O162" s="180">
        <v>232.33128520781653</v>
      </c>
      <c r="P162" s="180">
        <v>4550.8987191621154</v>
      </c>
      <c r="Q162" s="180">
        <v>191.46175841135113</v>
      </c>
      <c r="R162" s="180">
        <v>1022.6590385612187</v>
      </c>
      <c r="S162" s="181">
        <v>94.154152511593338</v>
      </c>
      <c r="T162" s="175">
        <v>2.62</v>
      </c>
      <c r="U162" s="178">
        <v>6.0204695966285371</v>
      </c>
    </row>
    <row r="163" spans="1:21" s="162" customFormat="1">
      <c r="A163" s="414" t="s">
        <v>283</v>
      </c>
      <c r="B163" s="176">
        <v>22.1</v>
      </c>
      <c r="C163" s="176">
        <v>1.2</v>
      </c>
      <c r="D163" s="176">
        <v>0.32729999999999998</v>
      </c>
      <c r="E163" s="176">
        <v>7.7000000000000002E-3</v>
      </c>
      <c r="F163" s="177">
        <v>0.62457713112076951</v>
      </c>
      <c r="G163" s="176">
        <v>3.044</v>
      </c>
      <c r="H163" s="176">
        <v>7.0999999999999994E-2</v>
      </c>
      <c r="I163" s="176">
        <v>0.48099999999999998</v>
      </c>
      <c r="J163" s="176">
        <v>2.1000000000000001E-2</v>
      </c>
      <c r="K163" s="178">
        <v>-0.24461397377711902</v>
      </c>
      <c r="L163" s="179">
        <v>1825.2815706689412</v>
      </c>
      <c r="M163" s="180">
        <v>42.941240739843721</v>
      </c>
      <c r="N163" s="180">
        <v>3188.1328299007441</v>
      </c>
      <c r="O163" s="180">
        <v>173.11128488148836</v>
      </c>
      <c r="P163" s="180">
        <v>4184.0110571875848</v>
      </c>
      <c r="Q163" s="180">
        <v>182.6699214156742</v>
      </c>
      <c r="R163" s="180">
        <v>997.47972628687</v>
      </c>
      <c r="S163" s="181">
        <v>53.34422245459141</v>
      </c>
      <c r="T163" s="175">
        <v>3.17</v>
      </c>
      <c r="U163" s="178">
        <v>6.1050061050061046</v>
      </c>
    </row>
    <row r="164" spans="1:21" s="162" customFormat="1">
      <c r="A164" s="414" t="s">
        <v>284</v>
      </c>
      <c r="B164" s="176">
        <v>30.8</v>
      </c>
      <c r="C164" s="176">
        <v>2</v>
      </c>
      <c r="D164" s="176">
        <v>0.40400000000000003</v>
      </c>
      <c r="E164" s="176">
        <v>1.0999999999999999E-2</v>
      </c>
      <c r="F164" s="177">
        <v>0.65013553340351837</v>
      </c>
      <c r="G164" s="176">
        <v>2.5139999999999998</v>
      </c>
      <c r="H164" s="176">
        <v>6.7000000000000004E-2</v>
      </c>
      <c r="I164" s="176">
        <v>0.54300000000000004</v>
      </c>
      <c r="J164" s="176">
        <v>2.8000000000000001E-2</v>
      </c>
      <c r="K164" s="178">
        <v>-0.30828009512075782</v>
      </c>
      <c r="L164" s="179">
        <v>2187.4314623923892</v>
      </c>
      <c r="M164" s="180">
        <v>59.558777441376925</v>
      </c>
      <c r="N164" s="180">
        <v>3512.6834439621575</v>
      </c>
      <c r="O164" s="180">
        <v>228.09632753001023</v>
      </c>
      <c r="P164" s="180">
        <v>4362.4091289315174</v>
      </c>
      <c r="Q164" s="180">
        <v>224.94927368339316</v>
      </c>
      <c r="R164" s="180">
        <v>1058.5194081127561</v>
      </c>
      <c r="S164" s="181">
        <v>83.130053647639158</v>
      </c>
      <c r="T164" s="175">
        <v>1.8919999999999999</v>
      </c>
      <c r="U164" s="178">
        <v>6.2695924764890281</v>
      </c>
    </row>
    <row r="165" spans="1:21" s="162" customFormat="1">
      <c r="A165" s="414" t="s">
        <v>285</v>
      </c>
      <c r="B165" s="176">
        <v>39.9</v>
      </c>
      <c r="C165" s="176">
        <v>2.5</v>
      </c>
      <c r="D165" s="176">
        <v>0.45800000000000002</v>
      </c>
      <c r="E165" s="176">
        <v>1.2999999999999999E-2</v>
      </c>
      <c r="F165" s="177">
        <v>0.73002761147357642</v>
      </c>
      <c r="G165" s="176">
        <v>2.1949999999999998</v>
      </c>
      <c r="H165" s="176">
        <v>5.3999999999999999E-2</v>
      </c>
      <c r="I165" s="176">
        <v>0.60599999999999998</v>
      </c>
      <c r="J165" s="176">
        <v>2.8000000000000001E-2</v>
      </c>
      <c r="K165" s="178">
        <v>-0.52158171189066649</v>
      </c>
      <c r="L165" s="179">
        <v>2430.7212479385425</v>
      </c>
      <c r="M165" s="180">
        <v>68.994271229696622</v>
      </c>
      <c r="N165" s="180">
        <v>3768.2185744516992</v>
      </c>
      <c r="O165" s="180">
        <v>236.10392070499367</v>
      </c>
      <c r="P165" s="180">
        <v>4522.4503962457511</v>
      </c>
      <c r="Q165" s="180">
        <v>208.95810411696542</v>
      </c>
      <c r="R165" s="180">
        <v>986.06217497098714</v>
      </c>
      <c r="S165" s="181">
        <v>94.158628949752895</v>
      </c>
      <c r="T165" s="175">
        <v>2.82</v>
      </c>
      <c r="U165" s="178">
        <v>5.9630292188431726</v>
      </c>
    </row>
    <row r="166" spans="1:21" s="162" customFormat="1">
      <c r="A166" s="414" t="s">
        <v>286</v>
      </c>
      <c r="B166" s="176">
        <v>78.599999999999994</v>
      </c>
      <c r="C166" s="176">
        <v>4.4000000000000004</v>
      </c>
      <c r="D166" s="176">
        <v>0.73099999999999998</v>
      </c>
      <c r="E166" s="176">
        <v>1.4999999999999999E-2</v>
      </c>
      <c r="F166" s="177">
        <v>0.44218697638343979</v>
      </c>
      <c r="G166" s="176">
        <v>1.371</v>
      </c>
      <c r="H166" s="176">
        <v>2.7E-2</v>
      </c>
      <c r="I166" s="176">
        <v>0.77400000000000002</v>
      </c>
      <c r="J166" s="176">
        <v>3.9E-2</v>
      </c>
      <c r="K166" s="178">
        <v>-0.10428663586276433</v>
      </c>
      <c r="L166" s="179">
        <v>3537.1427957716173</v>
      </c>
      <c r="M166" s="180">
        <v>72.581589516517454</v>
      </c>
      <c r="N166" s="180">
        <v>4444.3459337465983</v>
      </c>
      <c r="O166" s="180">
        <v>248.7929021435755</v>
      </c>
      <c r="P166" s="180">
        <v>4874.6294511775959</v>
      </c>
      <c r="Q166" s="180">
        <v>245.62086381902614</v>
      </c>
      <c r="R166" s="180">
        <v>551.55332556914493</v>
      </c>
      <c r="S166" s="181">
        <v>214.98821709445255</v>
      </c>
      <c r="T166" s="175">
        <v>2.2999999999999998</v>
      </c>
      <c r="U166" s="178">
        <v>6.6844919786096249</v>
      </c>
    </row>
    <row r="167" spans="1:21" s="162" customFormat="1">
      <c r="A167" s="414" t="s">
        <v>287</v>
      </c>
      <c r="B167" s="176">
        <v>32.700000000000003</v>
      </c>
      <c r="C167" s="176">
        <v>1.9</v>
      </c>
      <c r="D167" s="176">
        <v>0.4</v>
      </c>
      <c r="E167" s="176">
        <v>0.01</v>
      </c>
      <c r="F167" s="177">
        <v>0.63008953508255849</v>
      </c>
      <c r="G167" s="176">
        <v>2.5129999999999999</v>
      </c>
      <c r="H167" s="176">
        <v>6.5000000000000002E-2</v>
      </c>
      <c r="I167" s="176">
        <v>0.60099999999999998</v>
      </c>
      <c r="J167" s="176">
        <v>2.8000000000000001E-2</v>
      </c>
      <c r="K167" s="178">
        <v>-0.22260988233574458</v>
      </c>
      <c r="L167" s="179">
        <v>2169.0393980416625</v>
      </c>
      <c r="M167" s="180">
        <v>54.225984951041561</v>
      </c>
      <c r="N167" s="180">
        <v>3571.6076939212226</v>
      </c>
      <c r="O167" s="180">
        <v>207.52460606881718</v>
      </c>
      <c r="P167" s="180">
        <v>4510.4178101902162</v>
      </c>
      <c r="Q167" s="180">
        <v>210.13593791235618</v>
      </c>
      <c r="R167" s="180">
        <v>860.96346881007798</v>
      </c>
      <c r="S167" s="181">
        <v>82.948141624135872</v>
      </c>
      <c r="T167" s="175">
        <v>2.69</v>
      </c>
      <c r="U167" s="178">
        <v>4.4682752457551382</v>
      </c>
    </row>
    <row r="168" spans="1:21" s="162" customFormat="1">
      <c r="A168" s="414" t="s">
        <v>288</v>
      </c>
      <c r="B168" s="176">
        <v>28.9</v>
      </c>
      <c r="C168" s="176">
        <v>1.5</v>
      </c>
      <c r="D168" s="176">
        <v>0.39</v>
      </c>
      <c r="E168" s="176">
        <v>8.6999999999999994E-3</v>
      </c>
      <c r="F168" s="177">
        <v>0.5680499387896627</v>
      </c>
      <c r="G168" s="176">
        <v>2.5670000000000002</v>
      </c>
      <c r="H168" s="176">
        <v>5.8000000000000003E-2</v>
      </c>
      <c r="I168" s="176">
        <v>0.53100000000000003</v>
      </c>
      <c r="J168" s="176">
        <v>2.3E-2</v>
      </c>
      <c r="K168" s="178">
        <v>-0.15698747604285235</v>
      </c>
      <c r="L168" s="179">
        <v>2122.8283458024207</v>
      </c>
      <c r="M168" s="180">
        <v>47.355401560207845</v>
      </c>
      <c r="N168" s="180">
        <v>3450.1279183597912</v>
      </c>
      <c r="O168" s="180">
        <v>179.07238330587154</v>
      </c>
      <c r="P168" s="180">
        <v>4329.6593072722608</v>
      </c>
      <c r="Q168" s="180">
        <v>187.53703214173635</v>
      </c>
      <c r="R168" s="180">
        <v>1054.5797187826715</v>
      </c>
      <c r="S168" s="181">
        <v>66.552829018846964</v>
      </c>
      <c r="T168" s="175">
        <v>3.3</v>
      </c>
      <c r="U168" s="178">
        <v>5.9171597633136095</v>
      </c>
    </row>
    <row r="169" spans="1:21" s="162" customFormat="1">
      <c r="A169" s="414" t="s">
        <v>289</v>
      </c>
      <c r="B169" s="176">
        <v>39.1</v>
      </c>
      <c r="C169" s="176">
        <v>1.6</v>
      </c>
      <c r="D169" s="176">
        <v>0.46800000000000003</v>
      </c>
      <c r="E169" s="176">
        <v>0.01</v>
      </c>
      <c r="F169" s="177">
        <v>0.70908360293957562</v>
      </c>
      <c r="G169" s="176">
        <v>2.1469999999999998</v>
      </c>
      <c r="H169" s="176">
        <v>4.4999999999999998E-2</v>
      </c>
      <c r="I169" s="176">
        <v>0.60299999999999998</v>
      </c>
      <c r="J169" s="176">
        <v>1.7999999999999999E-2</v>
      </c>
      <c r="K169" s="178">
        <v>-0.27502188387195425</v>
      </c>
      <c r="L169" s="179">
        <v>2474.7844009174783</v>
      </c>
      <c r="M169" s="180">
        <v>52.880008566612787</v>
      </c>
      <c r="N169" s="180">
        <v>3748.1609730542959</v>
      </c>
      <c r="O169" s="180">
        <v>153.37743112242643</v>
      </c>
      <c r="P169" s="180">
        <v>4515.2437093667095</v>
      </c>
      <c r="Q169" s="180">
        <v>134.783394309454</v>
      </c>
      <c r="R169" s="180">
        <v>1022.6676260580473</v>
      </c>
      <c r="S169" s="181">
        <v>64.149347534988593</v>
      </c>
      <c r="T169" s="175">
        <v>3.24</v>
      </c>
      <c r="U169" s="178">
        <v>5.5096418732782375</v>
      </c>
    </row>
    <row r="170" spans="1:21" s="162" customFormat="1">
      <c r="A170" s="414" t="s">
        <v>290</v>
      </c>
      <c r="B170" s="176">
        <v>43.2</v>
      </c>
      <c r="C170" s="176">
        <v>2</v>
      </c>
      <c r="D170" s="176">
        <v>0.49480000000000002</v>
      </c>
      <c r="E170" s="176">
        <v>9.1999999999999998E-3</v>
      </c>
      <c r="F170" s="177">
        <v>0.72607712375296829</v>
      </c>
      <c r="G170" s="176">
        <v>2.0310000000000001</v>
      </c>
      <c r="H170" s="176">
        <v>3.6999999999999998E-2</v>
      </c>
      <c r="I170" s="176">
        <v>0.625</v>
      </c>
      <c r="J170" s="176">
        <v>2.1999999999999999E-2</v>
      </c>
      <c r="K170" s="178">
        <v>-0.4463280977592935</v>
      </c>
      <c r="L170" s="179">
        <v>2591.4096285524056</v>
      </c>
      <c r="M170" s="180">
        <v>48.183040789575848</v>
      </c>
      <c r="N170" s="180">
        <v>3847.0069442896406</v>
      </c>
      <c r="O170" s="180">
        <v>178.1021733467426</v>
      </c>
      <c r="P170" s="180">
        <v>4567.2209311679726</v>
      </c>
      <c r="Q170" s="180">
        <v>160.76617677711263</v>
      </c>
      <c r="R170" s="180">
        <v>1000.3766709567711</v>
      </c>
      <c r="S170" s="181">
        <v>79.602466576469581</v>
      </c>
      <c r="T170" s="175">
        <v>2.6960000000000002</v>
      </c>
      <c r="U170" s="178">
        <v>5.5005500550055011</v>
      </c>
    </row>
    <row r="171" spans="1:21" s="162" customFormat="1">
      <c r="A171" s="414" t="s">
        <v>291</v>
      </c>
      <c r="B171" s="176">
        <v>52.7</v>
      </c>
      <c r="C171" s="176">
        <v>2.1</v>
      </c>
      <c r="D171" s="176">
        <v>0.57899999999999996</v>
      </c>
      <c r="E171" s="176">
        <v>1.4E-2</v>
      </c>
      <c r="F171" s="177">
        <v>0.74141673190788837</v>
      </c>
      <c r="G171" s="176">
        <v>1.744</v>
      </c>
      <c r="H171" s="176">
        <v>0.04</v>
      </c>
      <c r="I171" s="176">
        <v>0.66</v>
      </c>
      <c r="J171" s="176">
        <v>1.7999999999999999E-2</v>
      </c>
      <c r="K171" s="178">
        <v>-0.25420972814903059</v>
      </c>
      <c r="L171" s="179">
        <v>2944.6687205383082</v>
      </c>
      <c r="M171" s="180">
        <v>71.200970790218165</v>
      </c>
      <c r="N171" s="180">
        <v>4044.6900558611151</v>
      </c>
      <c r="O171" s="180">
        <v>161.17360753905771</v>
      </c>
      <c r="P171" s="180">
        <v>4645.9946841401479</v>
      </c>
      <c r="Q171" s="180">
        <v>126.70894593109492</v>
      </c>
      <c r="R171" s="180">
        <v>1032.6125613028394</v>
      </c>
      <c r="S171" s="181">
        <v>79.376547904989266</v>
      </c>
      <c r="T171" s="175">
        <v>2.9620000000000002</v>
      </c>
      <c r="U171" s="178">
        <v>6.1652281134401967</v>
      </c>
    </row>
    <row r="172" spans="1:21" s="162" customFormat="1">
      <c r="A172" s="414" t="s">
        <v>292</v>
      </c>
      <c r="B172" s="176">
        <v>33.6</v>
      </c>
      <c r="C172" s="176">
        <v>2</v>
      </c>
      <c r="D172" s="176">
        <v>0.42499999999999999</v>
      </c>
      <c r="E172" s="176">
        <v>1.4E-2</v>
      </c>
      <c r="F172" s="177">
        <v>0.9060724166581442</v>
      </c>
      <c r="G172" s="176">
        <v>2.4329999999999998</v>
      </c>
      <c r="H172" s="176">
        <v>6.6000000000000003E-2</v>
      </c>
      <c r="I172" s="176">
        <v>0.54900000000000004</v>
      </c>
      <c r="J172" s="176">
        <v>1.7999999999999999E-2</v>
      </c>
      <c r="K172" s="178">
        <v>-0.97380837267072473</v>
      </c>
      <c r="L172" s="179">
        <v>2283.1382028726121</v>
      </c>
      <c r="M172" s="180">
        <v>75.209258447568402</v>
      </c>
      <c r="N172" s="180">
        <v>3598.3689719893168</v>
      </c>
      <c r="O172" s="180">
        <v>214.18862928507838</v>
      </c>
      <c r="P172" s="180">
        <v>4378.4922832784323</v>
      </c>
      <c r="Q172" s="180">
        <v>143.55712404191578</v>
      </c>
      <c r="R172" s="180">
        <v>1099.8308219208659</v>
      </c>
      <c r="S172" s="181">
        <v>64.219549964245587</v>
      </c>
      <c r="T172" s="175">
        <v>2.56</v>
      </c>
      <c r="U172" s="178">
        <v>6.7430883344571821</v>
      </c>
    </row>
    <row r="173" spans="1:21" s="162" customFormat="1">
      <c r="A173" s="414" t="s">
        <v>293</v>
      </c>
      <c r="B173" s="176">
        <v>49.6</v>
      </c>
      <c r="C173" s="176">
        <v>1.7</v>
      </c>
      <c r="D173" s="176">
        <v>0.55000000000000004</v>
      </c>
      <c r="E173" s="176">
        <v>1.0999999999999999E-2</v>
      </c>
      <c r="F173" s="177">
        <v>0.71070802826684498</v>
      </c>
      <c r="G173" s="176">
        <v>1.8089999999999999</v>
      </c>
      <c r="H173" s="176">
        <v>3.5000000000000003E-2</v>
      </c>
      <c r="I173" s="176">
        <v>0.65300000000000002</v>
      </c>
      <c r="J173" s="176">
        <v>1.6E-2</v>
      </c>
      <c r="K173" s="178">
        <v>-0.21096769411956667</v>
      </c>
      <c r="L173" s="179">
        <v>2825.1728021347644</v>
      </c>
      <c r="M173" s="180">
        <v>56.503456042695284</v>
      </c>
      <c r="N173" s="180">
        <v>3984.3139323688074</v>
      </c>
      <c r="O173" s="180">
        <v>136.5591468755438</v>
      </c>
      <c r="P173" s="180">
        <v>4630.6038876397179</v>
      </c>
      <c r="Q173" s="180">
        <v>113.46043216268833</v>
      </c>
      <c r="R173" s="180">
        <v>1002.5813577094102</v>
      </c>
      <c r="S173" s="181">
        <v>67.811018146091257</v>
      </c>
      <c r="T173" s="175">
        <v>2.883</v>
      </c>
      <c r="U173" s="178">
        <v>7.1530758226037188</v>
      </c>
    </row>
    <row r="174" spans="1:21" s="162" customFormat="1">
      <c r="A174" s="414" t="s">
        <v>294</v>
      </c>
      <c r="B174" s="176">
        <v>29.5</v>
      </c>
      <c r="C174" s="176">
        <v>1.9</v>
      </c>
      <c r="D174" s="176">
        <v>0.39</v>
      </c>
      <c r="E174" s="176">
        <v>1.4E-2</v>
      </c>
      <c r="F174" s="177">
        <v>0.86781974223068536</v>
      </c>
      <c r="G174" s="176">
        <v>2.637</v>
      </c>
      <c r="H174" s="176">
        <v>8.5000000000000006E-2</v>
      </c>
      <c r="I174" s="176">
        <v>0.53</v>
      </c>
      <c r="J174" s="176">
        <v>0.02</v>
      </c>
      <c r="K174" s="178">
        <v>-0.69273529139421697</v>
      </c>
      <c r="L174" s="179">
        <v>2122.8283458024207</v>
      </c>
      <c r="M174" s="180">
        <v>76.20409446470228</v>
      </c>
      <c r="N174" s="180">
        <v>3470.3017552047172</v>
      </c>
      <c r="O174" s="180">
        <v>223.5109605047106</v>
      </c>
      <c r="P174" s="180">
        <v>4326.8941502383905</v>
      </c>
      <c r="Q174" s="180">
        <v>163.27902453729774</v>
      </c>
      <c r="R174" s="180">
        <v>1057.6065361684846</v>
      </c>
      <c r="S174" s="181">
        <v>65.867005367838132</v>
      </c>
      <c r="T174" s="175">
        <v>2.653</v>
      </c>
      <c r="U174" s="178">
        <v>7.2463768115942022</v>
      </c>
    </row>
    <row r="175" spans="1:21" s="162" customFormat="1">
      <c r="A175" s="414" t="s">
        <v>295</v>
      </c>
      <c r="B175" s="176">
        <v>51.5</v>
      </c>
      <c r="C175" s="176">
        <v>2.2000000000000002</v>
      </c>
      <c r="D175" s="176">
        <v>0.57099999999999995</v>
      </c>
      <c r="E175" s="176">
        <v>1.2E-2</v>
      </c>
      <c r="F175" s="177">
        <v>0.6434993283726238</v>
      </c>
      <c r="G175" s="176">
        <v>1.76</v>
      </c>
      <c r="H175" s="176">
        <v>3.6999999999999998E-2</v>
      </c>
      <c r="I175" s="176">
        <v>0.66</v>
      </c>
      <c r="J175" s="176">
        <v>2.1999999999999999E-2</v>
      </c>
      <c r="K175" s="178">
        <v>-0.19393262120251034</v>
      </c>
      <c r="L175" s="179">
        <v>2911.9249590554978</v>
      </c>
      <c r="M175" s="180">
        <v>61.196321381201358</v>
      </c>
      <c r="N175" s="180">
        <v>4021.7425695258953</v>
      </c>
      <c r="O175" s="180">
        <v>171.80259520304796</v>
      </c>
      <c r="P175" s="180">
        <v>4645.9946841401479</v>
      </c>
      <c r="Q175" s="180">
        <v>154.86648947133824</v>
      </c>
      <c r="R175" s="180">
        <v>1014.7923842650434</v>
      </c>
      <c r="S175" s="181">
        <v>92.038363746622267</v>
      </c>
      <c r="T175" s="175">
        <v>3.0070000000000001</v>
      </c>
      <c r="U175" s="178">
        <v>7.3583517292126563</v>
      </c>
    </row>
    <row r="176" spans="1:21" s="162" customFormat="1">
      <c r="A176" s="415" t="s">
        <v>296</v>
      </c>
      <c r="B176" s="184">
        <v>51.1</v>
      </c>
      <c r="C176" s="184">
        <v>1.9</v>
      </c>
      <c r="D176" s="184">
        <v>0.56499999999999995</v>
      </c>
      <c r="E176" s="184">
        <v>1.7999999999999999E-2</v>
      </c>
      <c r="F176" s="185">
        <v>0.813716578480282</v>
      </c>
      <c r="G176" s="184">
        <v>1.841</v>
      </c>
      <c r="H176" s="184">
        <v>7.2999999999999995E-2</v>
      </c>
      <c r="I176" s="184">
        <v>0.64600000000000002</v>
      </c>
      <c r="J176" s="184">
        <v>1.4E-2</v>
      </c>
      <c r="K176" s="186">
        <v>0.38371179106415948</v>
      </c>
      <c r="L176" s="187">
        <v>2887.2575277493411</v>
      </c>
      <c r="M176" s="188">
        <v>91.983425662810859</v>
      </c>
      <c r="N176" s="188">
        <v>4013.9766956991639</v>
      </c>
      <c r="O176" s="188">
        <v>149.24766578920568</v>
      </c>
      <c r="P176" s="188">
        <v>4615.0352733230357</v>
      </c>
      <c r="Q176" s="188">
        <v>100.01624431350231</v>
      </c>
      <c r="R176" s="188">
        <v>1071.1578818372166</v>
      </c>
      <c r="S176" s="189">
        <v>67.439105675383601</v>
      </c>
      <c r="T176" s="183">
        <v>3.07</v>
      </c>
      <c r="U176" s="186">
        <v>6.8823124569855469</v>
      </c>
    </row>
    <row r="177" spans="1:21" s="162" customFormat="1" ht="14.4" thickBot="1">
      <c r="A177" s="529" t="s">
        <v>297</v>
      </c>
      <c r="B177" s="529"/>
      <c r="C177" s="529"/>
      <c r="D177" s="529"/>
      <c r="E177" s="529"/>
      <c r="F177" s="529"/>
      <c r="G177" s="529"/>
      <c r="H177" s="529"/>
      <c r="I177" s="529"/>
      <c r="J177" s="529"/>
      <c r="K177" s="529"/>
      <c r="L177" s="529"/>
      <c r="M177" s="529"/>
      <c r="N177" s="529"/>
      <c r="O177" s="529"/>
      <c r="P177" s="529"/>
      <c r="Q177" s="529"/>
      <c r="R177" s="529"/>
      <c r="S177" s="529"/>
      <c r="T177" s="529"/>
      <c r="U177" s="529"/>
    </row>
    <row r="178" spans="1:21" s="162" customFormat="1" ht="13.8" thickTop="1">
      <c r="A178" s="413" t="s">
        <v>298</v>
      </c>
      <c r="B178" s="176">
        <v>0.1701</v>
      </c>
      <c r="C178" s="176">
        <v>8.3999999999999995E-3</v>
      </c>
      <c r="D178" s="176">
        <v>6.2899999999999996E-3</v>
      </c>
      <c r="E178" s="176">
        <v>1.6000000000000001E-4</v>
      </c>
      <c r="F178" s="177">
        <v>0.22688438986067658</v>
      </c>
      <c r="G178" s="176">
        <v>157.4</v>
      </c>
      <c r="H178" s="176">
        <v>4</v>
      </c>
      <c r="I178" s="176">
        <v>0.19139999999999999</v>
      </c>
      <c r="J178" s="176">
        <v>9.5999999999999992E-3</v>
      </c>
      <c r="K178" s="178">
        <v>0.28355827197620792</v>
      </c>
      <c r="L178" s="179">
        <v>40.420954155416446</v>
      </c>
      <c r="M178" s="180">
        <v>1.0281959721568574</v>
      </c>
      <c r="N178" s="180">
        <v>159.5057270069301</v>
      </c>
      <c r="O178" s="180">
        <v>7.8768260250335853</v>
      </c>
      <c r="P178" s="180">
        <v>2754.2288665174365</v>
      </c>
      <c r="Q178" s="180">
        <v>138.14314064037299</v>
      </c>
      <c r="R178" s="180">
        <v>33.044185478964799</v>
      </c>
      <c r="S178" s="181">
        <v>0.97169184915023121</v>
      </c>
      <c r="T178" s="175">
        <v>14.61</v>
      </c>
      <c r="U178" s="178">
        <v>17.921146953405017</v>
      </c>
    </row>
    <row r="179" spans="1:21" s="162" customFormat="1">
      <c r="A179" s="414" t="s">
        <v>299</v>
      </c>
      <c r="B179" s="176">
        <v>0.2054</v>
      </c>
      <c r="C179" s="176">
        <v>9.1999999999999998E-3</v>
      </c>
      <c r="D179" s="176">
        <v>6.3400000000000001E-3</v>
      </c>
      <c r="E179" s="176">
        <v>1.4999999999999999E-4</v>
      </c>
      <c r="F179" s="177">
        <v>0.14078851095616426</v>
      </c>
      <c r="G179" s="176">
        <v>156.30000000000001</v>
      </c>
      <c r="H179" s="176">
        <v>3.6</v>
      </c>
      <c r="I179" s="176">
        <v>0.23100000000000001</v>
      </c>
      <c r="J179" s="176">
        <v>1.0999999999999999E-2</v>
      </c>
      <c r="K179" s="178">
        <v>0.36099518565871763</v>
      </c>
      <c r="L179" s="179">
        <v>40.741252182547662</v>
      </c>
      <c r="M179" s="180">
        <v>0.96390975195302031</v>
      </c>
      <c r="N179" s="180">
        <v>189.68519273676876</v>
      </c>
      <c r="O179" s="180">
        <v>8.4961235305660789</v>
      </c>
      <c r="P179" s="180">
        <v>3058.988786029905</v>
      </c>
      <c r="Q179" s="180">
        <v>145.66613266809068</v>
      </c>
      <c r="R179" s="180">
        <v>31.268805997666341</v>
      </c>
      <c r="S179" s="181">
        <v>0.93054441776308761</v>
      </c>
      <c r="T179" s="175">
        <v>12.04</v>
      </c>
      <c r="U179" s="178">
        <v>19.790223629527013</v>
      </c>
    </row>
    <row r="180" spans="1:21" s="162" customFormat="1">
      <c r="A180" s="414" t="s">
        <v>300</v>
      </c>
      <c r="B180" s="176">
        <v>0.2001</v>
      </c>
      <c r="C180" s="176">
        <v>9.1000000000000004E-3</v>
      </c>
      <c r="D180" s="176">
        <v>6.6100000000000004E-3</v>
      </c>
      <c r="E180" s="176">
        <v>1.7000000000000001E-4</v>
      </c>
      <c r="F180" s="177">
        <v>0.25063060414595784</v>
      </c>
      <c r="G180" s="176">
        <v>152.69999999999999</v>
      </c>
      <c r="H180" s="176">
        <v>3.8</v>
      </c>
      <c r="I180" s="176">
        <v>0.216</v>
      </c>
      <c r="J180" s="176">
        <v>0.01</v>
      </c>
      <c r="K180" s="178">
        <v>0.30138342287000081</v>
      </c>
      <c r="L180" s="179">
        <v>42.470586581919825</v>
      </c>
      <c r="M180" s="180">
        <v>1.0922843750266824</v>
      </c>
      <c r="N180" s="180">
        <v>185.21083074098451</v>
      </c>
      <c r="O180" s="180">
        <v>8.4228813580357773</v>
      </c>
      <c r="P180" s="180">
        <v>2951.1091455021187</v>
      </c>
      <c r="Q180" s="180">
        <v>136.62542340287587</v>
      </c>
      <c r="R180" s="180">
        <v>33.402768496469989</v>
      </c>
      <c r="S180" s="181">
        <v>1.0114926074489841</v>
      </c>
      <c r="T180" s="175">
        <v>13.03</v>
      </c>
      <c r="U180" s="178">
        <v>18.181818181818183</v>
      </c>
    </row>
    <row r="181" spans="1:21" s="162" customFormat="1">
      <c r="A181" s="414" t="s">
        <v>301</v>
      </c>
      <c r="B181" s="176">
        <v>0.20300000000000001</v>
      </c>
      <c r="C181" s="176">
        <v>1.0999999999999999E-2</v>
      </c>
      <c r="D181" s="176">
        <v>6.4599999999999996E-3</v>
      </c>
      <c r="E181" s="176">
        <v>1.9000000000000001E-4</v>
      </c>
      <c r="F181" s="177">
        <v>0.2841142504134479</v>
      </c>
      <c r="G181" s="176">
        <v>155.6</v>
      </c>
      <c r="H181" s="176">
        <v>4.7</v>
      </c>
      <c r="I181" s="176">
        <v>0.223</v>
      </c>
      <c r="J181" s="176">
        <v>1.2E-2</v>
      </c>
      <c r="K181" s="178">
        <v>0.26818496457192015</v>
      </c>
      <c r="L181" s="179">
        <v>41.509902523137093</v>
      </c>
      <c r="M181" s="180">
        <v>1.2208794859746204</v>
      </c>
      <c r="N181" s="180">
        <v>187.6615088516443</v>
      </c>
      <c r="O181" s="180">
        <v>10.168850233340329</v>
      </c>
      <c r="P181" s="180">
        <v>3002.4787142018995</v>
      </c>
      <c r="Q181" s="180">
        <v>161.56836130234436</v>
      </c>
      <c r="R181" s="180">
        <v>32.27908173656143</v>
      </c>
      <c r="S181" s="181">
        <v>1.1375722904353143</v>
      </c>
      <c r="T181" s="175">
        <v>12.04</v>
      </c>
      <c r="U181" s="178">
        <v>19.841269841269842</v>
      </c>
    </row>
    <row r="182" spans="1:21" s="162" customFormat="1">
      <c r="A182" s="414" t="s">
        <v>302</v>
      </c>
      <c r="B182" s="176">
        <v>0.434</v>
      </c>
      <c r="C182" s="176">
        <v>3.5000000000000003E-2</v>
      </c>
      <c r="D182" s="176">
        <v>8.9099999999999995E-3</v>
      </c>
      <c r="E182" s="176">
        <v>4.0999999999999999E-4</v>
      </c>
      <c r="F182" s="177">
        <v>0.67928412247946646</v>
      </c>
      <c r="G182" s="176">
        <v>118.1</v>
      </c>
      <c r="H182" s="176">
        <v>4.8</v>
      </c>
      <c r="I182" s="176">
        <v>0.35099999999999998</v>
      </c>
      <c r="J182" s="176">
        <v>2.1000000000000001E-2</v>
      </c>
      <c r="K182" s="178">
        <v>-0.26159655725555925</v>
      </c>
      <c r="L182" s="179">
        <v>57.183175943191706</v>
      </c>
      <c r="M182" s="180">
        <v>2.6313245944678565</v>
      </c>
      <c r="N182" s="180">
        <v>366.01283665271723</v>
      </c>
      <c r="O182" s="180">
        <v>29.517164246186876</v>
      </c>
      <c r="P182" s="180">
        <v>3711.3441610540426</v>
      </c>
      <c r="Q182" s="180">
        <v>222.0462318579342</v>
      </c>
      <c r="R182" s="180">
        <v>35.243843746060314</v>
      </c>
      <c r="S182" s="181">
        <v>2.2192131744452777</v>
      </c>
      <c r="T182" s="175">
        <v>11.95</v>
      </c>
      <c r="U182" s="178">
        <v>19.53125</v>
      </c>
    </row>
    <row r="183" spans="1:21" s="162" customFormat="1">
      <c r="A183" s="414" t="s">
        <v>303</v>
      </c>
      <c r="B183" s="176">
        <v>0.65600000000000003</v>
      </c>
      <c r="C183" s="176">
        <v>4.2999999999999997E-2</v>
      </c>
      <c r="D183" s="176">
        <v>1.047E-2</v>
      </c>
      <c r="E183" s="176">
        <v>3.6999999999999999E-4</v>
      </c>
      <c r="F183" s="177">
        <v>0.4164676793479864</v>
      </c>
      <c r="G183" s="176">
        <v>97.5</v>
      </c>
      <c r="H183" s="176">
        <v>3.2</v>
      </c>
      <c r="I183" s="176">
        <v>0.44900000000000001</v>
      </c>
      <c r="J183" s="176">
        <v>2.7E-2</v>
      </c>
      <c r="K183" s="178">
        <v>0.10047466498918275</v>
      </c>
      <c r="L183" s="179">
        <v>67.143072668499684</v>
      </c>
      <c r="M183" s="180">
        <v>2.3727733416757286</v>
      </c>
      <c r="N183" s="180">
        <v>512.1643458019679</v>
      </c>
      <c r="O183" s="180">
        <v>33.571748276653381</v>
      </c>
      <c r="P183" s="180">
        <v>4081.898121104216</v>
      </c>
      <c r="Q183" s="180">
        <v>245.45935249401745</v>
      </c>
      <c r="R183" s="180">
        <v>33.078020799927735</v>
      </c>
      <c r="S183" s="181">
        <v>2.5737927066459476</v>
      </c>
      <c r="T183" s="175">
        <v>10.14</v>
      </c>
      <c r="U183" s="178">
        <v>18.148820326678766</v>
      </c>
    </row>
    <row r="184" spans="1:21" s="162" customFormat="1">
      <c r="A184" s="414" t="s">
        <v>304</v>
      </c>
      <c r="B184" s="176">
        <v>0.22</v>
      </c>
      <c r="C184" s="176">
        <v>1.2E-2</v>
      </c>
      <c r="D184" s="176">
        <v>6.5900000000000004E-3</v>
      </c>
      <c r="E184" s="176">
        <v>2.0000000000000001E-4</v>
      </c>
      <c r="F184" s="177">
        <v>0.32643929286602846</v>
      </c>
      <c r="G184" s="176">
        <v>153.4</v>
      </c>
      <c r="H184" s="176">
        <v>4.3</v>
      </c>
      <c r="I184" s="176">
        <v>0.245</v>
      </c>
      <c r="J184" s="176">
        <v>1.2999999999999999E-2</v>
      </c>
      <c r="K184" s="178">
        <v>0.21045141854043231</v>
      </c>
      <c r="L184" s="179">
        <v>42.342503645653302</v>
      </c>
      <c r="M184" s="180">
        <v>1.2850532214158816</v>
      </c>
      <c r="N184" s="180">
        <v>201.90979209541064</v>
      </c>
      <c r="O184" s="180">
        <v>11.013261387022398</v>
      </c>
      <c r="P184" s="180">
        <v>3152.7410819203174</v>
      </c>
      <c r="Q184" s="180">
        <v>167.28830230597603</v>
      </c>
      <c r="R184" s="180">
        <v>31.750904698641513</v>
      </c>
      <c r="S184" s="181">
        <v>1.1869691115377536</v>
      </c>
      <c r="T184" s="175">
        <v>12.37</v>
      </c>
      <c r="U184" s="178">
        <v>18.903591682419659</v>
      </c>
    </row>
    <row r="185" spans="1:21" s="162" customFormat="1">
      <c r="A185" s="414" t="s">
        <v>305</v>
      </c>
      <c r="B185" s="176">
        <v>0.2026</v>
      </c>
      <c r="C185" s="176">
        <v>8.0999999999999996E-3</v>
      </c>
      <c r="D185" s="176">
        <v>6.45E-3</v>
      </c>
      <c r="E185" s="176">
        <v>1.6000000000000001E-4</v>
      </c>
      <c r="F185" s="177">
        <v>0.15470687468990585</v>
      </c>
      <c r="G185" s="176">
        <v>154.9</v>
      </c>
      <c r="H185" s="176">
        <v>3.9</v>
      </c>
      <c r="I185" s="176">
        <v>0.22900000000000001</v>
      </c>
      <c r="J185" s="176">
        <v>0.01</v>
      </c>
      <c r="K185" s="178">
        <v>0.42857218075581188</v>
      </c>
      <c r="L185" s="179">
        <v>41.445851828550012</v>
      </c>
      <c r="M185" s="180">
        <v>1.028114153886512</v>
      </c>
      <c r="N185" s="180">
        <v>187.32383573471205</v>
      </c>
      <c r="O185" s="180">
        <v>7.4892550318418927</v>
      </c>
      <c r="P185" s="180">
        <v>3045.0718134463</v>
      </c>
      <c r="Q185" s="180">
        <v>132.97256827276419</v>
      </c>
      <c r="R185" s="180">
        <v>31.91511012774847</v>
      </c>
      <c r="S185" s="181">
        <v>0.94800028456225993</v>
      </c>
      <c r="T185" s="175">
        <v>12.86</v>
      </c>
      <c r="U185" s="178">
        <v>18.348623853211009</v>
      </c>
    </row>
    <row r="186" spans="1:21" s="162" customFormat="1">
      <c r="A186" s="414" t="s">
        <v>306</v>
      </c>
      <c r="B186" s="176">
        <v>0.20599999999999999</v>
      </c>
      <c r="C186" s="176">
        <v>8.9999999999999993E-3</v>
      </c>
      <c r="D186" s="176">
        <v>6.4700000000000001E-3</v>
      </c>
      <c r="E186" s="176">
        <v>1.8000000000000001E-4</v>
      </c>
      <c r="F186" s="177">
        <v>3.0948558627242689E-2</v>
      </c>
      <c r="G186" s="176">
        <v>155.19999999999999</v>
      </c>
      <c r="H186" s="176">
        <v>4.4000000000000004</v>
      </c>
      <c r="I186" s="176">
        <v>0.23499999999999999</v>
      </c>
      <c r="J186" s="176">
        <v>1.2E-2</v>
      </c>
      <c r="K186" s="178">
        <v>0.51893498711775254</v>
      </c>
      <c r="L186" s="179">
        <v>41.573952581332918</v>
      </c>
      <c r="M186" s="180">
        <v>1.1566169188006068</v>
      </c>
      <c r="N186" s="180">
        <v>190.19048413971029</v>
      </c>
      <c r="O186" s="180">
        <v>8.3092929963951097</v>
      </c>
      <c r="P186" s="180">
        <v>3086.4175873987228</v>
      </c>
      <c r="Q186" s="180">
        <v>157.60430233525395</v>
      </c>
      <c r="R186" s="180">
        <v>31.69883378211351</v>
      </c>
      <c r="S186" s="181">
        <v>1.082683199356858</v>
      </c>
      <c r="T186" s="175">
        <v>12.1</v>
      </c>
      <c r="U186" s="178">
        <v>18.691588785046729</v>
      </c>
    </row>
    <row r="187" spans="1:21" s="162" customFormat="1">
      <c r="A187" s="414" t="s">
        <v>307</v>
      </c>
      <c r="B187" s="176">
        <v>0.1812</v>
      </c>
      <c r="C187" s="176">
        <v>9.2999999999999992E-3</v>
      </c>
      <c r="D187" s="176">
        <v>6.3099999999999996E-3</v>
      </c>
      <c r="E187" s="176">
        <v>1.6000000000000001E-4</v>
      </c>
      <c r="F187" s="177">
        <v>0.2344148112857104</v>
      </c>
      <c r="G187" s="176">
        <v>159.19999999999999</v>
      </c>
      <c r="H187" s="176">
        <v>4.0999999999999996</v>
      </c>
      <c r="I187" s="176">
        <v>0.21299999999999999</v>
      </c>
      <c r="J187" s="176">
        <v>1.0999999999999999E-2</v>
      </c>
      <c r="K187" s="178">
        <v>0.261679593698041</v>
      </c>
      <c r="L187" s="179">
        <v>40.549075276004054</v>
      </c>
      <c r="M187" s="180">
        <v>1.0281857439240332</v>
      </c>
      <c r="N187" s="180">
        <v>169.09262414340313</v>
      </c>
      <c r="O187" s="180">
        <v>8.6785949477574444</v>
      </c>
      <c r="P187" s="180">
        <v>2928.5101169372151</v>
      </c>
      <c r="Q187" s="180">
        <v>151.23761167281393</v>
      </c>
      <c r="R187" s="180">
        <v>32.042952990757236</v>
      </c>
      <c r="S187" s="181">
        <v>0.98755421468373294</v>
      </c>
      <c r="T187" s="175">
        <v>13.12</v>
      </c>
      <c r="U187" s="178">
        <v>17.761989342806395</v>
      </c>
    </row>
    <row r="188" spans="1:21" s="162" customFormat="1">
      <c r="A188" s="414" t="s">
        <v>308</v>
      </c>
      <c r="B188" s="176">
        <v>0.20300000000000001</v>
      </c>
      <c r="C188" s="176">
        <v>1.0999999999999999E-2</v>
      </c>
      <c r="D188" s="176">
        <v>6.2500000000000003E-3</v>
      </c>
      <c r="E188" s="176">
        <v>1.3999999999999999E-4</v>
      </c>
      <c r="F188" s="177">
        <v>1E-3</v>
      </c>
      <c r="G188" s="176">
        <v>160.6</v>
      </c>
      <c r="H188" s="176">
        <v>3.7</v>
      </c>
      <c r="I188" s="176">
        <v>0.23799999999999999</v>
      </c>
      <c r="J188" s="176">
        <v>1.4E-2</v>
      </c>
      <c r="K188" s="178">
        <v>0.38913952113479988</v>
      </c>
      <c r="L188" s="179">
        <v>40.164704274850365</v>
      </c>
      <c r="M188" s="180">
        <v>0.89968937575664798</v>
      </c>
      <c r="N188" s="180">
        <v>187.6615088516443</v>
      </c>
      <c r="O188" s="180">
        <v>10.168850233340329</v>
      </c>
      <c r="P188" s="180">
        <v>3106.6446098908273</v>
      </c>
      <c r="Q188" s="180">
        <v>182.74380058181336</v>
      </c>
      <c r="R188" s="180">
        <v>30.47052291633446</v>
      </c>
      <c r="S188" s="181">
        <v>0.98429784350412775</v>
      </c>
      <c r="T188" s="175">
        <v>12.76</v>
      </c>
      <c r="U188" s="178">
        <v>18.248175182481752</v>
      </c>
    </row>
    <row r="189" spans="1:21" s="162" customFormat="1">
      <c r="A189" s="414" t="s">
        <v>309</v>
      </c>
      <c r="B189" s="176">
        <v>0.188</v>
      </c>
      <c r="C189" s="176">
        <v>0.01</v>
      </c>
      <c r="D189" s="176">
        <v>6.45E-3</v>
      </c>
      <c r="E189" s="176">
        <v>1.6000000000000001E-4</v>
      </c>
      <c r="F189" s="177">
        <v>1E-3</v>
      </c>
      <c r="G189" s="176">
        <v>154</v>
      </c>
      <c r="H189" s="176">
        <v>3.6</v>
      </c>
      <c r="I189" s="176">
        <v>0.21299999999999999</v>
      </c>
      <c r="J189" s="176">
        <v>1.2999999999999999E-2</v>
      </c>
      <c r="K189" s="178">
        <v>0.50539697258992211</v>
      </c>
      <c r="L189" s="179">
        <v>41.445851828550012</v>
      </c>
      <c r="M189" s="180">
        <v>1.028114153886512</v>
      </c>
      <c r="N189" s="180">
        <v>174.92127830680118</v>
      </c>
      <c r="O189" s="180">
        <v>9.3043233141915529</v>
      </c>
      <c r="P189" s="180">
        <v>2928.5101169372151</v>
      </c>
      <c r="Q189" s="180">
        <v>178.7353592496892</v>
      </c>
      <c r="R189" s="180">
        <v>32.752658196413812</v>
      </c>
      <c r="S189" s="181">
        <v>1.0587116792952831</v>
      </c>
      <c r="T189" s="175">
        <v>12.91</v>
      </c>
      <c r="U189" s="178">
        <v>18.281535648994517</v>
      </c>
    </row>
    <row r="190" spans="1:21" s="162" customFormat="1">
      <c r="A190" s="414" t="s">
        <v>310</v>
      </c>
      <c r="B190" s="176">
        <v>0.222</v>
      </c>
      <c r="C190" s="176">
        <v>1.4E-2</v>
      </c>
      <c r="D190" s="176">
        <v>6.4700000000000001E-3</v>
      </c>
      <c r="E190" s="176">
        <v>2.1000000000000001E-4</v>
      </c>
      <c r="F190" s="177">
        <v>0.44404358773485569</v>
      </c>
      <c r="G190" s="176">
        <v>154.1</v>
      </c>
      <c r="H190" s="176">
        <v>4.8</v>
      </c>
      <c r="I190" s="176">
        <v>0.247</v>
      </c>
      <c r="J190" s="176">
        <v>1.4E-2</v>
      </c>
      <c r="K190" s="178">
        <v>5.8319311009313077E-2</v>
      </c>
      <c r="L190" s="179">
        <v>41.573952581332918</v>
      </c>
      <c r="M190" s="180">
        <v>1.3493864052673745</v>
      </c>
      <c r="N190" s="180">
        <v>203.57299157171505</v>
      </c>
      <c r="O190" s="180">
        <v>12.837936405423472</v>
      </c>
      <c r="P190" s="180">
        <v>3165.6388259749165</v>
      </c>
      <c r="Q190" s="180">
        <v>179.42892131031914</v>
      </c>
      <c r="R190" s="180">
        <v>31.068661785307018</v>
      </c>
      <c r="S190" s="181">
        <v>1.2466382744291311</v>
      </c>
      <c r="T190" s="175">
        <v>13.04</v>
      </c>
      <c r="U190" s="178">
        <v>18.796992481203009</v>
      </c>
    </row>
    <row r="191" spans="1:21" s="162" customFormat="1">
      <c r="A191" s="414" t="s">
        <v>311</v>
      </c>
      <c r="B191" s="176">
        <v>0.51100000000000001</v>
      </c>
      <c r="C191" s="176">
        <v>2.7E-2</v>
      </c>
      <c r="D191" s="176">
        <v>9.1800000000000007E-3</v>
      </c>
      <c r="E191" s="176">
        <v>2.9E-4</v>
      </c>
      <c r="F191" s="177">
        <v>0.63013991609669751</v>
      </c>
      <c r="G191" s="176">
        <v>111</v>
      </c>
      <c r="H191" s="176">
        <v>3.6</v>
      </c>
      <c r="I191" s="176">
        <v>0.41399999999999998</v>
      </c>
      <c r="J191" s="176">
        <v>1.7000000000000001E-2</v>
      </c>
      <c r="K191" s="178">
        <v>-2.0196026579495999E-2</v>
      </c>
      <c r="L191" s="179">
        <v>58.908105792261857</v>
      </c>
      <c r="M191" s="180">
        <v>1.8609314465965074</v>
      </c>
      <c r="N191" s="180">
        <v>419.12137207757792</v>
      </c>
      <c r="O191" s="180">
        <v>22.145356254588265</v>
      </c>
      <c r="P191" s="180">
        <v>3960.718644315335</v>
      </c>
      <c r="Q191" s="180">
        <v>162.63820520135437</v>
      </c>
      <c r="R191" s="180">
        <v>31.616917850074511</v>
      </c>
      <c r="S191" s="181">
        <v>1.6120283826047923</v>
      </c>
      <c r="T191" s="175">
        <v>13.02</v>
      </c>
      <c r="U191" s="178">
        <v>20</v>
      </c>
    </row>
    <row r="192" spans="1:21" s="162" customFormat="1">
      <c r="A192" s="414" t="s">
        <v>312</v>
      </c>
      <c r="B192" s="176">
        <v>0.217</v>
      </c>
      <c r="C192" s="176">
        <v>1.4E-2</v>
      </c>
      <c r="D192" s="176">
        <v>6.4799999999999996E-3</v>
      </c>
      <c r="E192" s="176">
        <v>1.8000000000000001E-4</v>
      </c>
      <c r="F192" s="177">
        <v>0.27758523941411173</v>
      </c>
      <c r="G192" s="176">
        <v>155.6</v>
      </c>
      <c r="H192" s="176">
        <v>4.5</v>
      </c>
      <c r="I192" s="176">
        <v>0.23899999999999999</v>
      </c>
      <c r="J192" s="176">
        <v>1.4999999999999999E-2</v>
      </c>
      <c r="K192" s="178">
        <v>0.16887941321034577</v>
      </c>
      <c r="L192" s="179">
        <v>41.638002003148721</v>
      </c>
      <c r="M192" s="180">
        <v>1.1566111667541312</v>
      </c>
      <c r="N192" s="180">
        <v>199.40987359028296</v>
      </c>
      <c r="O192" s="180">
        <v>12.865153134856964</v>
      </c>
      <c r="P192" s="180">
        <v>3113.3229389683229</v>
      </c>
      <c r="Q192" s="180">
        <v>195.3968371737441</v>
      </c>
      <c r="R192" s="180">
        <v>31.537368781126041</v>
      </c>
      <c r="S192" s="181">
        <v>1.1778273779518589</v>
      </c>
      <c r="T192" s="175">
        <v>12.66</v>
      </c>
      <c r="U192" s="178">
        <v>18.761726078799249</v>
      </c>
    </row>
    <row r="193" spans="1:21" s="162" customFormat="1">
      <c r="A193" s="414" t="s">
        <v>313</v>
      </c>
      <c r="B193" s="176">
        <v>0.23499999999999999</v>
      </c>
      <c r="C193" s="176">
        <v>1.7999999999999999E-2</v>
      </c>
      <c r="D193" s="176">
        <v>6.6600000000000001E-3</v>
      </c>
      <c r="E193" s="176">
        <v>2.1000000000000001E-4</v>
      </c>
      <c r="F193" s="177">
        <v>0.43576504096085655</v>
      </c>
      <c r="G193" s="176">
        <v>151.80000000000001</v>
      </c>
      <c r="H193" s="176">
        <v>4.9000000000000004</v>
      </c>
      <c r="I193" s="176">
        <v>0.26100000000000001</v>
      </c>
      <c r="J193" s="176">
        <v>1.7999999999999999E-2</v>
      </c>
      <c r="K193" s="178">
        <v>-1.5432712852048889E-2</v>
      </c>
      <c r="L193" s="179">
        <v>42.790782789256646</v>
      </c>
      <c r="M193" s="180">
        <v>1.3492589167783626</v>
      </c>
      <c r="N193" s="180">
        <v>214.31788605365327</v>
      </c>
      <c r="O193" s="180">
        <v>16.415838080705356</v>
      </c>
      <c r="P193" s="180">
        <v>3252.7521024971575</v>
      </c>
      <c r="Q193" s="180">
        <v>224.32773120670049</v>
      </c>
      <c r="R193" s="180">
        <v>31.222716085704374</v>
      </c>
      <c r="S193" s="181">
        <v>1.3830522053525147</v>
      </c>
      <c r="T193" s="175">
        <v>14.01</v>
      </c>
      <c r="U193" s="178">
        <v>17.667844522968199</v>
      </c>
    </row>
    <row r="194" spans="1:21" s="162" customFormat="1">
      <c r="A194" s="414" t="s">
        <v>314</v>
      </c>
      <c r="B194" s="176">
        <v>0.20599999999999999</v>
      </c>
      <c r="C194" s="176">
        <v>1.4E-2</v>
      </c>
      <c r="D194" s="176">
        <v>6.3899999999999998E-3</v>
      </c>
      <c r="E194" s="176">
        <v>1.6000000000000001E-4</v>
      </c>
      <c r="F194" s="177">
        <v>0.28064534399667534</v>
      </c>
      <c r="G194" s="176">
        <v>157</v>
      </c>
      <c r="H194" s="176">
        <v>3.9</v>
      </c>
      <c r="I194" s="176">
        <v>0.22900000000000001</v>
      </c>
      <c r="J194" s="176">
        <v>1.4999999999999999E-2</v>
      </c>
      <c r="K194" s="178">
        <v>8.8770000104960334E-2</v>
      </c>
      <c r="L194" s="179">
        <v>41.061534296066228</v>
      </c>
      <c r="M194" s="180">
        <v>1.0281448337043186</v>
      </c>
      <c r="N194" s="180">
        <v>190.19048413971029</v>
      </c>
      <c r="O194" s="180">
        <v>12.925566883281284</v>
      </c>
      <c r="P194" s="180">
        <v>3045.0718134463</v>
      </c>
      <c r="Q194" s="180">
        <v>199.45885240914626</v>
      </c>
      <c r="R194" s="180">
        <v>31.618722123326584</v>
      </c>
      <c r="S194" s="181">
        <v>1.1090159404795945</v>
      </c>
      <c r="T194" s="175">
        <v>12.77</v>
      </c>
      <c r="U194" s="178">
        <v>18.867924528301888</v>
      </c>
    </row>
    <row r="195" spans="1:21" s="162" customFormat="1">
      <c r="A195" s="414" t="s">
        <v>315</v>
      </c>
      <c r="B195" s="176">
        <v>0.19400000000000001</v>
      </c>
      <c r="C195" s="176">
        <v>1.2E-2</v>
      </c>
      <c r="D195" s="176">
        <v>6.2599999999999999E-3</v>
      </c>
      <c r="E195" s="176">
        <v>1.8000000000000001E-4</v>
      </c>
      <c r="F195" s="177">
        <v>0.19002785431751895</v>
      </c>
      <c r="G195" s="176">
        <v>160.5</v>
      </c>
      <c r="H195" s="176">
        <v>4.7</v>
      </c>
      <c r="I195" s="176">
        <v>0.222</v>
      </c>
      <c r="J195" s="176">
        <v>1.4E-2</v>
      </c>
      <c r="K195" s="178">
        <v>0.27301271803565325</v>
      </c>
      <c r="L195" s="179">
        <v>40.228767699947021</v>
      </c>
      <c r="M195" s="180">
        <v>1.156737729391448</v>
      </c>
      <c r="N195" s="180">
        <v>180.03656899061815</v>
      </c>
      <c r="O195" s="180">
        <v>11.136282617976381</v>
      </c>
      <c r="P195" s="180">
        <v>2995.253391203431</v>
      </c>
      <c r="Q195" s="180">
        <v>188.88985349931548</v>
      </c>
      <c r="R195" s="180">
        <v>31.332193870569046</v>
      </c>
      <c r="S195" s="181">
        <v>1.1467277699302396</v>
      </c>
      <c r="T195" s="175">
        <v>14.03</v>
      </c>
      <c r="U195" s="178">
        <v>17.421602787456447</v>
      </c>
    </row>
    <row r="196" spans="1:21" s="162" customFormat="1">
      <c r="A196" s="414" t="s">
        <v>316</v>
      </c>
      <c r="B196" s="176">
        <v>0.17499999999999999</v>
      </c>
      <c r="C196" s="176">
        <v>1.2E-2</v>
      </c>
      <c r="D196" s="176">
        <v>6.1999999999999998E-3</v>
      </c>
      <c r="E196" s="176">
        <v>1.7000000000000001E-4</v>
      </c>
      <c r="F196" s="177">
        <v>0.31547248194033145</v>
      </c>
      <c r="G196" s="176">
        <v>161.1</v>
      </c>
      <c r="H196" s="176">
        <v>4.5</v>
      </c>
      <c r="I196" s="176">
        <v>0.19900000000000001</v>
      </c>
      <c r="J196" s="176">
        <v>1.2999999999999999E-2</v>
      </c>
      <c r="K196" s="178">
        <v>9.4745965753096267E-2</v>
      </c>
      <c r="L196" s="179">
        <v>39.844377599233518</v>
      </c>
      <c r="M196" s="180">
        <v>1.0925071277209191</v>
      </c>
      <c r="N196" s="180">
        <v>163.74894409922558</v>
      </c>
      <c r="O196" s="180">
        <v>11.228499023946897</v>
      </c>
      <c r="P196" s="180">
        <v>2818.0124411975057</v>
      </c>
      <c r="Q196" s="180">
        <v>184.09126500285211</v>
      </c>
      <c r="R196" s="180">
        <v>32.189776425461666</v>
      </c>
      <c r="S196" s="181">
        <v>1.0973936816200016</v>
      </c>
      <c r="T196" s="175">
        <v>14.62</v>
      </c>
      <c r="U196" s="178">
        <v>17.636684303350968</v>
      </c>
    </row>
    <row r="197" spans="1:21" s="162" customFormat="1">
      <c r="A197" s="414" t="s">
        <v>317</v>
      </c>
      <c r="B197" s="176">
        <v>0.20899999999999999</v>
      </c>
      <c r="C197" s="176">
        <v>1.4999999999999999E-2</v>
      </c>
      <c r="D197" s="176">
        <v>6.3800000000000003E-3</v>
      </c>
      <c r="E197" s="176">
        <v>2.1000000000000001E-4</v>
      </c>
      <c r="F197" s="177">
        <v>0.12898233730878919</v>
      </c>
      <c r="G197" s="176">
        <v>161.4</v>
      </c>
      <c r="H197" s="176">
        <v>5.3</v>
      </c>
      <c r="I197" s="176">
        <v>0.24</v>
      </c>
      <c r="J197" s="176">
        <v>1.7999999999999999E-2</v>
      </c>
      <c r="K197" s="178">
        <v>0.3151526082469171</v>
      </c>
      <c r="L197" s="179">
        <v>40.997479146376364</v>
      </c>
      <c r="M197" s="180">
        <v>1.3494468057584699</v>
      </c>
      <c r="N197" s="180">
        <v>192.71317625288691</v>
      </c>
      <c r="O197" s="180">
        <v>13.831089204752649</v>
      </c>
      <c r="P197" s="180">
        <v>3119.9697535381624</v>
      </c>
      <c r="Q197" s="180">
        <v>233.99773151536218</v>
      </c>
      <c r="R197" s="180">
        <v>30.999695016771049</v>
      </c>
      <c r="S197" s="181">
        <v>1.3808081132084646</v>
      </c>
      <c r="T197" s="175">
        <v>12.92</v>
      </c>
      <c r="U197" s="178">
        <v>18.796992481203009</v>
      </c>
    </row>
    <row r="198" spans="1:21" s="162" customFormat="1">
      <c r="A198" s="414" t="s">
        <v>318</v>
      </c>
      <c r="B198" s="176">
        <v>0.21</v>
      </c>
      <c r="C198" s="176">
        <v>1.4E-2</v>
      </c>
      <c r="D198" s="176">
        <v>6.6800000000000002E-3</v>
      </c>
      <c r="E198" s="176">
        <v>2.0000000000000001E-4</v>
      </c>
      <c r="F198" s="177">
        <v>0.29072125591266967</v>
      </c>
      <c r="G198" s="176">
        <v>152.19999999999999</v>
      </c>
      <c r="H198" s="176">
        <v>4.5</v>
      </c>
      <c r="I198" s="176">
        <v>0.23200000000000001</v>
      </c>
      <c r="J198" s="176">
        <v>1.4999999999999999E-2</v>
      </c>
      <c r="K198" s="178">
        <v>0.15955501781076792</v>
      </c>
      <c r="L198" s="179">
        <v>42.91885681912332</v>
      </c>
      <c r="M198" s="180">
        <v>1.284995713147405</v>
      </c>
      <c r="N198" s="180">
        <v>193.55268275234778</v>
      </c>
      <c r="O198" s="180">
        <v>12.903512183489852</v>
      </c>
      <c r="P198" s="180">
        <v>3065.8961468639686</v>
      </c>
      <c r="Q198" s="180">
        <v>198.22604397827379</v>
      </c>
      <c r="R198" s="180">
        <v>32.888549076129266</v>
      </c>
      <c r="S198" s="181">
        <v>1.2757177992952236</v>
      </c>
      <c r="T198" s="175">
        <v>12.31</v>
      </c>
      <c r="U198" s="178">
        <v>18.348623853211009</v>
      </c>
    </row>
    <row r="199" spans="1:21" s="162" customFormat="1">
      <c r="A199" s="414" t="s">
        <v>319</v>
      </c>
      <c r="B199" s="176">
        <v>0.64600000000000002</v>
      </c>
      <c r="C199" s="176">
        <v>0.05</v>
      </c>
      <c r="D199" s="176">
        <v>1.0109999999999999E-2</v>
      </c>
      <c r="E199" s="176">
        <v>4.0999999999999999E-4</v>
      </c>
      <c r="F199" s="177">
        <v>0.57760311792021057</v>
      </c>
      <c r="G199" s="176">
        <v>101.9</v>
      </c>
      <c r="H199" s="176">
        <v>4</v>
      </c>
      <c r="I199" s="176">
        <v>0.45800000000000002</v>
      </c>
      <c r="J199" s="176">
        <v>2.9000000000000001E-2</v>
      </c>
      <c r="K199" s="178">
        <v>-8.8614372261090549E-2</v>
      </c>
      <c r="L199" s="179">
        <v>64.846000411904853</v>
      </c>
      <c r="M199" s="180">
        <v>2.6297586715015817</v>
      </c>
      <c r="N199" s="180">
        <v>506.01421765231055</v>
      </c>
      <c r="O199" s="180">
        <v>39.165187124791842</v>
      </c>
      <c r="P199" s="180">
        <v>4111.397777510314</v>
      </c>
      <c r="Q199" s="180">
        <v>260.32868023536923</v>
      </c>
      <c r="R199" s="180">
        <v>31.204076003235148</v>
      </c>
      <c r="S199" s="181">
        <v>2.6943036027054514</v>
      </c>
      <c r="T199" s="175">
        <v>12.61</v>
      </c>
      <c r="U199" s="178">
        <v>18.726591760299623</v>
      </c>
    </row>
    <row r="200" spans="1:21" s="162" customFormat="1">
      <c r="A200" s="414" t="s">
        <v>320</v>
      </c>
      <c r="B200" s="176">
        <v>0.45700000000000002</v>
      </c>
      <c r="C200" s="176">
        <v>3.4000000000000002E-2</v>
      </c>
      <c r="D200" s="176">
        <v>8.5000000000000006E-3</v>
      </c>
      <c r="E200" s="176">
        <v>3.2000000000000003E-4</v>
      </c>
      <c r="F200" s="177">
        <v>0.5364645063788962</v>
      </c>
      <c r="G200" s="176">
        <v>120.5</v>
      </c>
      <c r="H200" s="176">
        <v>4.5999999999999996</v>
      </c>
      <c r="I200" s="176">
        <v>0.38200000000000001</v>
      </c>
      <c r="J200" s="176">
        <v>2.4E-2</v>
      </c>
      <c r="K200" s="178">
        <v>-2.7219189213243972E-2</v>
      </c>
      <c r="L200" s="179">
        <v>54.562955114451981</v>
      </c>
      <c r="M200" s="180">
        <v>2.0541347807793686</v>
      </c>
      <c r="N200" s="180">
        <v>382.16939352497116</v>
      </c>
      <c r="O200" s="180">
        <v>28.432733872754966</v>
      </c>
      <c r="P200" s="180">
        <v>3839.6969142772778</v>
      </c>
      <c r="Q200" s="180">
        <v>241.23750246768239</v>
      </c>
      <c r="R200" s="180">
        <v>31.486499557086862</v>
      </c>
      <c r="S200" s="181">
        <v>2.0351891492812437</v>
      </c>
      <c r="T200" s="175">
        <v>10.76</v>
      </c>
      <c r="U200" s="178">
        <v>20</v>
      </c>
    </row>
    <row r="201" spans="1:21" s="162" customFormat="1">
      <c r="A201" s="414" t="s">
        <v>321</v>
      </c>
      <c r="B201" s="176">
        <v>0.223</v>
      </c>
      <c r="C201" s="176">
        <v>1.4999999999999999E-2</v>
      </c>
      <c r="D201" s="176">
        <v>6.6E-3</v>
      </c>
      <c r="E201" s="176">
        <v>2.1000000000000001E-4</v>
      </c>
      <c r="F201" s="177">
        <v>0.41063070341245472</v>
      </c>
      <c r="G201" s="176">
        <v>155</v>
      </c>
      <c r="H201" s="176">
        <v>5</v>
      </c>
      <c r="I201" s="176">
        <v>0.24399999999999999</v>
      </c>
      <c r="J201" s="176">
        <v>1.4999999999999999E-2</v>
      </c>
      <c r="K201" s="178">
        <v>7.4451399757849271E-2</v>
      </c>
      <c r="L201" s="179">
        <v>42.406545431893683</v>
      </c>
      <c r="M201" s="180">
        <v>1.3492991728329808</v>
      </c>
      <c r="N201" s="180">
        <v>204.40357080269621</v>
      </c>
      <c r="O201" s="180">
        <v>13.749119112288982</v>
      </c>
      <c r="P201" s="180">
        <v>3146.2475847996379</v>
      </c>
      <c r="Q201" s="180">
        <v>193.4168597212892</v>
      </c>
      <c r="R201" s="180">
        <v>31.852571048232729</v>
      </c>
      <c r="S201" s="181">
        <v>1.2920218888547605</v>
      </c>
      <c r="T201" s="175">
        <v>11.88</v>
      </c>
      <c r="U201" s="178">
        <v>18.552875695732837</v>
      </c>
    </row>
    <row r="202" spans="1:21" s="162" customFormat="1">
      <c r="A202" s="414" t="s">
        <v>322</v>
      </c>
      <c r="B202" s="176">
        <v>0.191</v>
      </c>
      <c r="C202" s="176">
        <v>1.4E-2</v>
      </c>
      <c r="D202" s="176">
        <v>6.3299999999999997E-3</v>
      </c>
      <c r="E202" s="176">
        <v>1.9000000000000001E-4</v>
      </c>
      <c r="F202" s="177">
        <v>0.34979099066037861</v>
      </c>
      <c r="G202" s="176">
        <v>158.19999999999999</v>
      </c>
      <c r="H202" s="176">
        <v>4.7</v>
      </c>
      <c r="I202" s="176">
        <v>0.218</v>
      </c>
      <c r="J202" s="176">
        <v>1.4999999999999999E-2</v>
      </c>
      <c r="K202" s="178">
        <v>5.9785477263808902E-2</v>
      </c>
      <c r="L202" s="179">
        <v>40.677193850260636</v>
      </c>
      <c r="M202" s="180">
        <v>1.2209584252052956</v>
      </c>
      <c r="N202" s="180">
        <v>177.48214486791196</v>
      </c>
      <c r="O202" s="180">
        <v>13.009162451051139</v>
      </c>
      <c r="P202" s="180">
        <v>2965.9773630291638</v>
      </c>
      <c r="Q202" s="180">
        <v>204.08101121760302</v>
      </c>
      <c r="R202" s="180">
        <v>31.887469780314678</v>
      </c>
      <c r="S202" s="181">
        <v>1.227548032451302</v>
      </c>
      <c r="T202" s="175">
        <v>13.16</v>
      </c>
      <c r="U202" s="178">
        <v>17.699115044247787</v>
      </c>
    </row>
    <row r="203" spans="1:21" s="162" customFormat="1">
      <c r="A203" s="414" t="s">
        <v>323</v>
      </c>
      <c r="B203" s="176">
        <v>0.21199999999999999</v>
      </c>
      <c r="C203" s="176">
        <v>1.2E-2</v>
      </c>
      <c r="D203" s="176">
        <v>6.4400000000000004E-3</v>
      </c>
      <c r="E203" s="176">
        <v>1.8000000000000001E-4</v>
      </c>
      <c r="F203" s="177">
        <v>0.25854989405382606</v>
      </c>
      <c r="G203" s="176">
        <v>156.30000000000001</v>
      </c>
      <c r="H203" s="176">
        <v>4.8</v>
      </c>
      <c r="I203" s="176">
        <v>0.23100000000000001</v>
      </c>
      <c r="J203" s="176">
        <v>1.2999999999999999E-2</v>
      </c>
      <c r="K203" s="178">
        <v>0.26217845923374949</v>
      </c>
      <c r="L203" s="179">
        <v>41.381800497556206</v>
      </c>
      <c r="M203" s="180">
        <v>1.1566341753975338</v>
      </c>
      <c r="N203" s="180">
        <v>195.22961633459175</v>
      </c>
      <c r="O203" s="180">
        <v>11.050733000071231</v>
      </c>
      <c r="P203" s="180">
        <v>3058.988786029905</v>
      </c>
      <c r="Q203" s="180">
        <v>172.15088406228901</v>
      </c>
      <c r="R203" s="180">
        <v>31.761175839015213</v>
      </c>
      <c r="S203" s="181">
        <v>1.1167533042189426</v>
      </c>
      <c r="T203" s="175">
        <v>12.56</v>
      </c>
      <c r="U203" s="178">
        <v>18.518518518518519</v>
      </c>
    </row>
    <row r="204" spans="1:21" s="162" customFormat="1">
      <c r="A204" s="414" t="s">
        <v>324</v>
      </c>
      <c r="B204" s="176">
        <v>0.18</v>
      </c>
      <c r="C204" s="176">
        <v>1.0999999999999999E-2</v>
      </c>
      <c r="D204" s="176">
        <v>6.3E-3</v>
      </c>
      <c r="E204" s="176">
        <v>1.4999999999999999E-4</v>
      </c>
      <c r="F204" s="177">
        <v>0.18598506038876272</v>
      </c>
      <c r="G204" s="176">
        <v>158.4</v>
      </c>
      <c r="H204" s="176">
        <v>4</v>
      </c>
      <c r="I204" s="176">
        <v>0.21199999999999999</v>
      </c>
      <c r="J204" s="176">
        <v>1.2999999999999999E-2</v>
      </c>
      <c r="K204" s="178">
        <v>0.21419290143818459</v>
      </c>
      <c r="L204" s="179">
        <v>40.48501503400778</v>
      </c>
      <c r="M204" s="180">
        <v>0.9639289293811375</v>
      </c>
      <c r="N204" s="180">
        <v>168.06055589945001</v>
      </c>
      <c r="O204" s="180">
        <v>10.27036730496639</v>
      </c>
      <c r="P204" s="180">
        <v>2920.8963345836282</v>
      </c>
      <c r="Q204" s="180">
        <v>179.11156768673192</v>
      </c>
      <c r="R204" s="180">
        <v>32.043388821284339</v>
      </c>
      <c r="S204" s="181">
        <v>1.0109061659611949</v>
      </c>
      <c r="T204" s="175">
        <v>13.6</v>
      </c>
      <c r="U204" s="178">
        <v>17.699115044247787</v>
      </c>
    </row>
    <row r="205" spans="1:21" s="162" customFormat="1">
      <c r="A205" s="415" t="s">
        <v>325</v>
      </c>
      <c r="B205" s="184">
        <v>0.41699999999999998</v>
      </c>
      <c r="C205" s="184">
        <v>4.8000000000000001E-2</v>
      </c>
      <c r="D205" s="184">
        <v>8.3099999999999997E-3</v>
      </c>
      <c r="E205" s="184">
        <v>4.4999999999999999E-4</v>
      </c>
      <c r="F205" s="185">
        <v>0.83172309471876504</v>
      </c>
      <c r="G205" s="184">
        <v>126</v>
      </c>
      <c r="H205" s="184">
        <v>6.5</v>
      </c>
      <c r="I205" s="184">
        <v>0.34100000000000003</v>
      </c>
      <c r="J205" s="184">
        <v>2.5999999999999999E-2</v>
      </c>
      <c r="K205" s="186">
        <v>-0.60700008131980754</v>
      </c>
      <c r="L205" s="187">
        <v>53.348345212454213</v>
      </c>
      <c r="M205" s="188">
        <v>2.8888995602412026</v>
      </c>
      <c r="N205" s="188">
        <v>353.9036002523668</v>
      </c>
      <c r="O205" s="188">
        <v>40.737105065020636</v>
      </c>
      <c r="P205" s="188">
        <v>3667.2571187858903</v>
      </c>
      <c r="Q205" s="188">
        <v>279.6149122827951</v>
      </c>
      <c r="R205" s="188">
        <v>33.549005282406803</v>
      </c>
      <c r="S205" s="189">
        <v>2.5224536455218223</v>
      </c>
      <c r="T205" s="183">
        <v>12.33</v>
      </c>
      <c r="U205" s="186">
        <v>17.699115044247787</v>
      </c>
    </row>
    <row r="206" spans="1:21" s="162" customFormat="1" ht="14.4" thickBot="1">
      <c r="A206" s="528" t="s">
        <v>326</v>
      </c>
      <c r="B206" s="530"/>
      <c r="C206" s="530"/>
      <c r="D206" s="530"/>
      <c r="E206" s="530"/>
      <c r="F206" s="530"/>
      <c r="G206" s="530"/>
      <c r="H206" s="530"/>
      <c r="I206" s="530"/>
      <c r="J206" s="530"/>
      <c r="K206" s="530"/>
      <c r="L206" s="530"/>
      <c r="M206" s="530"/>
      <c r="N206" s="530"/>
      <c r="O206" s="530"/>
      <c r="P206" s="530"/>
      <c r="Q206" s="530"/>
      <c r="R206" s="530"/>
      <c r="S206" s="530"/>
      <c r="T206" s="530"/>
      <c r="U206" s="530"/>
    </row>
    <row r="207" spans="1:21" s="162" customFormat="1" ht="13.8" thickTop="1">
      <c r="A207" s="413" t="s">
        <v>327</v>
      </c>
      <c r="B207" s="176">
        <v>4.2699999999999996</v>
      </c>
      <c r="C207" s="176">
        <v>0.11</v>
      </c>
      <c r="D207" s="176">
        <v>0.114</v>
      </c>
      <c r="E207" s="176">
        <v>1.4E-3</v>
      </c>
      <c r="F207" s="177">
        <v>0.4106250401174914</v>
      </c>
      <c r="G207" s="176">
        <v>8.7899999999999991</v>
      </c>
      <c r="H207" s="176">
        <v>0.11</v>
      </c>
      <c r="I207" s="176">
        <v>0.27600000000000002</v>
      </c>
      <c r="J207" s="176">
        <v>6.4999999999999997E-3</v>
      </c>
      <c r="K207" s="178">
        <v>8.0766493362621816E-2</v>
      </c>
      <c r="L207" s="179">
        <v>695.93644805861322</v>
      </c>
      <c r="M207" s="180">
        <v>8.5465879586145483</v>
      </c>
      <c r="N207" s="180">
        <v>1687.5974641349148</v>
      </c>
      <c r="O207" s="180">
        <v>43.474407741180485</v>
      </c>
      <c r="P207" s="180">
        <v>3340.4456648595719</v>
      </c>
      <c r="Q207" s="180">
        <v>78.669916020243519</v>
      </c>
      <c r="R207" s="180">
        <v>518.82257249243219</v>
      </c>
      <c r="S207" s="181">
        <v>8.2595572138956026</v>
      </c>
      <c r="T207" s="175">
        <v>10.71</v>
      </c>
      <c r="U207" s="178">
        <v>2.7233115468409586</v>
      </c>
    </row>
    <row r="208" spans="1:21" s="162" customFormat="1">
      <c r="A208" s="414" t="s">
        <v>328</v>
      </c>
      <c r="B208" s="176">
        <v>2.488</v>
      </c>
      <c r="C208" s="176">
        <v>9.9000000000000005E-2</v>
      </c>
      <c r="D208" s="176">
        <v>0.1007</v>
      </c>
      <c r="E208" s="176">
        <v>1.4E-3</v>
      </c>
      <c r="F208" s="177">
        <v>0.62236576941158483</v>
      </c>
      <c r="G208" s="176">
        <v>9.9499999999999993</v>
      </c>
      <c r="H208" s="176">
        <v>0.14000000000000001</v>
      </c>
      <c r="I208" s="176">
        <v>0.18190000000000001</v>
      </c>
      <c r="J208" s="176">
        <v>6.0000000000000001E-3</v>
      </c>
      <c r="K208" s="178">
        <v>-0.32031878099241601</v>
      </c>
      <c r="L208" s="179">
        <v>618.50985364840631</v>
      </c>
      <c r="M208" s="180">
        <v>8.5989453337414972</v>
      </c>
      <c r="N208" s="180">
        <v>1268.5469929905398</v>
      </c>
      <c r="O208" s="180">
        <v>50.476749319157335</v>
      </c>
      <c r="P208" s="180">
        <v>2670.2700700375885</v>
      </c>
      <c r="Q208" s="180">
        <v>88.079276636753875</v>
      </c>
      <c r="R208" s="180">
        <v>529.20354004914714</v>
      </c>
      <c r="S208" s="181">
        <v>8.4353881889041098</v>
      </c>
      <c r="T208" s="175">
        <v>15.84</v>
      </c>
      <c r="U208" s="178">
        <v>2.9585798816568047</v>
      </c>
    </row>
    <row r="209" spans="1:21" s="162" customFormat="1">
      <c r="A209" s="414" t="s">
        <v>329</v>
      </c>
      <c r="B209" s="176">
        <v>3.7930000000000001</v>
      </c>
      <c r="C209" s="176">
        <v>9.8000000000000004E-2</v>
      </c>
      <c r="D209" s="176">
        <v>0.10970000000000001</v>
      </c>
      <c r="E209" s="176">
        <v>1.4E-3</v>
      </c>
      <c r="F209" s="177">
        <v>0.46167108677546098</v>
      </c>
      <c r="G209" s="176">
        <v>9.16</v>
      </c>
      <c r="H209" s="176">
        <v>0.12</v>
      </c>
      <c r="I209" s="176">
        <v>0.25290000000000001</v>
      </c>
      <c r="J209" s="176">
        <v>5.7999999999999996E-3</v>
      </c>
      <c r="K209" s="178">
        <v>4.9982763969052491E-2</v>
      </c>
      <c r="L209" s="179">
        <v>671.00537324338995</v>
      </c>
      <c r="M209" s="180">
        <v>8.5634231772173734</v>
      </c>
      <c r="N209" s="180">
        <v>1591.2641723891904</v>
      </c>
      <c r="O209" s="180">
        <v>41.113601079393788</v>
      </c>
      <c r="P209" s="180">
        <v>3203.0118517647243</v>
      </c>
      <c r="Q209" s="180">
        <v>73.457764888238032</v>
      </c>
      <c r="R209" s="180">
        <v>518.29722496426984</v>
      </c>
      <c r="S209" s="181">
        <v>7.9671995777177509</v>
      </c>
      <c r="T209" s="175">
        <v>8.1999999999999993</v>
      </c>
      <c r="U209" s="178">
        <v>2.3020257826887662</v>
      </c>
    </row>
    <row r="210" spans="1:21" s="162" customFormat="1">
      <c r="A210" s="414" t="s">
        <v>330</v>
      </c>
      <c r="B210" s="176">
        <v>3.6</v>
      </c>
      <c r="C210" s="176">
        <v>9.4E-2</v>
      </c>
      <c r="D210" s="176">
        <v>0.1105</v>
      </c>
      <c r="E210" s="176">
        <v>1.5E-3</v>
      </c>
      <c r="F210" s="177">
        <v>0.56847978383496178</v>
      </c>
      <c r="G210" s="176">
        <v>9.08</v>
      </c>
      <c r="H210" s="176">
        <v>0.12</v>
      </c>
      <c r="I210" s="176">
        <v>0.23699999999999999</v>
      </c>
      <c r="J210" s="176">
        <v>5.1000000000000004E-3</v>
      </c>
      <c r="K210" s="178">
        <v>-7.7471223377683071E-2</v>
      </c>
      <c r="L210" s="179">
        <v>675.65101919319977</v>
      </c>
      <c r="M210" s="180">
        <v>9.1717332922153822</v>
      </c>
      <c r="N210" s="180">
        <v>1549.5317088846516</v>
      </c>
      <c r="O210" s="180">
        <v>40.459994620877012</v>
      </c>
      <c r="P210" s="180">
        <v>3099.9344735167829</v>
      </c>
      <c r="Q210" s="180">
        <v>66.707450695930774</v>
      </c>
      <c r="R210" s="180">
        <v>534.85986731953642</v>
      </c>
      <c r="S210" s="181">
        <v>8.1990286463589577</v>
      </c>
      <c r="T210" s="175">
        <v>11.77</v>
      </c>
      <c r="U210" s="178">
        <v>2.4390243902439024</v>
      </c>
    </row>
    <row r="211" spans="1:21" s="162" customFormat="1">
      <c r="A211" s="414" t="s">
        <v>331</v>
      </c>
      <c r="B211" s="176">
        <v>3.0089999999999999</v>
      </c>
      <c r="C211" s="176">
        <v>8.2000000000000003E-2</v>
      </c>
      <c r="D211" s="176">
        <v>0.1017</v>
      </c>
      <c r="E211" s="176">
        <v>1.4E-3</v>
      </c>
      <c r="F211" s="177">
        <v>0.58359619529765705</v>
      </c>
      <c r="G211" s="176">
        <v>9.89</v>
      </c>
      <c r="H211" s="176">
        <v>0.14000000000000001</v>
      </c>
      <c r="I211" s="176">
        <v>0.21590000000000001</v>
      </c>
      <c r="J211" s="176">
        <v>4.7999999999999996E-3</v>
      </c>
      <c r="K211" s="178">
        <v>-7.6226561248436492E-2</v>
      </c>
      <c r="L211" s="179">
        <v>624.36384440858728</v>
      </c>
      <c r="M211" s="180">
        <v>8.5949791757327656</v>
      </c>
      <c r="N211" s="180">
        <v>1409.9018466369193</v>
      </c>
      <c r="O211" s="180">
        <v>38.4220509884438</v>
      </c>
      <c r="P211" s="180">
        <v>2950.3616220958243</v>
      </c>
      <c r="Q211" s="180">
        <v>65.593959175821922</v>
      </c>
      <c r="R211" s="180">
        <v>508.98274065261558</v>
      </c>
      <c r="S211" s="181">
        <v>7.7242849126332427</v>
      </c>
      <c r="T211" s="175">
        <v>12.25</v>
      </c>
      <c r="U211" s="178">
        <v>2.5284450063211126</v>
      </c>
    </row>
    <row r="212" spans="1:21" s="162" customFormat="1">
      <c r="A212" s="414" t="s">
        <v>332</v>
      </c>
      <c r="B212" s="176">
        <v>2.9550000000000001</v>
      </c>
      <c r="C212" s="176">
        <v>9.9000000000000005E-2</v>
      </c>
      <c r="D212" s="176">
        <v>0.1072</v>
      </c>
      <c r="E212" s="176">
        <v>1.6000000000000001E-3</v>
      </c>
      <c r="F212" s="177">
        <v>0.63366977355305365</v>
      </c>
      <c r="G212" s="176">
        <v>9.2899999999999991</v>
      </c>
      <c r="H212" s="176">
        <v>0.13</v>
      </c>
      <c r="I212" s="176">
        <v>0.19869999999999999</v>
      </c>
      <c r="J212" s="176">
        <v>5.3E-3</v>
      </c>
      <c r="K212" s="178">
        <v>-0.28818343204499552</v>
      </c>
      <c r="L212" s="179">
        <v>656.46611365845638</v>
      </c>
      <c r="M212" s="180">
        <v>9.7980016963948717</v>
      </c>
      <c r="N212" s="180">
        <v>1396.1320010353022</v>
      </c>
      <c r="O212" s="180">
        <v>46.773965516918757</v>
      </c>
      <c r="P212" s="180">
        <v>2815.5480591866276</v>
      </c>
      <c r="Q212" s="180">
        <v>75.100174704021782</v>
      </c>
      <c r="R212" s="180">
        <v>549.33118055689249</v>
      </c>
      <c r="S212" s="181">
        <v>9.0117814876348206</v>
      </c>
      <c r="T212" s="175">
        <v>14.62</v>
      </c>
      <c r="U212" s="178">
        <v>2.4863252113376428</v>
      </c>
    </row>
    <row r="213" spans="1:21" s="162" customFormat="1">
      <c r="A213" s="414" t="s">
        <v>333</v>
      </c>
      <c r="B213" s="176">
        <v>2.4369999999999998</v>
      </c>
      <c r="C213" s="176">
        <v>7.6999999999999999E-2</v>
      </c>
      <c r="D213" s="176">
        <v>9.8100000000000007E-2</v>
      </c>
      <c r="E213" s="176">
        <v>1.2999999999999999E-3</v>
      </c>
      <c r="F213" s="177">
        <v>0.56203586758168833</v>
      </c>
      <c r="G213" s="176">
        <v>10.19</v>
      </c>
      <c r="H213" s="176">
        <v>0.13</v>
      </c>
      <c r="I213" s="176">
        <v>0.18099999999999999</v>
      </c>
      <c r="J213" s="176">
        <v>4.7999999999999996E-3</v>
      </c>
      <c r="K213" s="178">
        <v>-0.19550784063167803</v>
      </c>
      <c r="L213" s="179">
        <v>603.26455195184906</v>
      </c>
      <c r="M213" s="180">
        <v>7.9943314733680291</v>
      </c>
      <c r="N213" s="180">
        <v>1253.5909000027382</v>
      </c>
      <c r="O213" s="180">
        <v>39.608739967259275</v>
      </c>
      <c r="P213" s="180">
        <v>2662.0544594416015</v>
      </c>
      <c r="Q213" s="180">
        <v>70.595919366407102</v>
      </c>
      <c r="R213" s="180">
        <v>516.50831735932184</v>
      </c>
      <c r="S213" s="181">
        <v>7.5227926212759577</v>
      </c>
      <c r="T213" s="175">
        <v>16.62</v>
      </c>
      <c r="U213" s="178">
        <v>2.3696682464454977</v>
      </c>
    </row>
    <row r="214" spans="1:21" s="162" customFormat="1">
      <c r="A214" s="414" t="s">
        <v>334</v>
      </c>
      <c r="B214" s="176">
        <v>5.96</v>
      </c>
      <c r="C214" s="176">
        <v>0.18</v>
      </c>
      <c r="D214" s="176">
        <v>0.12570000000000001</v>
      </c>
      <c r="E214" s="176">
        <v>1.6999999999999999E-3</v>
      </c>
      <c r="F214" s="177">
        <v>0.59868362448870638</v>
      </c>
      <c r="G214" s="176">
        <v>7.94</v>
      </c>
      <c r="H214" s="176">
        <v>0.11</v>
      </c>
      <c r="I214" s="176">
        <v>0.3453</v>
      </c>
      <c r="J214" s="176">
        <v>8.5000000000000006E-3</v>
      </c>
      <c r="K214" s="178">
        <v>-0.167476278808975</v>
      </c>
      <c r="L214" s="179">
        <v>763.28808624413341</v>
      </c>
      <c r="M214" s="180">
        <v>10.322909678719386</v>
      </c>
      <c r="N214" s="180">
        <v>1970.0253585280279</v>
      </c>
      <c r="O214" s="180">
        <v>59.497410156886751</v>
      </c>
      <c r="P214" s="180">
        <v>3686.3871066121983</v>
      </c>
      <c r="Q214" s="180">
        <v>90.74512136172514</v>
      </c>
      <c r="R214" s="180">
        <v>506.93025719331564</v>
      </c>
      <c r="S214" s="181">
        <v>10.312352282042667</v>
      </c>
      <c r="T214" s="175">
        <v>10.87</v>
      </c>
      <c r="U214" s="178">
        <v>2.5839793281653747</v>
      </c>
    </row>
    <row r="215" spans="1:21" s="162" customFormat="1">
      <c r="A215" s="414" t="s">
        <v>335</v>
      </c>
      <c r="B215" s="176">
        <v>2.4940000000000002</v>
      </c>
      <c r="C215" s="176">
        <v>0.08</v>
      </c>
      <c r="D215" s="176">
        <v>9.8900000000000002E-2</v>
      </c>
      <c r="E215" s="176">
        <v>1.1999999999999999E-3</v>
      </c>
      <c r="F215" s="177">
        <v>0.64050283194990454</v>
      </c>
      <c r="G215" s="176">
        <v>10.11</v>
      </c>
      <c r="H215" s="176">
        <v>0.12</v>
      </c>
      <c r="I215" s="176">
        <v>0.18440000000000001</v>
      </c>
      <c r="J215" s="176">
        <v>4.7999999999999996E-3</v>
      </c>
      <c r="K215" s="178">
        <v>-0.34060296783716343</v>
      </c>
      <c r="L215" s="179">
        <v>607.95925525054838</v>
      </c>
      <c r="M215" s="180">
        <v>7.3766542598650959</v>
      </c>
      <c r="N215" s="180">
        <v>1270.2921375964511</v>
      </c>
      <c r="O215" s="180">
        <v>40.747141542789123</v>
      </c>
      <c r="P215" s="180">
        <v>2692.8468799325201</v>
      </c>
      <c r="Q215" s="180">
        <v>70.095797308438691</v>
      </c>
      <c r="R215" s="180">
        <v>518.1548630281095</v>
      </c>
      <c r="S215" s="181">
        <v>7.056798747588914</v>
      </c>
      <c r="T215" s="175">
        <v>14.88</v>
      </c>
      <c r="U215" s="178">
        <v>2.6688017080330932</v>
      </c>
    </row>
    <row r="216" spans="1:21" s="162" customFormat="1">
      <c r="A216" s="414" t="s">
        <v>336</v>
      </c>
      <c r="B216" s="176">
        <v>2.93</v>
      </c>
      <c r="C216" s="176">
        <v>0.11</v>
      </c>
      <c r="D216" s="176">
        <v>0.1009</v>
      </c>
      <c r="E216" s="176">
        <v>1.4E-3</v>
      </c>
      <c r="F216" s="177">
        <v>0.63327776038524053</v>
      </c>
      <c r="G216" s="176">
        <v>9.9</v>
      </c>
      <c r="H216" s="176">
        <v>0.13</v>
      </c>
      <c r="I216" s="176">
        <v>0.20849999999999999</v>
      </c>
      <c r="J216" s="176">
        <v>6.4000000000000003E-3</v>
      </c>
      <c r="K216" s="178">
        <v>-0.3657041575144685</v>
      </c>
      <c r="L216" s="179">
        <v>619.68107715855217</v>
      </c>
      <c r="M216" s="180">
        <v>8.5981517147866509</v>
      </c>
      <c r="N216" s="180">
        <v>1389.6932790589124</v>
      </c>
      <c r="O216" s="180">
        <v>52.172785220641764</v>
      </c>
      <c r="P216" s="180">
        <v>2893.9216176945961</v>
      </c>
      <c r="Q216" s="180">
        <v>88.830207929234618</v>
      </c>
      <c r="R216" s="180">
        <v>510.55159763553854</v>
      </c>
      <c r="S216" s="181">
        <v>8.3855057906448245</v>
      </c>
      <c r="T216" s="175">
        <v>22.43</v>
      </c>
      <c r="U216" s="178">
        <v>3.7327360955580438</v>
      </c>
    </row>
    <row r="217" spans="1:21" s="162" customFormat="1">
      <c r="A217" s="414" t="s">
        <v>337</v>
      </c>
      <c r="B217" s="176">
        <v>1.595</v>
      </c>
      <c r="C217" s="176">
        <v>5.8999999999999997E-2</v>
      </c>
      <c r="D217" s="176">
        <v>9.0499999999999997E-2</v>
      </c>
      <c r="E217" s="176">
        <v>1.2999999999999999E-3</v>
      </c>
      <c r="F217" s="177">
        <v>0.51324504939136206</v>
      </c>
      <c r="G217" s="176">
        <v>11.08</v>
      </c>
      <c r="H217" s="176">
        <v>0.16</v>
      </c>
      <c r="I217" s="176">
        <v>0.1278</v>
      </c>
      <c r="J217" s="176">
        <v>4.1000000000000003E-3</v>
      </c>
      <c r="K217" s="178">
        <v>-0.14091520996658177</v>
      </c>
      <c r="L217" s="179">
        <v>558.49351593583708</v>
      </c>
      <c r="M217" s="180">
        <v>8.0225587924484874</v>
      </c>
      <c r="N217" s="180">
        <v>968.25558878798995</v>
      </c>
      <c r="O217" s="180">
        <v>35.816350933223454</v>
      </c>
      <c r="P217" s="180">
        <v>2067.9303011097072</v>
      </c>
      <c r="Q217" s="180">
        <v>66.342051913535215</v>
      </c>
      <c r="R217" s="180">
        <v>512.74650599412701</v>
      </c>
      <c r="S217" s="181">
        <v>7.6906129343928793</v>
      </c>
      <c r="T217" s="175">
        <v>28.68</v>
      </c>
      <c r="U217" s="178">
        <v>2.4570024570024573</v>
      </c>
    </row>
    <row r="218" spans="1:21" s="162" customFormat="1">
      <c r="A218" s="414" t="s">
        <v>338</v>
      </c>
      <c r="B218" s="176">
        <v>2.54</v>
      </c>
      <c r="C218" s="176">
        <v>7.4999999999999997E-2</v>
      </c>
      <c r="D218" s="176">
        <v>9.9000000000000005E-2</v>
      </c>
      <c r="E218" s="176">
        <v>1.4E-3</v>
      </c>
      <c r="F218" s="177">
        <v>0.46042717477347544</v>
      </c>
      <c r="G218" s="176">
        <v>10.1</v>
      </c>
      <c r="H218" s="176">
        <v>0.15</v>
      </c>
      <c r="I218" s="176">
        <v>0.18690000000000001</v>
      </c>
      <c r="J218" s="176">
        <v>4.8999999999999998E-3</v>
      </c>
      <c r="K218" s="178">
        <v>4.6271437024974577E-2</v>
      </c>
      <c r="L218" s="179">
        <v>608.54585283793267</v>
      </c>
      <c r="M218" s="180">
        <v>8.6056989290212691</v>
      </c>
      <c r="N218" s="180">
        <v>1283.5728559127615</v>
      </c>
      <c r="O218" s="180">
        <v>37.900773304510672</v>
      </c>
      <c r="P218" s="180">
        <v>2715.0729129554752</v>
      </c>
      <c r="Q218" s="180">
        <v>71.181686856510581</v>
      </c>
      <c r="R218" s="180">
        <v>516.85141144307079</v>
      </c>
      <c r="S218" s="181">
        <v>7.9741870855952408</v>
      </c>
      <c r="T218" s="175">
        <v>17.46</v>
      </c>
      <c r="U218" s="178">
        <v>3.725782414307004</v>
      </c>
    </row>
    <row r="219" spans="1:21" s="162" customFormat="1">
      <c r="A219" s="414" t="s">
        <v>339</v>
      </c>
      <c r="B219" s="176">
        <v>2.92</v>
      </c>
      <c r="C219" s="176">
        <v>8.5999999999999993E-2</v>
      </c>
      <c r="D219" s="176">
        <v>0.1002</v>
      </c>
      <c r="E219" s="176">
        <v>1.1999999999999999E-3</v>
      </c>
      <c r="F219" s="177">
        <v>0.62933320180910135</v>
      </c>
      <c r="G219" s="176">
        <v>9.98</v>
      </c>
      <c r="H219" s="176">
        <v>0.13</v>
      </c>
      <c r="I219" s="176">
        <v>0.21</v>
      </c>
      <c r="J219" s="176">
        <v>5.0000000000000001E-3</v>
      </c>
      <c r="K219" s="178">
        <v>-0.21095367463684261</v>
      </c>
      <c r="L219" s="179">
        <v>615.58086355662033</v>
      </c>
      <c r="M219" s="180">
        <v>7.3722259108577282</v>
      </c>
      <c r="N219" s="180">
        <v>1387.1063144665391</v>
      </c>
      <c r="O219" s="180">
        <v>40.853131179493957</v>
      </c>
      <c r="P219" s="180">
        <v>2905.5450548633094</v>
      </c>
      <c r="Q219" s="180">
        <v>69.179644163412135</v>
      </c>
      <c r="R219" s="180">
        <v>505.98866573487248</v>
      </c>
      <c r="S219" s="181">
        <v>6.9685375581689089</v>
      </c>
      <c r="T219" s="175">
        <v>11.77</v>
      </c>
      <c r="U219" s="178">
        <v>2.4437927663734116</v>
      </c>
    </row>
    <row r="220" spans="1:21" s="162" customFormat="1">
      <c r="A220" s="414" t="s">
        <v>340</v>
      </c>
      <c r="B220" s="176">
        <v>4.3600000000000003</v>
      </c>
      <c r="C220" s="176">
        <v>0.16</v>
      </c>
      <c r="D220" s="176">
        <v>0.1129</v>
      </c>
      <c r="E220" s="176">
        <v>1.6000000000000001E-3</v>
      </c>
      <c r="F220" s="177">
        <v>0.70522576492613032</v>
      </c>
      <c r="G220" s="176">
        <v>8.86</v>
      </c>
      <c r="H220" s="176">
        <v>0.12</v>
      </c>
      <c r="I220" s="176">
        <v>0.28039999999999998</v>
      </c>
      <c r="J220" s="176">
        <v>8.0000000000000002E-3</v>
      </c>
      <c r="K220" s="178">
        <v>-0.45190269963588192</v>
      </c>
      <c r="L220" s="179">
        <v>689.56790328601062</v>
      </c>
      <c r="M220" s="180">
        <v>9.7724414991817277</v>
      </c>
      <c r="N220" s="180">
        <v>1704.7915673277257</v>
      </c>
      <c r="O220" s="180">
        <v>62.56115843404497</v>
      </c>
      <c r="P220" s="180">
        <v>3365.1596649001713</v>
      </c>
      <c r="Q220" s="180">
        <v>96.010261480746692</v>
      </c>
      <c r="R220" s="180">
        <v>510.28927473667335</v>
      </c>
      <c r="S220" s="181">
        <v>9.6854028835118164</v>
      </c>
      <c r="T220" s="175">
        <v>18.04</v>
      </c>
      <c r="U220" s="178">
        <v>2.6975991367682766</v>
      </c>
    </row>
    <row r="221" spans="1:21" s="162" customFormat="1">
      <c r="A221" s="414" t="s">
        <v>341</v>
      </c>
      <c r="B221" s="176">
        <v>5.24</v>
      </c>
      <c r="C221" s="176">
        <v>0.28000000000000003</v>
      </c>
      <c r="D221" s="176">
        <v>0.12690000000000001</v>
      </c>
      <c r="E221" s="176">
        <v>2.7000000000000001E-3</v>
      </c>
      <c r="F221" s="177">
        <v>0.61222600761703561</v>
      </c>
      <c r="G221" s="176">
        <v>7.9</v>
      </c>
      <c r="H221" s="176">
        <v>0.17</v>
      </c>
      <c r="I221" s="176">
        <v>0.29699999999999999</v>
      </c>
      <c r="J221" s="176">
        <v>1.2999999999999999E-2</v>
      </c>
      <c r="K221" s="178">
        <v>-0.25285914416353489</v>
      </c>
      <c r="L221" s="179">
        <v>770.15632539027627</v>
      </c>
      <c r="M221" s="180">
        <v>16.386304795537789</v>
      </c>
      <c r="N221" s="180">
        <v>1859.1462480391292</v>
      </c>
      <c r="O221" s="180">
        <v>99.343692643312238</v>
      </c>
      <c r="P221" s="180">
        <v>3454.6467398085929</v>
      </c>
      <c r="Q221" s="180">
        <v>151.2134936616556</v>
      </c>
      <c r="R221" s="180">
        <v>556.54355731411044</v>
      </c>
      <c r="S221" s="181">
        <v>16.695473630841388</v>
      </c>
      <c r="T221" s="175">
        <v>12.55</v>
      </c>
      <c r="U221" s="178">
        <v>3.6231884057971011</v>
      </c>
    </row>
    <row r="222" spans="1:21" s="162" customFormat="1">
      <c r="A222" s="414" t="s">
        <v>342</v>
      </c>
      <c r="B222" s="176">
        <v>3.34</v>
      </c>
      <c r="C222" s="176">
        <v>0.14000000000000001</v>
      </c>
      <c r="D222" s="176">
        <v>0.105</v>
      </c>
      <c r="E222" s="176">
        <v>1.4E-3</v>
      </c>
      <c r="F222" s="177">
        <v>0.67634548527567173</v>
      </c>
      <c r="G222" s="176">
        <v>9.5500000000000007</v>
      </c>
      <c r="H222" s="176">
        <v>0.13</v>
      </c>
      <c r="I222" s="176">
        <v>0.2301</v>
      </c>
      <c r="J222" s="176">
        <v>7.9000000000000008E-3</v>
      </c>
      <c r="K222" s="178">
        <v>-0.42035713434408861</v>
      </c>
      <c r="L222" s="179">
        <v>643.64438336642149</v>
      </c>
      <c r="M222" s="180">
        <v>8.5819251115522874</v>
      </c>
      <c r="N222" s="180">
        <v>1490.4547373836763</v>
      </c>
      <c r="O222" s="180">
        <v>62.474150668776858</v>
      </c>
      <c r="P222" s="180">
        <v>3052.7431223635849</v>
      </c>
      <c r="Q222" s="180">
        <v>104.80952049835864</v>
      </c>
      <c r="R222" s="180">
        <v>514.17046792756287</v>
      </c>
      <c r="S222" s="181">
        <v>9.0465868029933105</v>
      </c>
      <c r="T222" s="175">
        <v>19.260000000000002</v>
      </c>
      <c r="U222" s="178">
        <v>2.9112081513828238</v>
      </c>
    </row>
    <row r="223" spans="1:21" s="162" customFormat="1">
      <c r="A223" s="414" t="s">
        <v>343</v>
      </c>
      <c r="B223" s="176">
        <v>1.8360000000000001</v>
      </c>
      <c r="C223" s="176">
        <v>0.09</v>
      </c>
      <c r="D223" s="176">
        <v>9.1800000000000007E-2</v>
      </c>
      <c r="E223" s="176">
        <v>1.6000000000000001E-3</v>
      </c>
      <c r="F223" s="177">
        <v>0.65550339187532147</v>
      </c>
      <c r="G223" s="176">
        <v>10.92</v>
      </c>
      <c r="H223" s="176">
        <v>0.2</v>
      </c>
      <c r="I223" s="176">
        <v>0.1431</v>
      </c>
      <c r="J223" s="176">
        <v>5.7000000000000002E-3</v>
      </c>
      <c r="K223" s="178">
        <v>-0.32957641094515133</v>
      </c>
      <c r="L223" s="179">
        <v>566.17379768264482</v>
      </c>
      <c r="M223" s="180">
        <v>9.8679529007868378</v>
      </c>
      <c r="N223" s="180">
        <v>1058.429820449694</v>
      </c>
      <c r="O223" s="180">
        <v>51.883814727926172</v>
      </c>
      <c r="P223" s="180">
        <v>2265.0575169484864</v>
      </c>
      <c r="Q223" s="180">
        <v>90.222416817654604</v>
      </c>
      <c r="R223" s="180">
        <v>509.63474128372167</v>
      </c>
      <c r="S223" s="181">
        <v>9.4870446803692676</v>
      </c>
      <c r="T223" s="175">
        <v>21.69</v>
      </c>
      <c r="U223" s="178">
        <v>3.2258064516129035</v>
      </c>
    </row>
    <row r="224" spans="1:21" s="162" customFormat="1">
      <c r="A224" s="414" t="s">
        <v>344</v>
      </c>
      <c r="B224" s="176">
        <v>4.49</v>
      </c>
      <c r="C224" s="176">
        <v>0.22</v>
      </c>
      <c r="D224" s="176">
        <v>0.1142</v>
      </c>
      <c r="E224" s="176">
        <v>2E-3</v>
      </c>
      <c r="F224" s="177">
        <v>0.51497598373075959</v>
      </c>
      <c r="G224" s="176">
        <v>8.76</v>
      </c>
      <c r="H224" s="176">
        <v>0.16</v>
      </c>
      <c r="I224" s="176">
        <v>0.28100000000000003</v>
      </c>
      <c r="J224" s="176">
        <v>1.2E-2</v>
      </c>
      <c r="K224" s="178">
        <v>-0.1560861381042109</v>
      </c>
      <c r="L224" s="179">
        <v>697.09368963466977</v>
      </c>
      <c r="M224" s="180">
        <v>12.208295790449558</v>
      </c>
      <c r="N224" s="180">
        <v>1729.1244915687053</v>
      </c>
      <c r="O224" s="180">
        <v>84.723249030092447</v>
      </c>
      <c r="P224" s="180">
        <v>3368.496131059198</v>
      </c>
      <c r="Q224" s="180">
        <v>143.85036858615791</v>
      </c>
      <c r="R224" s="180">
        <v>515.52389372071582</v>
      </c>
      <c r="S224" s="181">
        <v>13.369706460986814</v>
      </c>
      <c r="T224" s="175">
        <v>7.39</v>
      </c>
      <c r="U224" s="178">
        <v>2.2321428571428572</v>
      </c>
    </row>
    <row r="225" spans="1:21" s="162" customFormat="1">
      <c r="A225" s="414" t="s">
        <v>345</v>
      </c>
      <c r="B225" s="176">
        <v>6.02</v>
      </c>
      <c r="C225" s="176">
        <v>0.34</v>
      </c>
      <c r="D225" s="176">
        <v>0.1293</v>
      </c>
      <c r="E225" s="176">
        <v>3.0999999999999999E-3</v>
      </c>
      <c r="F225" s="177">
        <v>0.54273272915017312</v>
      </c>
      <c r="G225" s="176">
        <v>7.83</v>
      </c>
      <c r="H225" s="176">
        <v>0.19</v>
      </c>
      <c r="I225" s="176">
        <v>0.33400000000000002</v>
      </c>
      <c r="J225" s="176">
        <v>1.6E-2</v>
      </c>
      <c r="K225" s="178">
        <v>-0.13169747563131834</v>
      </c>
      <c r="L225" s="179">
        <v>783.87088958896061</v>
      </c>
      <c r="M225" s="180">
        <v>18.793501606541206</v>
      </c>
      <c r="N225" s="180">
        <v>1978.741146405767</v>
      </c>
      <c r="O225" s="180">
        <v>111.75614448138884</v>
      </c>
      <c r="P225" s="180">
        <v>3635.5381100501786</v>
      </c>
      <c r="Q225" s="180">
        <v>174.15751425390076</v>
      </c>
      <c r="R225" s="180">
        <v>531.80966049428764</v>
      </c>
      <c r="S225" s="181">
        <v>19.607448713612214</v>
      </c>
      <c r="T225" s="175">
        <v>10.92</v>
      </c>
      <c r="U225" s="178">
        <v>4.1841004184100417</v>
      </c>
    </row>
    <row r="226" spans="1:21" s="162" customFormat="1">
      <c r="A226" s="414" t="s">
        <v>346</v>
      </c>
      <c r="B226" s="176">
        <v>4.3899999999999997</v>
      </c>
      <c r="C226" s="176">
        <v>0.22</v>
      </c>
      <c r="D226" s="176">
        <v>0.1132</v>
      </c>
      <c r="E226" s="176">
        <v>2.0999999999999999E-3</v>
      </c>
      <c r="F226" s="177">
        <v>0.50420565078619495</v>
      </c>
      <c r="G226" s="176">
        <v>8.85</v>
      </c>
      <c r="H226" s="176">
        <v>0.16</v>
      </c>
      <c r="I226" s="176">
        <v>0.27400000000000002</v>
      </c>
      <c r="J226" s="176">
        <v>1.2E-2</v>
      </c>
      <c r="K226" s="178">
        <v>-0.16828579322583415</v>
      </c>
      <c r="L226" s="179">
        <v>691.30540318838769</v>
      </c>
      <c r="M226" s="180">
        <v>12.824570200491289</v>
      </c>
      <c r="N226" s="180">
        <v>1710.45883629071</v>
      </c>
      <c r="O226" s="180">
        <v>85.717754893839682</v>
      </c>
      <c r="P226" s="180">
        <v>3329.0659029436893</v>
      </c>
      <c r="Q226" s="180">
        <v>145.79850669826376</v>
      </c>
      <c r="R226" s="180">
        <v>516.92779992365593</v>
      </c>
      <c r="S226" s="181">
        <v>13.671794530167594</v>
      </c>
      <c r="T226" s="175">
        <v>11.48</v>
      </c>
      <c r="U226" s="178">
        <v>2.6109660574412534</v>
      </c>
    </row>
    <row r="227" spans="1:21" s="162" customFormat="1">
      <c r="A227" s="414" t="s">
        <v>347</v>
      </c>
      <c r="B227" s="176">
        <v>3.82</v>
      </c>
      <c r="C227" s="176">
        <v>0.18</v>
      </c>
      <c r="D227" s="176">
        <v>0.10780000000000001</v>
      </c>
      <c r="E227" s="176">
        <v>1.8E-3</v>
      </c>
      <c r="F227" s="177">
        <v>0.37732177042582327</v>
      </c>
      <c r="G227" s="176">
        <v>9.2899999999999991</v>
      </c>
      <c r="H227" s="176">
        <v>0.16</v>
      </c>
      <c r="I227" s="176">
        <v>0.252</v>
      </c>
      <c r="J227" s="176">
        <v>1.0999999999999999E-2</v>
      </c>
      <c r="K227" s="178">
        <v>-1.2181962198257099E-2</v>
      </c>
      <c r="L227" s="179">
        <v>659.95852774772982</v>
      </c>
      <c r="M227" s="180">
        <v>11.019715676678233</v>
      </c>
      <c r="N227" s="180">
        <v>1596.9679931588657</v>
      </c>
      <c r="O227" s="180">
        <v>75.249800724763304</v>
      </c>
      <c r="P227" s="180">
        <v>3197.3747491717504</v>
      </c>
      <c r="Q227" s="180">
        <v>139.56794540035418</v>
      </c>
      <c r="R227" s="180">
        <v>510.24130021187392</v>
      </c>
      <c r="S227" s="181">
        <v>12.039372094439559</v>
      </c>
      <c r="T227" s="175">
        <v>13.01</v>
      </c>
      <c r="U227" s="178">
        <v>3.3222591362126246</v>
      </c>
    </row>
    <row r="228" spans="1:21" s="162" customFormat="1">
      <c r="A228" s="414" t="s">
        <v>348</v>
      </c>
      <c r="B228" s="176">
        <v>4.91</v>
      </c>
      <c r="C228" s="176">
        <v>0.24</v>
      </c>
      <c r="D228" s="176">
        <v>0.11799999999999999</v>
      </c>
      <c r="E228" s="176">
        <v>2.0999999999999999E-3</v>
      </c>
      <c r="F228" s="177">
        <v>0.45410834883164952</v>
      </c>
      <c r="G228" s="176">
        <v>8.4700000000000006</v>
      </c>
      <c r="H228" s="176">
        <v>0.15</v>
      </c>
      <c r="I228" s="176">
        <v>0.29699999999999999</v>
      </c>
      <c r="J228" s="176">
        <v>1.2999999999999999E-2</v>
      </c>
      <c r="K228" s="178">
        <v>-0.10301377909636794</v>
      </c>
      <c r="L228" s="179">
        <v>719.04189997039373</v>
      </c>
      <c r="M228" s="180">
        <v>12.796508389303618</v>
      </c>
      <c r="N228" s="180">
        <v>1803.9760688612548</v>
      </c>
      <c r="O228" s="180">
        <v>88.178056319083737</v>
      </c>
      <c r="P228" s="180">
        <v>3454.6467398085929</v>
      </c>
      <c r="Q228" s="180">
        <v>151.2134936616556</v>
      </c>
      <c r="R228" s="180">
        <v>518.42601949419065</v>
      </c>
      <c r="S228" s="181">
        <v>14.410953408831659</v>
      </c>
      <c r="T228" s="175">
        <v>7.15</v>
      </c>
      <c r="U228" s="178">
        <v>2.6385224274406331</v>
      </c>
    </row>
    <row r="229" spans="1:21" s="162" customFormat="1">
      <c r="A229" s="414" t="s">
        <v>349</v>
      </c>
      <c r="B229" s="176">
        <v>3.68</v>
      </c>
      <c r="C229" s="176">
        <v>0.14000000000000001</v>
      </c>
      <c r="D229" s="176">
        <v>0.1079</v>
      </c>
      <c r="E229" s="176">
        <v>1.5E-3</v>
      </c>
      <c r="F229" s="177">
        <v>0.54134138133383425</v>
      </c>
      <c r="G229" s="176">
        <v>9.2899999999999991</v>
      </c>
      <c r="H229" s="176">
        <v>0.13</v>
      </c>
      <c r="I229" s="176">
        <v>0.24479999999999999</v>
      </c>
      <c r="J229" s="176">
        <v>8.0000000000000002E-3</v>
      </c>
      <c r="K229" s="178">
        <v>-0.20065559405435923</v>
      </c>
      <c r="L229" s="179">
        <v>660.54041285730909</v>
      </c>
      <c r="M229" s="180">
        <v>9.1826748775344189</v>
      </c>
      <c r="N229" s="180">
        <v>1567.0387469457839</v>
      </c>
      <c r="O229" s="180">
        <v>59.615604503372218</v>
      </c>
      <c r="P229" s="180">
        <v>3151.4447781918329</v>
      </c>
      <c r="Q229" s="180">
        <v>102.98839144417755</v>
      </c>
      <c r="R229" s="180">
        <v>516.4025900229118</v>
      </c>
      <c r="S229" s="181">
        <v>9.4453189755732367</v>
      </c>
      <c r="T229" s="175">
        <v>16.05</v>
      </c>
      <c r="U229" s="178">
        <v>3.5186488388458832</v>
      </c>
    </row>
    <row r="230" spans="1:21" s="162" customFormat="1">
      <c r="A230" s="414" t="s">
        <v>350</v>
      </c>
      <c r="B230" s="176">
        <v>4.22</v>
      </c>
      <c r="C230" s="176">
        <v>0.17</v>
      </c>
      <c r="D230" s="176">
        <v>0.11219999999999999</v>
      </c>
      <c r="E230" s="176">
        <v>1.6000000000000001E-3</v>
      </c>
      <c r="F230" s="177">
        <v>0.42163124375856226</v>
      </c>
      <c r="G230" s="176">
        <v>8.9</v>
      </c>
      <c r="H230" s="176">
        <v>0.12</v>
      </c>
      <c r="I230" s="176">
        <v>0.27300000000000002</v>
      </c>
      <c r="J230" s="176">
        <v>0.01</v>
      </c>
      <c r="K230" s="178">
        <v>-0.10050339093826452</v>
      </c>
      <c r="L230" s="179">
        <v>685.51191472249241</v>
      </c>
      <c r="M230" s="180">
        <v>9.77557097643483</v>
      </c>
      <c r="N230" s="180">
        <v>1677.9178574346827</v>
      </c>
      <c r="O230" s="180">
        <v>67.593847337416136</v>
      </c>
      <c r="P230" s="180">
        <v>3323.341099159376</v>
      </c>
      <c r="Q230" s="180">
        <v>121.73410619631412</v>
      </c>
      <c r="R230" s="180">
        <v>513.29133015158277</v>
      </c>
      <c r="S230" s="181">
        <v>10.901424987237585</v>
      </c>
      <c r="T230" s="175">
        <v>7.83</v>
      </c>
      <c r="U230" s="178">
        <v>2.4813895781637716</v>
      </c>
    </row>
    <row r="231" spans="1:21" s="162" customFormat="1">
      <c r="A231" s="414" t="s">
        <v>351</v>
      </c>
      <c r="B231" s="176">
        <v>1.7589999999999999</v>
      </c>
      <c r="C231" s="176">
        <v>7.0999999999999994E-2</v>
      </c>
      <c r="D231" s="176">
        <v>9.2799999999999994E-2</v>
      </c>
      <c r="E231" s="176">
        <v>1.1999999999999999E-3</v>
      </c>
      <c r="F231" s="177">
        <v>0.64407497301585781</v>
      </c>
      <c r="G231" s="176">
        <v>10.82</v>
      </c>
      <c r="H231" s="176">
        <v>0.14000000000000001</v>
      </c>
      <c r="I231" s="176">
        <v>0.13719999999999999</v>
      </c>
      <c r="J231" s="176">
        <v>4.5999999999999999E-3</v>
      </c>
      <c r="K231" s="178">
        <v>-0.38923926330332703</v>
      </c>
      <c r="L231" s="179">
        <v>572.07548644247265</v>
      </c>
      <c r="M231" s="180">
        <v>7.3975278419285262</v>
      </c>
      <c r="N231" s="180">
        <v>1030.4800682694311</v>
      </c>
      <c r="O231" s="180">
        <v>41.594135785747362</v>
      </c>
      <c r="P231" s="180">
        <v>2192.1565612818454</v>
      </c>
      <c r="Q231" s="180">
        <v>73.497960509449626</v>
      </c>
      <c r="R231" s="180">
        <v>519.07088078940683</v>
      </c>
      <c r="S231" s="181">
        <v>7.2624128662768443</v>
      </c>
      <c r="T231" s="175">
        <v>19.53</v>
      </c>
      <c r="U231" s="178">
        <v>3.0156815440289506</v>
      </c>
    </row>
    <row r="232" spans="1:21" s="162" customFormat="1">
      <c r="A232" s="415" t="s">
        <v>352</v>
      </c>
      <c r="B232" s="184">
        <v>4.8099999999999996</v>
      </c>
      <c r="C232" s="184">
        <v>0.2</v>
      </c>
      <c r="D232" s="184">
        <v>0.1179</v>
      </c>
      <c r="E232" s="184">
        <v>2E-3</v>
      </c>
      <c r="F232" s="185">
        <v>0.631312861744175</v>
      </c>
      <c r="G232" s="184">
        <v>8.49</v>
      </c>
      <c r="H232" s="184">
        <v>0.15</v>
      </c>
      <c r="I232" s="184">
        <v>0.29799999999999999</v>
      </c>
      <c r="J232" s="184">
        <v>0.01</v>
      </c>
      <c r="K232" s="186">
        <v>-0.24513509315292686</v>
      </c>
      <c r="L232" s="187">
        <v>718.46527183976218</v>
      </c>
      <c r="M232" s="188">
        <v>12.187706053261444</v>
      </c>
      <c r="N232" s="188">
        <v>1786.6482924951208</v>
      </c>
      <c r="O232" s="188">
        <v>74.288910290857416</v>
      </c>
      <c r="P232" s="188">
        <v>3459.8583579157316</v>
      </c>
      <c r="Q232" s="188">
        <v>116.10262946025945</v>
      </c>
      <c r="R232" s="188">
        <v>517.1324535463973</v>
      </c>
      <c r="S232" s="189">
        <v>12.170646883648706</v>
      </c>
      <c r="T232" s="183">
        <v>18.22</v>
      </c>
      <c r="U232" s="186">
        <v>5.3619302949061662</v>
      </c>
    </row>
    <row r="233" spans="1:21" s="190" customFormat="1" ht="15" thickBot="1">
      <c r="A233" s="531" t="s">
        <v>353</v>
      </c>
      <c r="B233" s="531"/>
      <c r="C233" s="531"/>
      <c r="D233" s="531"/>
      <c r="E233" s="531"/>
      <c r="F233" s="531"/>
      <c r="G233" s="531"/>
      <c r="H233" s="531"/>
      <c r="I233" s="531"/>
      <c r="J233" s="531"/>
      <c r="K233" s="531"/>
      <c r="L233" s="531"/>
      <c r="M233" s="531"/>
      <c r="N233" s="531"/>
      <c r="O233" s="531"/>
      <c r="P233" s="531"/>
      <c r="Q233" s="531"/>
      <c r="R233" s="531"/>
      <c r="S233" s="531"/>
      <c r="T233" s="531"/>
      <c r="U233" s="531"/>
    </row>
    <row r="234" spans="1:21" s="162" customFormat="1" ht="14.4" thickTop="1">
      <c r="A234" s="532" t="s">
        <v>354</v>
      </c>
      <c r="B234" s="532"/>
      <c r="C234" s="532"/>
      <c r="D234" s="532"/>
      <c r="E234" s="532"/>
      <c r="F234" s="532"/>
      <c r="G234" s="532"/>
      <c r="H234" s="532"/>
      <c r="I234" s="532"/>
      <c r="J234" s="532"/>
      <c r="K234" s="532"/>
      <c r="L234" s="532"/>
      <c r="M234" s="532"/>
      <c r="N234" s="532"/>
      <c r="O234" s="532"/>
      <c r="P234" s="532"/>
      <c r="Q234" s="532"/>
      <c r="R234" s="532"/>
      <c r="S234" s="532"/>
      <c r="T234" s="532"/>
      <c r="U234" s="532"/>
    </row>
    <row r="235" spans="1:21" s="162" customFormat="1" ht="13.8">
      <c r="A235" s="191"/>
      <c r="B235" s="192"/>
      <c r="C235" s="192"/>
      <c r="D235" s="192"/>
      <c r="E235" s="192"/>
      <c r="F235" s="193"/>
      <c r="G235" s="192"/>
      <c r="H235" s="192"/>
      <c r="I235" s="192"/>
      <c r="J235" s="192"/>
      <c r="K235" s="193"/>
      <c r="L235" s="194"/>
      <c r="M235" s="194"/>
      <c r="N235" s="194"/>
      <c r="O235" s="194"/>
      <c r="P235" s="194"/>
      <c r="Q235" s="194"/>
      <c r="R235" s="194"/>
      <c r="S235" s="194"/>
      <c r="U235" s="195"/>
    </row>
    <row r="236" spans="1:21" s="162" customFormat="1">
      <c r="A236" s="196"/>
      <c r="B236" s="192"/>
      <c r="C236" s="192"/>
      <c r="D236" s="192"/>
      <c r="E236" s="192"/>
      <c r="F236" s="193"/>
      <c r="G236" s="192"/>
      <c r="H236" s="192"/>
      <c r="I236" s="192"/>
      <c r="J236" s="192"/>
      <c r="K236" s="193"/>
      <c r="L236" s="194"/>
      <c r="M236" s="194"/>
      <c r="N236" s="194"/>
      <c r="O236" s="194"/>
      <c r="P236" s="194"/>
      <c r="Q236" s="194"/>
      <c r="R236" s="194"/>
      <c r="S236" s="194"/>
      <c r="U236" s="195"/>
    </row>
    <row r="237" spans="1:21" s="162" customFormat="1">
      <c r="A237" s="196"/>
      <c r="B237" s="192"/>
      <c r="C237" s="192"/>
      <c r="D237" s="192"/>
      <c r="E237" s="192"/>
      <c r="F237" s="193"/>
      <c r="G237" s="192"/>
      <c r="H237" s="192"/>
      <c r="I237" s="192"/>
      <c r="J237" s="192"/>
      <c r="K237" s="193"/>
      <c r="L237" s="194"/>
      <c r="M237" s="194"/>
      <c r="N237" s="194"/>
      <c r="O237" s="194"/>
      <c r="P237" s="194"/>
      <c r="Q237" s="194"/>
      <c r="R237" s="194"/>
      <c r="S237" s="194"/>
      <c r="U237" s="195"/>
    </row>
    <row r="238" spans="1:21" s="162" customFormat="1">
      <c r="A238" s="196"/>
      <c r="B238" s="192"/>
      <c r="C238" s="192"/>
      <c r="D238" s="192"/>
      <c r="E238" s="192"/>
      <c r="F238" s="193"/>
      <c r="G238" s="192"/>
      <c r="H238" s="192"/>
      <c r="I238" s="192"/>
      <c r="J238" s="192"/>
      <c r="K238" s="193"/>
      <c r="L238" s="194"/>
      <c r="M238" s="194"/>
      <c r="N238" s="194"/>
      <c r="O238" s="194"/>
      <c r="P238" s="194"/>
      <c r="Q238" s="194"/>
      <c r="R238" s="194"/>
      <c r="S238" s="194"/>
      <c r="U238" s="195"/>
    </row>
    <row r="239" spans="1:21" s="162" customFormat="1">
      <c r="A239" s="196"/>
      <c r="B239" s="192"/>
      <c r="C239" s="192"/>
      <c r="D239" s="192"/>
      <c r="E239" s="192"/>
      <c r="F239" s="193"/>
      <c r="G239" s="192"/>
      <c r="H239" s="192"/>
      <c r="I239" s="192"/>
      <c r="J239" s="192"/>
      <c r="K239" s="193"/>
      <c r="L239" s="194"/>
      <c r="M239" s="194"/>
      <c r="N239" s="194"/>
      <c r="O239" s="194"/>
      <c r="P239" s="194"/>
      <c r="Q239" s="194"/>
      <c r="R239" s="194"/>
      <c r="S239" s="194"/>
      <c r="U239" s="195"/>
    </row>
    <row r="240" spans="1:21" s="162" customFormat="1">
      <c r="A240" s="196"/>
      <c r="B240" s="192"/>
      <c r="C240" s="192"/>
      <c r="D240" s="192"/>
      <c r="E240" s="192"/>
      <c r="F240" s="193"/>
      <c r="G240" s="192"/>
      <c r="H240" s="192"/>
      <c r="I240" s="192"/>
      <c r="J240" s="192"/>
      <c r="K240" s="193"/>
      <c r="L240" s="194"/>
      <c r="M240" s="194"/>
      <c r="N240" s="194"/>
      <c r="O240" s="194"/>
      <c r="P240" s="194"/>
      <c r="Q240" s="194"/>
      <c r="R240" s="194"/>
      <c r="S240" s="194"/>
      <c r="U240" s="195"/>
    </row>
    <row r="241" spans="1:21" s="162" customFormat="1">
      <c r="A241" s="196"/>
      <c r="B241" s="192"/>
      <c r="C241" s="192"/>
      <c r="D241" s="192"/>
      <c r="E241" s="192"/>
      <c r="F241" s="193"/>
      <c r="G241" s="192"/>
      <c r="H241" s="192"/>
      <c r="I241" s="192"/>
      <c r="J241" s="192"/>
      <c r="K241" s="193"/>
      <c r="L241" s="194"/>
      <c r="M241" s="194"/>
      <c r="N241" s="194"/>
      <c r="O241" s="194"/>
      <c r="P241" s="194"/>
      <c r="Q241" s="194"/>
      <c r="R241" s="194"/>
      <c r="S241" s="194"/>
      <c r="U241" s="195"/>
    </row>
    <row r="242" spans="1:21" s="162" customFormat="1">
      <c r="A242" s="196"/>
      <c r="B242" s="192"/>
      <c r="C242" s="192"/>
      <c r="D242" s="192"/>
      <c r="E242" s="192"/>
      <c r="F242" s="193"/>
      <c r="G242" s="192"/>
      <c r="H242" s="192"/>
      <c r="I242" s="192"/>
      <c r="J242" s="192"/>
      <c r="K242" s="193"/>
      <c r="L242" s="194"/>
      <c r="M242" s="194"/>
      <c r="N242" s="194"/>
      <c r="O242" s="194"/>
      <c r="P242" s="194"/>
      <c r="Q242" s="194"/>
      <c r="R242" s="194"/>
      <c r="S242" s="194"/>
      <c r="U242" s="195"/>
    </row>
    <row r="243" spans="1:21" s="162" customFormat="1">
      <c r="A243" s="196"/>
      <c r="B243" s="192"/>
      <c r="C243" s="192"/>
      <c r="D243" s="192"/>
      <c r="E243" s="192"/>
      <c r="F243" s="193"/>
      <c r="G243" s="192"/>
      <c r="H243" s="192"/>
      <c r="I243" s="192"/>
      <c r="J243" s="192"/>
      <c r="K243" s="193"/>
      <c r="L243" s="194"/>
      <c r="M243" s="194"/>
      <c r="N243" s="194"/>
      <c r="O243" s="194"/>
      <c r="P243" s="194"/>
      <c r="Q243" s="194"/>
      <c r="R243" s="194"/>
      <c r="S243" s="194"/>
      <c r="U243" s="195"/>
    </row>
    <row r="244" spans="1:21" s="162" customFormat="1">
      <c r="A244" s="196"/>
      <c r="B244" s="192"/>
      <c r="C244" s="192"/>
      <c r="D244" s="192"/>
      <c r="E244" s="192"/>
      <c r="F244" s="193"/>
      <c r="G244" s="192"/>
      <c r="H244" s="192"/>
      <c r="I244" s="192"/>
      <c r="J244" s="192"/>
      <c r="K244" s="193"/>
      <c r="L244" s="194"/>
      <c r="M244" s="194"/>
      <c r="N244" s="194"/>
      <c r="O244" s="194"/>
      <c r="P244" s="194"/>
      <c r="Q244" s="194"/>
      <c r="R244" s="194"/>
      <c r="S244" s="194"/>
      <c r="U244" s="195"/>
    </row>
    <row r="245" spans="1:21" s="162" customFormat="1">
      <c r="A245" s="196"/>
      <c r="B245" s="192"/>
      <c r="C245" s="192"/>
      <c r="D245" s="192"/>
      <c r="E245" s="192"/>
      <c r="F245" s="193"/>
      <c r="G245" s="192"/>
      <c r="H245" s="192"/>
      <c r="I245" s="192"/>
      <c r="J245" s="192"/>
      <c r="K245" s="193"/>
      <c r="L245" s="194"/>
      <c r="M245" s="194"/>
      <c r="N245" s="194"/>
      <c r="O245" s="194"/>
      <c r="P245" s="194"/>
      <c r="Q245" s="194"/>
      <c r="R245" s="194"/>
      <c r="S245" s="194"/>
      <c r="U245" s="195"/>
    </row>
    <row r="246" spans="1:21" s="162" customFormat="1">
      <c r="A246" s="196"/>
      <c r="B246" s="192"/>
      <c r="C246" s="192"/>
      <c r="D246" s="192"/>
      <c r="E246" s="192"/>
      <c r="F246" s="193"/>
      <c r="G246" s="192"/>
      <c r="H246" s="192"/>
      <c r="I246" s="192"/>
      <c r="J246" s="192"/>
      <c r="K246" s="193"/>
      <c r="L246" s="194"/>
      <c r="M246" s="194"/>
      <c r="N246" s="194"/>
      <c r="O246" s="194"/>
      <c r="P246" s="194"/>
      <c r="Q246" s="194"/>
      <c r="R246" s="194"/>
      <c r="S246" s="194"/>
      <c r="U246" s="195"/>
    </row>
    <row r="247" spans="1:21" s="162" customFormat="1">
      <c r="A247" s="196"/>
      <c r="B247" s="192"/>
      <c r="C247" s="192"/>
      <c r="D247" s="192"/>
      <c r="E247" s="192"/>
      <c r="F247" s="193"/>
      <c r="G247" s="192"/>
      <c r="H247" s="192"/>
      <c r="I247" s="192"/>
      <c r="J247" s="192"/>
      <c r="K247" s="193"/>
      <c r="L247" s="194"/>
      <c r="M247" s="194"/>
      <c r="N247" s="194"/>
      <c r="O247" s="194"/>
      <c r="P247" s="194"/>
      <c r="Q247" s="194"/>
      <c r="R247" s="194"/>
      <c r="S247" s="194"/>
      <c r="U247" s="195"/>
    </row>
    <row r="248" spans="1:21" s="162" customFormat="1">
      <c r="A248" s="196"/>
      <c r="B248" s="192"/>
      <c r="C248" s="192"/>
      <c r="D248" s="192"/>
      <c r="E248" s="192"/>
      <c r="F248" s="193"/>
      <c r="G248" s="192"/>
      <c r="H248" s="192"/>
      <c r="I248" s="192"/>
      <c r="J248" s="192"/>
      <c r="K248" s="193"/>
      <c r="L248" s="194"/>
      <c r="M248" s="194"/>
      <c r="N248" s="194"/>
      <c r="O248" s="194"/>
      <c r="P248" s="194"/>
      <c r="Q248" s="194"/>
      <c r="R248" s="194"/>
      <c r="S248" s="194"/>
      <c r="U248" s="195"/>
    </row>
    <row r="249" spans="1:21" s="162" customFormat="1">
      <c r="A249" s="196"/>
      <c r="B249" s="192"/>
      <c r="C249" s="192"/>
      <c r="D249" s="192"/>
      <c r="E249" s="192"/>
      <c r="F249" s="193"/>
      <c r="G249" s="192"/>
      <c r="H249" s="192"/>
      <c r="I249" s="192"/>
      <c r="J249" s="192"/>
      <c r="K249" s="193"/>
      <c r="L249" s="194"/>
      <c r="M249" s="194"/>
      <c r="N249" s="194"/>
      <c r="O249" s="194"/>
      <c r="P249" s="194"/>
      <c r="Q249" s="194"/>
      <c r="R249" s="194"/>
      <c r="S249" s="194"/>
      <c r="U249" s="195"/>
    </row>
    <row r="250" spans="1:21" s="162" customFormat="1">
      <c r="A250" s="196"/>
      <c r="B250" s="192"/>
      <c r="C250" s="192"/>
      <c r="D250" s="192"/>
      <c r="E250" s="192"/>
      <c r="F250" s="193"/>
      <c r="G250" s="192"/>
      <c r="H250" s="192"/>
      <c r="I250" s="192"/>
      <c r="J250" s="192"/>
      <c r="K250" s="193"/>
      <c r="L250" s="194"/>
      <c r="M250" s="194"/>
      <c r="N250" s="194"/>
      <c r="O250" s="194"/>
      <c r="P250" s="194"/>
      <c r="Q250" s="194"/>
      <c r="R250" s="194"/>
      <c r="S250" s="194"/>
      <c r="U250" s="195"/>
    </row>
    <row r="251" spans="1:21" s="162" customFormat="1">
      <c r="A251" s="196"/>
      <c r="B251" s="192"/>
      <c r="C251" s="192"/>
      <c r="D251" s="192"/>
      <c r="E251" s="192"/>
      <c r="F251" s="193"/>
      <c r="G251" s="192"/>
      <c r="H251" s="192"/>
      <c r="I251" s="192"/>
      <c r="J251" s="192"/>
      <c r="K251" s="193"/>
      <c r="L251" s="194"/>
      <c r="M251" s="194"/>
      <c r="N251" s="194"/>
      <c r="O251" s="194"/>
      <c r="P251" s="194"/>
      <c r="Q251" s="194"/>
      <c r="R251" s="194"/>
      <c r="S251" s="194"/>
      <c r="U251" s="195"/>
    </row>
    <row r="252" spans="1:21" s="162" customFormat="1">
      <c r="A252" s="196"/>
      <c r="B252" s="192"/>
      <c r="C252" s="192"/>
      <c r="D252" s="192"/>
      <c r="E252" s="192"/>
      <c r="F252" s="193"/>
      <c r="G252" s="192"/>
      <c r="H252" s="192"/>
      <c r="I252" s="192"/>
      <c r="J252" s="192"/>
      <c r="K252" s="193"/>
      <c r="L252" s="194"/>
      <c r="M252" s="194"/>
      <c r="N252" s="194"/>
      <c r="O252" s="194"/>
      <c r="P252" s="194"/>
      <c r="Q252" s="194"/>
      <c r="R252" s="194"/>
      <c r="S252" s="194"/>
      <c r="U252" s="195"/>
    </row>
    <row r="253" spans="1:21" s="162" customFormat="1">
      <c r="A253" s="196"/>
      <c r="B253" s="192"/>
      <c r="C253" s="192"/>
      <c r="D253" s="192"/>
      <c r="E253" s="192"/>
      <c r="F253" s="193"/>
      <c r="G253" s="192"/>
      <c r="H253" s="192"/>
      <c r="I253" s="192"/>
      <c r="J253" s="192"/>
      <c r="K253" s="193"/>
      <c r="L253" s="194"/>
      <c r="M253" s="194"/>
      <c r="N253" s="194"/>
      <c r="O253" s="194"/>
      <c r="P253" s="194"/>
      <c r="Q253" s="194"/>
      <c r="R253" s="194"/>
      <c r="S253" s="194"/>
      <c r="U253" s="195"/>
    </row>
    <row r="254" spans="1:21" s="162" customFormat="1">
      <c r="A254" s="196"/>
      <c r="B254" s="192"/>
      <c r="C254" s="192"/>
      <c r="D254" s="192"/>
      <c r="E254" s="192"/>
      <c r="F254" s="193"/>
      <c r="G254" s="192"/>
      <c r="H254" s="192"/>
      <c r="I254" s="192"/>
      <c r="J254" s="192"/>
      <c r="K254" s="193"/>
      <c r="L254" s="194"/>
      <c r="M254" s="194"/>
      <c r="N254" s="194"/>
      <c r="O254" s="194"/>
      <c r="P254" s="194"/>
      <c r="Q254" s="194"/>
      <c r="R254" s="194"/>
      <c r="S254" s="194"/>
      <c r="U254" s="195"/>
    </row>
    <row r="255" spans="1:21" s="162" customFormat="1">
      <c r="A255" s="196"/>
      <c r="B255" s="192"/>
      <c r="C255" s="192"/>
      <c r="D255" s="192"/>
      <c r="E255" s="192"/>
      <c r="F255" s="193"/>
      <c r="G255" s="192"/>
      <c r="H255" s="192"/>
      <c r="I255" s="192"/>
      <c r="J255" s="192"/>
      <c r="K255" s="193"/>
      <c r="L255" s="194"/>
      <c r="M255" s="194"/>
      <c r="N255" s="194"/>
      <c r="O255" s="194"/>
      <c r="P255" s="194"/>
      <c r="Q255" s="194"/>
      <c r="R255" s="194"/>
      <c r="S255" s="194"/>
      <c r="U255" s="195"/>
    </row>
    <row r="256" spans="1:21" s="162" customFormat="1">
      <c r="A256" s="196"/>
      <c r="B256" s="192"/>
      <c r="C256" s="192"/>
      <c r="D256" s="192"/>
      <c r="E256" s="192"/>
      <c r="F256" s="193"/>
      <c r="G256" s="192"/>
      <c r="H256" s="192"/>
      <c r="I256" s="192"/>
      <c r="J256" s="192"/>
      <c r="K256" s="193"/>
      <c r="L256" s="194"/>
      <c r="M256" s="194"/>
      <c r="N256" s="194"/>
      <c r="O256" s="194"/>
      <c r="P256" s="194"/>
      <c r="Q256" s="194"/>
      <c r="R256" s="194"/>
      <c r="S256" s="194"/>
      <c r="U256" s="195"/>
    </row>
    <row r="257" spans="1:21" s="162" customFormat="1">
      <c r="A257" s="196"/>
      <c r="B257" s="192"/>
      <c r="C257" s="192"/>
      <c r="D257" s="192"/>
      <c r="E257" s="192"/>
      <c r="F257" s="193"/>
      <c r="G257" s="192"/>
      <c r="H257" s="192"/>
      <c r="I257" s="192"/>
      <c r="J257" s="192"/>
      <c r="K257" s="193"/>
      <c r="L257" s="194"/>
      <c r="M257" s="194"/>
      <c r="N257" s="194"/>
      <c r="O257" s="194"/>
      <c r="P257" s="194"/>
      <c r="Q257" s="194"/>
      <c r="R257" s="194"/>
      <c r="S257" s="194"/>
      <c r="U257" s="195"/>
    </row>
    <row r="258" spans="1:21" s="162" customFormat="1">
      <c r="A258" s="196"/>
      <c r="B258" s="192"/>
      <c r="C258" s="192"/>
      <c r="D258" s="192"/>
      <c r="E258" s="192"/>
      <c r="F258" s="193"/>
      <c r="G258" s="192"/>
      <c r="H258" s="192"/>
      <c r="I258" s="192"/>
      <c r="J258" s="192"/>
      <c r="K258" s="193"/>
      <c r="L258" s="194"/>
      <c r="M258" s="194"/>
      <c r="N258" s="194"/>
      <c r="O258" s="194"/>
      <c r="P258" s="194"/>
      <c r="Q258" s="194"/>
      <c r="R258" s="194"/>
      <c r="S258" s="194"/>
      <c r="U258" s="195"/>
    </row>
    <row r="259" spans="1:21" s="162" customFormat="1">
      <c r="A259" s="196"/>
      <c r="B259" s="192"/>
      <c r="C259" s="192"/>
      <c r="D259" s="192"/>
      <c r="E259" s="192"/>
      <c r="F259" s="193"/>
      <c r="G259" s="192"/>
      <c r="H259" s="192"/>
      <c r="I259" s="192"/>
      <c r="J259" s="192"/>
      <c r="K259" s="193"/>
      <c r="L259" s="194"/>
      <c r="M259" s="194"/>
      <c r="N259" s="194"/>
      <c r="O259" s="194"/>
      <c r="P259" s="194"/>
      <c r="Q259" s="194"/>
      <c r="R259" s="194"/>
      <c r="S259" s="194"/>
      <c r="U259" s="195"/>
    </row>
    <row r="260" spans="1:21" s="162" customFormat="1">
      <c r="A260" s="196"/>
      <c r="B260" s="192"/>
      <c r="C260" s="192"/>
      <c r="D260" s="192"/>
      <c r="E260" s="192"/>
      <c r="F260" s="193"/>
      <c r="G260" s="192"/>
      <c r="H260" s="192"/>
      <c r="I260" s="192"/>
      <c r="J260" s="192"/>
      <c r="K260" s="193"/>
      <c r="L260" s="194"/>
      <c r="M260" s="194"/>
      <c r="N260" s="194"/>
      <c r="O260" s="194"/>
      <c r="P260" s="194"/>
      <c r="Q260" s="194"/>
      <c r="R260" s="194"/>
      <c r="S260" s="194"/>
      <c r="U260" s="195"/>
    </row>
    <row r="261" spans="1:21" s="162" customFormat="1">
      <c r="A261" s="196"/>
      <c r="B261" s="192"/>
      <c r="C261" s="192"/>
      <c r="D261" s="192"/>
      <c r="E261" s="192"/>
      <c r="F261" s="193"/>
      <c r="G261" s="192"/>
      <c r="H261" s="192"/>
      <c r="I261" s="192"/>
      <c r="J261" s="192"/>
      <c r="K261" s="193"/>
      <c r="L261" s="194"/>
      <c r="M261" s="194"/>
      <c r="N261" s="194"/>
      <c r="O261" s="194"/>
      <c r="P261" s="194"/>
      <c r="Q261" s="194"/>
      <c r="R261" s="194"/>
      <c r="S261" s="194"/>
      <c r="U261" s="195"/>
    </row>
    <row r="262" spans="1:21" s="162" customFormat="1">
      <c r="A262" s="196"/>
      <c r="B262" s="192"/>
      <c r="C262" s="192"/>
      <c r="D262" s="192"/>
      <c r="E262" s="192"/>
      <c r="F262" s="193"/>
      <c r="G262" s="192"/>
      <c r="H262" s="192"/>
      <c r="I262" s="192"/>
      <c r="J262" s="192"/>
      <c r="K262" s="193"/>
      <c r="L262" s="194"/>
      <c r="M262" s="194"/>
      <c r="N262" s="194"/>
      <c r="O262" s="194"/>
      <c r="P262" s="194"/>
      <c r="Q262" s="194"/>
      <c r="R262" s="194"/>
      <c r="S262" s="194"/>
      <c r="U262" s="195"/>
    </row>
    <row r="263" spans="1:21" s="162" customFormat="1">
      <c r="A263" s="196"/>
      <c r="B263" s="192"/>
      <c r="C263" s="192"/>
      <c r="D263" s="192"/>
      <c r="E263" s="192"/>
      <c r="F263" s="193"/>
      <c r="G263" s="192"/>
      <c r="H263" s="192"/>
      <c r="I263" s="192"/>
      <c r="J263" s="192"/>
      <c r="K263" s="193"/>
      <c r="L263" s="194"/>
      <c r="M263" s="194"/>
      <c r="N263" s="194"/>
      <c r="O263" s="194"/>
      <c r="P263" s="194"/>
      <c r="Q263" s="194"/>
      <c r="R263" s="194"/>
      <c r="S263" s="194"/>
      <c r="U263" s="195"/>
    </row>
    <row r="264" spans="1:21" s="162" customFormat="1">
      <c r="A264" s="196"/>
      <c r="B264" s="192"/>
      <c r="C264" s="192"/>
      <c r="D264" s="192"/>
      <c r="E264" s="192"/>
      <c r="F264" s="193"/>
      <c r="G264" s="192"/>
      <c r="H264" s="192"/>
      <c r="I264" s="192"/>
      <c r="J264" s="192"/>
      <c r="K264" s="193"/>
      <c r="L264" s="194"/>
      <c r="M264" s="194"/>
      <c r="N264" s="194"/>
      <c r="O264" s="194"/>
      <c r="P264" s="194"/>
      <c r="Q264" s="194"/>
      <c r="R264" s="194"/>
      <c r="S264" s="194"/>
      <c r="U264" s="195"/>
    </row>
    <row r="265" spans="1:21" s="162" customFormat="1">
      <c r="A265" s="196"/>
      <c r="B265" s="192"/>
      <c r="C265" s="192"/>
      <c r="D265" s="192"/>
      <c r="E265" s="192"/>
      <c r="F265" s="193"/>
      <c r="G265" s="192"/>
      <c r="H265" s="192"/>
      <c r="I265" s="192"/>
      <c r="J265" s="192"/>
      <c r="K265" s="193"/>
      <c r="L265" s="194"/>
      <c r="M265" s="194"/>
      <c r="N265" s="194"/>
      <c r="O265" s="194"/>
      <c r="P265" s="194"/>
      <c r="Q265" s="194"/>
      <c r="R265" s="194"/>
      <c r="S265" s="194"/>
      <c r="U265" s="195"/>
    </row>
    <row r="266" spans="1:21" s="162" customFormat="1">
      <c r="A266" s="196"/>
      <c r="B266" s="192"/>
      <c r="C266" s="192"/>
      <c r="D266" s="192"/>
      <c r="E266" s="192"/>
      <c r="F266" s="193"/>
      <c r="G266" s="192"/>
      <c r="H266" s="192"/>
      <c r="I266" s="192"/>
      <c r="J266" s="192"/>
      <c r="K266" s="193"/>
      <c r="L266" s="194"/>
      <c r="M266" s="194"/>
      <c r="N266" s="194"/>
      <c r="O266" s="194"/>
      <c r="P266" s="194"/>
      <c r="Q266" s="194"/>
      <c r="R266" s="194"/>
      <c r="S266" s="194"/>
      <c r="U266" s="195"/>
    </row>
    <row r="267" spans="1:21" s="162" customFormat="1">
      <c r="A267" s="196"/>
      <c r="B267" s="192"/>
      <c r="C267" s="192"/>
      <c r="D267" s="192"/>
      <c r="E267" s="192"/>
      <c r="F267" s="193"/>
      <c r="G267" s="192"/>
      <c r="H267" s="192"/>
      <c r="I267" s="192"/>
      <c r="J267" s="192"/>
      <c r="K267" s="193"/>
      <c r="L267" s="194"/>
      <c r="M267" s="194"/>
      <c r="N267" s="194"/>
      <c r="O267" s="194"/>
      <c r="P267" s="194"/>
      <c r="Q267" s="194"/>
      <c r="R267" s="194"/>
      <c r="S267" s="194"/>
      <c r="U267" s="195"/>
    </row>
    <row r="268" spans="1:21" s="162" customFormat="1">
      <c r="A268" s="196"/>
      <c r="B268" s="192"/>
      <c r="C268" s="192"/>
      <c r="D268" s="192"/>
      <c r="E268" s="192"/>
      <c r="F268" s="193"/>
      <c r="G268" s="192"/>
      <c r="H268" s="192"/>
      <c r="I268" s="192"/>
      <c r="J268" s="192"/>
      <c r="K268" s="193"/>
      <c r="L268" s="194"/>
      <c r="M268" s="194"/>
      <c r="N268" s="194"/>
      <c r="O268" s="194"/>
      <c r="P268" s="194"/>
      <c r="Q268" s="194"/>
      <c r="R268" s="194"/>
      <c r="S268" s="194"/>
      <c r="U268" s="195"/>
    </row>
    <row r="269" spans="1:21" s="162" customFormat="1">
      <c r="A269" s="196"/>
      <c r="B269" s="192"/>
      <c r="C269" s="192"/>
      <c r="D269" s="192"/>
      <c r="E269" s="192"/>
      <c r="F269" s="193"/>
      <c r="G269" s="192"/>
      <c r="H269" s="192"/>
      <c r="I269" s="192"/>
      <c r="J269" s="192"/>
      <c r="K269" s="193"/>
      <c r="L269" s="194"/>
      <c r="M269" s="194"/>
      <c r="N269" s="194"/>
      <c r="O269" s="194"/>
      <c r="P269" s="194"/>
      <c r="Q269" s="194"/>
      <c r="R269" s="194"/>
      <c r="S269" s="194"/>
      <c r="U269" s="195"/>
    </row>
    <row r="270" spans="1:21" s="162" customFormat="1">
      <c r="A270" s="196"/>
      <c r="B270" s="192"/>
      <c r="C270" s="192"/>
      <c r="D270" s="192"/>
      <c r="E270" s="192"/>
      <c r="F270" s="193"/>
      <c r="G270" s="192"/>
      <c r="H270" s="192"/>
      <c r="I270" s="192"/>
      <c r="J270" s="192"/>
      <c r="K270" s="193"/>
      <c r="L270" s="194"/>
      <c r="M270" s="194"/>
      <c r="N270" s="194"/>
      <c r="O270" s="194"/>
      <c r="P270" s="194"/>
      <c r="Q270" s="194"/>
      <c r="R270" s="194"/>
      <c r="S270" s="194"/>
      <c r="U270" s="195"/>
    </row>
    <row r="271" spans="1:21" s="162" customFormat="1">
      <c r="A271" s="196"/>
      <c r="B271" s="192"/>
      <c r="C271" s="192"/>
      <c r="D271" s="192"/>
      <c r="E271" s="192"/>
      <c r="F271" s="193"/>
      <c r="G271" s="192"/>
      <c r="H271" s="192"/>
      <c r="I271" s="192"/>
      <c r="J271" s="192"/>
      <c r="K271" s="193"/>
      <c r="L271" s="194"/>
      <c r="M271" s="194"/>
      <c r="N271" s="194"/>
      <c r="O271" s="194"/>
      <c r="P271" s="194"/>
      <c r="Q271" s="194"/>
      <c r="R271" s="194"/>
      <c r="S271" s="194"/>
      <c r="U271" s="195"/>
    </row>
    <row r="272" spans="1:21" s="162" customFormat="1">
      <c r="A272" s="196"/>
      <c r="B272" s="192"/>
      <c r="C272" s="192"/>
      <c r="D272" s="192"/>
      <c r="E272" s="192"/>
      <c r="F272" s="193"/>
      <c r="G272" s="192"/>
      <c r="H272" s="192"/>
      <c r="I272" s="192"/>
      <c r="J272" s="192"/>
      <c r="K272" s="193"/>
      <c r="L272" s="194"/>
      <c r="M272" s="194"/>
      <c r="N272" s="194"/>
      <c r="O272" s="194"/>
      <c r="P272" s="194"/>
      <c r="Q272" s="194"/>
      <c r="R272" s="194"/>
      <c r="S272" s="194"/>
      <c r="U272" s="195"/>
    </row>
    <row r="273" spans="1:21" s="162" customFormat="1">
      <c r="A273" s="196"/>
      <c r="B273" s="192"/>
      <c r="C273" s="192"/>
      <c r="D273" s="192"/>
      <c r="E273" s="192"/>
      <c r="F273" s="193"/>
      <c r="G273" s="192"/>
      <c r="H273" s="192"/>
      <c r="I273" s="192"/>
      <c r="J273" s="192"/>
      <c r="K273" s="193"/>
      <c r="L273" s="194"/>
      <c r="M273" s="194"/>
      <c r="N273" s="194"/>
      <c r="O273" s="194"/>
      <c r="P273" s="194"/>
      <c r="Q273" s="194"/>
      <c r="R273" s="194"/>
      <c r="S273" s="194"/>
      <c r="U273" s="195"/>
    </row>
    <row r="274" spans="1:21" s="162" customFormat="1">
      <c r="A274" s="196"/>
      <c r="B274" s="192"/>
      <c r="C274" s="192"/>
      <c r="D274" s="192"/>
      <c r="E274" s="192"/>
      <c r="F274" s="193"/>
      <c r="G274" s="192"/>
      <c r="H274" s="192"/>
      <c r="I274" s="192"/>
      <c r="J274" s="192"/>
      <c r="K274" s="193"/>
      <c r="L274" s="194"/>
      <c r="M274" s="194"/>
      <c r="N274" s="194"/>
      <c r="O274" s="194"/>
      <c r="P274" s="194"/>
      <c r="Q274" s="194"/>
      <c r="R274" s="194"/>
      <c r="S274" s="194"/>
      <c r="U274" s="195"/>
    </row>
    <row r="275" spans="1:21" s="162" customFormat="1">
      <c r="A275" s="196"/>
      <c r="B275" s="192"/>
      <c r="C275" s="192"/>
      <c r="D275" s="192"/>
      <c r="E275" s="192"/>
      <c r="F275" s="193"/>
      <c r="G275" s="192"/>
      <c r="H275" s="192"/>
      <c r="I275" s="192"/>
      <c r="J275" s="192"/>
      <c r="K275" s="193"/>
      <c r="L275" s="194"/>
      <c r="M275" s="194"/>
      <c r="N275" s="194"/>
      <c r="O275" s="194"/>
      <c r="P275" s="194"/>
      <c r="Q275" s="194"/>
      <c r="R275" s="194"/>
      <c r="S275" s="194"/>
      <c r="U275" s="195"/>
    </row>
    <row r="276" spans="1:21" s="162" customFormat="1">
      <c r="A276" s="196"/>
      <c r="B276" s="192"/>
      <c r="C276" s="192"/>
      <c r="D276" s="192"/>
      <c r="E276" s="192"/>
      <c r="F276" s="193"/>
      <c r="G276" s="192"/>
      <c r="H276" s="192"/>
      <c r="I276" s="192"/>
      <c r="J276" s="192"/>
      <c r="K276" s="193"/>
      <c r="L276" s="194"/>
      <c r="M276" s="194"/>
      <c r="N276" s="194"/>
      <c r="O276" s="194"/>
      <c r="P276" s="194"/>
      <c r="Q276" s="194"/>
      <c r="R276" s="194"/>
      <c r="S276" s="194"/>
      <c r="U276" s="195"/>
    </row>
    <row r="277" spans="1:21" s="162" customFormat="1">
      <c r="A277" s="196"/>
      <c r="B277" s="192"/>
      <c r="C277" s="192"/>
      <c r="D277" s="192"/>
      <c r="E277" s="192"/>
      <c r="F277" s="193"/>
      <c r="G277" s="192"/>
      <c r="H277" s="192"/>
      <c r="I277" s="192"/>
      <c r="J277" s="192"/>
      <c r="K277" s="193"/>
      <c r="L277" s="194"/>
      <c r="M277" s="194"/>
      <c r="N277" s="194"/>
      <c r="O277" s="194"/>
      <c r="P277" s="194"/>
      <c r="Q277" s="194"/>
      <c r="R277" s="194"/>
      <c r="S277" s="194"/>
      <c r="U277" s="195"/>
    </row>
    <row r="278" spans="1:21" s="162" customFormat="1">
      <c r="A278" s="196"/>
      <c r="B278" s="192"/>
      <c r="C278" s="192"/>
      <c r="D278" s="192"/>
      <c r="E278" s="192"/>
      <c r="F278" s="193"/>
      <c r="G278" s="192"/>
      <c r="H278" s="192"/>
      <c r="I278" s="192"/>
      <c r="J278" s="192"/>
      <c r="K278" s="193"/>
      <c r="L278" s="194"/>
      <c r="M278" s="194"/>
      <c r="N278" s="194"/>
      <c r="O278" s="194"/>
      <c r="P278" s="194"/>
      <c r="Q278" s="194"/>
      <c r="R278" s="194"/>
      <c r="S278" s="194"/>
      <c r="U278" s="195"/>
    </row>
    <row r="279" spans="1:21" s="162" customFormat="1">
      <c r="A279" s="196"/>
      <c r="B279" s="192"/>
      <c r="C279" s="192"/>
      <c r="D279" s="192"/>
      <c r="E279" s="192"/>
      <c r="F279" s="193"/>
      <c r="G279" s="192"/>
      <c r="H279" s="192"/>
      <c r="I279" s="192"/>
      <c r="J279" s="192"/>
      <c r="K279" s="193"/>
      <c r="L279" s="194"/>
      <c r="M279" s="194"/>
      <c r="N279" s="194"/>
      <c r="O279" s="194"/>
      <c r="P279" s="194"/>
      <c r="Q279" s="194"/>
      <c r="R279" s="194"/>
      <c r="S279" s="194"/>
      <c r="U279" s="195"/>
    </row>
    <row r="280" spans="1:21" s="162" customFormat="1">
      <c r="A280" s="196"/>
      <c r="B280" s="192"/>
      <c r="C280" s="192"/>
      <c r="D280" s="192"/>
      <c r="E280" s="192"/>
      <c r="F280" s="193"/>
      <c r="G280" s="192"/>
      <c r="H280" s="192"/>
      <c r="I280" s="192"/>
      <c r="J280" s="192"/>
      <c r="K280" s="193"/>
      <c r="L280" s="194"/>
      <c r="M280" s="194"/>
      <c r="N280" s="194"/>
      <c r="O280" s="194"/>
      <c r="P280" s="194"/>
      <c r="Q280" s="194"/>
      <c r="R280" s="194"/>
      <c r="S280" s="194"/>
      <c r="U280" s="195"/>
    </row>
    <row r="281" spans="1:21" s="162" customFormat="1">
      <c r="A281" s="196"/>
      <c r="B281" s="192"/>
      <c r="C281" s="192"/>
      <c r="D281" s="192"/>
      <c r="E281" s="192"/>
      <c r="F281" s="193"/>
      <c r="G281" s="192"/>
      <c r="H281" s="192"/>
      <c r="I281" s="192"/>
      <c r="J281" s="192"/>
      <c r="K281" s="193"/>
      <c r="L281" s="194"/>
      <c r="M281" s="194"/>
      <c r="N281" s="194"/>
      <c r="O281" s="194"/>
      <c r="P281" s="194"/>
      <c r="Q281" s="194"/>
      <c r="R281" s="194"/>
      <c r="S281" s="194"/>
      <c r="U281" s="195"/>
    </row>
    <row r="282" spans="1:21" s="162" customFormat="1">
      <c r="A282" s="196"/>
      <c r="B282" s="192"/>
      <c r="C282" s="192"/>
      <c r="D282" s="192"/>
      <c r="E282" s="192"/>
      <c r="F282" s="193"/>
      <c r="G282" s="192"/>
      <c r="H282" s="192"/>
      <c r="I282" s="192"/>
      <c r="J282" s="192"/>
      <c r="K282" s="193"/>
      <c r="L282" s="194"/>
      <c r="M282" s="194"/>
      <c r="N282" s="194"/>
      <c r="O282" s="194"/>
      <c r="P282" s="194"/>
      <c r="Q282" s="194"/>
      <c r="R282" s="194"/>
      <c r="S282" s="194"/>
      <c r="U282" s="195"/>
    </row>
    <row r="283" spans="1:21" s="162" customFormat="1">
      <c r="A283" s="196"/>
      <c r="B283" s="192"/>
      <c r="C283" s="192"/>
      <c r="D283" s="192"/>
      <c r="E283" s="192"/>
      <c r="F283" s="193"/>
      <c r="G283" s="192"/>
      <c r="H283" s="192"/>
      <c r="I283" s="192"/>
      <c r="J283" s="192"/>
      <c r="K283" s="193"/>
      <c r="L283" s="194"/>
      <c r="M283" s="194"/>
      <c r="N283" s="194"/>
      <c r="O283" s="194"/>
      <c r="P283" s="194"/>
      <c r="Q283" s="194"/>
      <c r="R283" s="194"/>
      <c r="S283" s="194"/>
      <c r="U283" s="195"/>
    </row>
    <row r="284" spans="1:21" s="162" customFormat="1">
      <c r="A284" s="196"/>
      <c r="B284" s="192"/>
      <c r="C284" s="192"/>
      <c r="D284" s="192"/>
      <c r="E284" s="192"/>
      <c r="F284" s="193"/>
      <c r="G284" s="192"/>
      <c r="H284" s="192"/>
      <c r="I284" s="192"/>
      <c r="J284" s="192"/>
      <c r="K284" s="193"/>
      <c r="L284" s="194"/>
      <c r="M284" s="194"/>
      <c r="N284" s="194"/>
      <c r="O284" s="194"/>
      <c r="P284" s="194"/>
      <c r="Q284" s="194"/>
      <c r="R284" s="194"/>
      <c r="S284" s="194"/>
      <c r="U284" s="195"/>
    </row>
    <row r="285" spans="1:21" s="162" customFormat="1">
      <c r="A285" s="196"/>
      <c r="B285" s="192"/>
      <c r="C285" s="192"/>
      <c r="D285" s="192"/>
      <c r="E285" s="192"/>
      <c r="F285" s="193"/>
      <c r="G285" s="192"/>
      <c r="H285" s="192"/>
      <c r="I285" s="192"/>
      <c r="J285" s="192"/>
      <c r="K285" s="193"/>
      <c r="L285" s="194"/>
      <c r="M285" s="194"/>
      <c r="N285" s="194"/>
      <c r="O285" s="194"/>
      <c r="P285" s="194"/>
      <c r="Q285" s="194"/>
      <c r="R285" s="194"/>
      <c r="S285" s="194"/>
      <c r="U285" s="195"/>
    </row>
    <row r="286" spans="1:21" s="162" customFormat="1">
      <c r="A286" s="196"/>
      <c r="B286" s="192"/>
      <c r="C286" s="192"/>
      <c r="D286" s="192"/>
      <c r="E286" s="192"/>
      <c r="F286" s="193"/>
      <c r="G286" s="192"/>
      <c r="H286" s="192"/>
      <c r="I286" s="192"/>
      <c r="J286" s="192"/>
      <c r="K286" s="193"/>
      <c r="L286" s="194"/>
      <c r="M286" s="194"/>
      <c r="N286" s="194"/>
      <c r="O286" s="194"/>
      <c r="P286" s="194"/>
      <c r="Q286" s="194"/>
      <c r="R286" s="194"/>
      <c r="S286" s="194"/>
      <c r="U286" s="195"/>
    </row>
    <row r="287" spans="1:21" s="162" customFormat="1">
      <c r="A287" s="196"/>
      <c r="B287" s="192"/>
      <c r="C287" s="192"/>
      <c r="D287" s="192"/>
      <c r="E287" s="192"/>
      <c r="F287" s="193"/>
      <c r="G287" s="192"/>
      <c r="H287" s="192"/>
      <c r="I287" s="192"/>
      <c r="J287" s="192"/>
      <c r="K287" s="193"/>
      <c r="L287" s="194"/>
      <c r="M287" s="194"/>
      <c r="N287" s="194"/>
      <c r="O287" s="194"/>
      <c r="P287" s="194"/>
      <c r="Q287" s="194"/>
      <c r="R287" s="194"/>
      <c r="S287" s="194"/>
      <c r="U287" s="195"/>
    </row>
    <row r="288" spans="1:21" s="162" customFormat="1">
      <c r="A288" s="196"/>
      <c r="B288" s="192"/>
      <c r="C288" s="192"/>
      <c r="D288" s="192"/>
      <c r="E288" s="192"/>
      <c r="F288" s="193"/>
      <c r="G288" s="192"/>
      <c r="H288" s="192"/>
      <c r="I288" s="192"/>
      <c r="J288" s="192"/>
      <c r="K288" s="193"/>
      <c r="L288" s="194"/>
      <c r="M288" s="194"/>
      <c r="N288" s="194"/>
      <c r="O288" s="194"/>
      <c r="P288" s="194"/>
      <c r="Q288" s="194"/>
      <c r="R288" s="194"/>
      <c r="S288" s="194"/>
      <c r="U288" s="195"/>
    </row>
    <row r="289" spans="1:21" s="162" customFormat="1">
      <c r="A289" s="196"/>
      <c r="B289" s="192"/>
      <c r="C289" s="192"/>
      <c r="D289" s="192"/>
      <c r="E289" s="192"/>
      <c r="F289" s="193"/>
      <c r="G289" s="192"/>
      <c r="H289" s="192"/>
      <c r="I289" s="192"/>
      <c r="J289" s="192"/>
      <c r="K289" s="193"/>
      <c r="L289" s="194"/>
      <c r="M289" s="194"/>
      <c r="N289" s="194"/>
      <c r="O289" s="194"/>
      <c r="P289" s="194"/>
      <c r="Q289" s="194"/>
      <c r="R289" s="194"/>
      <c r="S289" s="194"/>
      <c r="U289" s="195"/>
    </row>
    <row r="290" spans="1:21" s="162" customFormat="1">
      <c r="A290" s="196"/>
      <c r="B290" s="192"/>
      <c r="C290" s="192"/>
      <c r="D290" s="192"/>
      <c r="E290" s="192"/>
      <c r="F290" s="193"/>
      <c r="G290" s="192"/>
      <c r="H290" s="192"/>
      <c r="I290" s="192"/>
      <c r="J290" s="192"/>
      <c r="K290" s="193"/>
      <c r="L290" s="194"/>
      <c r="M290" s="194"/>
      <c r="N290" s="194"/>
      <c r="O290" s="194"/>
      <c r="P290" s="194"/>
      <c r="Q290" s="194"/>
      <c r="R290" s="194"/>
      <c r="S290" s="194"/>
      <c r="U290" s="195"/>
    </row>
    <row r="291" spans="1:21" s="162" customFormat="1">
      <c r="A291" s="196"/>
      <c r="B291" s="192"/>
      <c r="C291" s="192"/>
      <c r="D291" s="192"/>
      <c r="E291" s="192"/>
      <c r="F291" s="193"/>
      <c r="G291" s="192"/>
      <c r="H291" s="192"/>
      <c r="I291" s="192"/>
      <c r="J291" s="192"/>
      <c r="K291" s="193"/>
      <c r="L291" s="194"/>
      <c r="M291" s="194"/>
      <c r="N291" s="194"/>
      <c r="O291" s="194"/>
      <c r="P291" s="194"/>
      <c r="Q291" s="194"/>
      <c r="R291" s="194"/>
      <c r="S291" s="194"/>
      <c r="U291" s="195"/>
    </row>
    <row r="292" spans="1:21" s="162" customFormat="1">
      <c r="A292" s="196"/>
      <c r="B292" s="192"/>
      <c r="C292" s="192"/>
      <c r="D292" s="192"/>
      <c r="E292" s="192"/>
      <c r="F292" s="193"/>
      <c r="G292" s="192"/>
      <c r="H292" s="192"/>
      <c r="I292" s="192"/>
      <c r="J292" s="192"/>
      <c r="K292" s="193"/>
      <c r="L292" s="194"/>
      <c r="M292" s="194"/>
      <c r="N292" s="194"/>
      <c r="O292" s="194"/>
      <c r="P292" s="194"/>
      <c r="Q292" s="194"/>
      <c r="R292" s="194"/>
      <c r="S292" s="194"/>
      <c r="U292" s="195"/>
    </row>
    <row r="293" spans="1:21" s="162" customFormat="1">
      <c r="A293" s="196"/>
      <c r="B293" s="192"/>
      <c r="C293" s="192"/>
      <c r="D293" s="192"/>
      <c r="E293" s="192"/>
      <c r="F293" s="193"/>
      <c r="G293" s="192"/>
      <c r="H293" s="192"/>
      <c r="I293" s="192"/>
      <c r="J293" s="192"/>
      <c r="K293" s="193"/>
      <c r="L293" s="194"/>
      <c r="M293" s="194"/>
      <c r="N293" s="194"/>
      <c r="O293" s="194"/>
      <c r="P293" s="194"/>
      <c r="Q293" s="194"/>
      <c r="R293" s="194"/>
      <c r="S293" s="194"/>
      <c r="U293" s="195"/>
    </row>
    <row r="294" spans="1:21" s="162" customFormat="1">
      <c r="A294" s="196"/>
      <c r="B294" s="192"/>
      <c r="C294" s="192"/>
      <c r="D294" s="192"/>
      <c r="E294" s="192"/>
      <c r="F294" s="193"/>
      <c r="G294" s="192"/>
      <c r="H294" s="192"/>
      <c r="I294" s="192"/>
      <c r="J294" s="192"/>
      <c r="K294" s="193"/>
      <c r="L294" s="194"/>
      <c r="M294" s="194"/>
      <c r="N294" s="194"/>
      <c r="O294" s="194"/>
      <c r="P294" s="194"/>
      <c r="Q294" s="194"/>
      <c r="R294" s="194"/>
      <c r="S294" s="194"/>
      <c r="U294" s="195"/>
    </row>
    <row r="295" spans="1:21" s="162" customFormat="1">
      <c r="A295" s="196"/>
      <c r="B295" s="192"/>
      <c r="C295" s="192"/>
      <c r="D295" s="192"/>
      <c r="E295" s="192"/>
      <c r="F295" s="193"/>
      <c r="G295" s="192"/>
      <c r="H295" s="192"/>
      <c r="I295" s="192"/>
      <c r="J295" s="192"/>
      <c r="K295" s="193"/>
      <c r="L295" s="194"/>
      <c r="M295" s="194"/>
      <c r="N295" s="194"/>
      <c r="O295" s="194"/>
      <c r="P295" s="194"/>
      <c r="Q295" s="194"/>
      <c r="R295" s="194"/>
      <c r="S295" s="194"/>
      <c r="U295" s="195"/>
    </row>
    <row r="296" spans="1:21" s="162" customFormat="1">
      <c r="A296" s="196"/>
      <c r="B296" s="192"/>
      <c r="C296" s="192"/>
      <c r="D296" s="192"/>
      <c r="E296" s="192"/>
      <c r="F296" s="193"/>
      <c r="G296" s="192"/>
      <c r="H296" s="192"/>
      <c r="I296" s="192"/>
      <c r="J296" s="192"/>
      <c r="K296" s="193"/>
      <c r="L296" s="194"/>
      <c r="M296" s="194"/>
      <c r="N296" s="194"/>
      <c r="O296" s="194"/>
      <c r="P296" s="194"/>
      <c r="Q296" s="194"/>
      <c r="R296" s="194"/>
      <c r="S296" s="194"/>
      <c r="U296" s="195"/>
    </row>
    <row r="297" spans="1:21" s="162" customFormat="1">
      <c r="A297" s="196"/>
      <c r="B297" s="192"/>
      <c r="C297" s="192"/>
      <c r="D297" s="192"/>
      <c r="E297" s="192"/>
      <c r="F297" s="193"/>
      <c r="G297" s="192"/>
      <c r="H297" s="192"/>
      <c r="I297" s="192"/>
      <c r="J297" s="192"/>
      <c r="K297" s="193"/>
      <c r="L297" s="194"/>
      <c r="M297" s="194"/>
      <c r="N297" s="194"/>
      <c r="O297" s="194"/>
      <c r="P297" s="194"/>
      <c r="Q297" s="194"/>
      <c r="R297" s="194"/>
      <c r="S297" s="194"/>
      <c r="U297" s="195"/>
    </row>
    <row r="298" spans="1:21" s="162" customFormat="1">
      <c r="A298" s="196"/>
      <c r="B298" s="192"/>
      <c r="C298" s="192"/>
      <c r="D298" s="192"/>
      <c r="E298" s="192"/>
      <c r="F298" s="193"/>
      <c r="G298" s="192"/>
      <c r="H298" s="192"/>
      <c r="I298" s="192"/>
      <c r="J298" s="192"/>
      <c r="K298" s="193"/>
      <c r="L298" s="194"/>
      <c r="M298" s="194"/>
      <c r="N298" s="194"/>
      <c r="O298" s="194"/>
      <c r="P298" s="194"/>
      <c r="Q298" s="194"/>
      <c r="R298" s="194"/>
      <c r="S298" s="194"/>
      <c r="U298" s="195"/>
    </row>
    <row r="299" spans="1:21" s="162" customFormat="1">
      <c r="A299" s="196"/>
      <c r="B299" s="192"/>
      <c r="C299" s="192"/>
      <c r="D299" s="192"/>
      <c r="E299" s="192"/>
      <c r="F299" s="193"/>
      <c r="G299" s="192"/>
      <c r="H299" s="192"/>
      <c r="I299" s="192"/>
      <c r="J299" s="192"/>
      <c r="K299" s="193"/>
      <c r="L299" s="194"/>
      <c r="M299" s="194"/>
      <c r="N299" s="194"/>
      <c r="O299" s="194"/>
      <c r="P299" s="194"/>
      <c r="Q299" s="194"/>
      <c r="R299" s="194"/>
      <c r="S299" s="194"/>
      <c r="U299" s="195"/>
    </row>
    <row r="300" spans="1:21" s="162" customFormat="1">
      <c r="A300" s="196"/>
      <c r="B300" s="192"/>
      <c r="C300" s="192"/>
      <c r="D300" s="192"/>
      <c r="E300" s="192"/>
      <c r="F300" s="193"/>
      <c r="G300" s="192"/>
      <c r="H300" s="192"/>
      <c r="I300" s="192"/>
      <c r="J300" s="192"/>
      <c r="K300" s="193"/>
      <c r="L300" s="194"/>
      <c r="M300" s="194"/>
      <c r="N300" s="194"/>
      <c r="O300" s="194"/>
      <c r="P300" s="194"/>
      <c r="Q300" s="194"/>
      <c r="R300" s="194"/>
      <c r="S300" s="194"/>
      <c r="U300" s="195"/>
    </row>
    <row r="301" spans="1:21" s="162" customFormat="1">
      <c r="A301" s="196"/>
      <c r="B301" s="192"/>
      <c r="C301" s="192"/>
      <c r="D301" s="192"/>
      <c r="E301" s="192"/>
      <c r="F301" s="193"/>
      <c r="G301" s="192"/>
      <c r="H301" s="192"/>
      <c r="I301" s="192"/>
      <c r="J301" s="192"/>
      <c r="K301" s="193"/>
      <c r="L301" s="194"/>
      <c r="M301" s="194"/>
      <c r="N301" s="194"/>
      <c r="O301" s="194"/>
      <c r="P301" s="194"/>
      <c r="Q301" s="194"/>
      <c r="R301" s="194"/>
      <c r="S301" s="194"/>
      <c r="U301" s="195"/>
    </row>
    <row r="302" spans="1:21" s="162" customFormat="1">
      <c r="A302" s="196"/>
      <c r="B302" s="192"/>
      <c r="C302" s="192"/>
      <c r="D302" s="192"/>
      <c r="E302" s="192"/>
      <c r="F302" s="193"/>
      <c r="G302" s="192"/>
      <c r="H302" s="192"/>
      <c r="I302" s="192"/>
      <c r="J302" s="192"/>
      <c r="K302" s="193"/>
      <c r="L302" s="194"/>
      <c r="M302" s="194"/>
      <c r="N302" s="194"/>
      <c r="O302" s="194"/>
      <c r="P302" s="194"/>
      <c r="Q302" s="194"/>
      <c r="R302" s="194"/>
      <c r="S302" s="194"/>
      <c r="U302" s="195"/>
    </row>
    <row r="303" spans="1:21" s="162" customFormat="1">
      <c r="A303" s="196"/>
      <c r="B303" s="192"/>
      <c r="C303" s="192"/>
      <c r="D303" s="192"/>
      <c r="E303" s="192"/>
      <c r="F303" s="193"/>
      <c r="G303" s="192"/>
      <c r="H303" s="192"/>
      <c r="I303" s="192"/>
      <c r="J303" s="192"/>
      <c r="K303" s="193"/>
      <c r="L303" s="194"/>
      <c r="M303" s="194"/>
      <c r="N303" s="194"/>
      <c r="O303" s="194"/>
      <c r="P303" s="194"/>
      <c r="Q303" s="194"/>
      <c r="R303" s="194"/>
      <c r="S303" s="194"/>
      <c r="U303" s="195"/>
    </row>
    <row r="304" spans="1:21" s="162" customFormat="1">
      <c r="A304" s="196"/>
      <c r="B304" s="192"/>
      <c r="C304" s="192"/>
      <c r="D304" s="192"/>
      <c r="E304" s="192"/>
      <c r="F304" s="193"/>
      <c r="G304" s="192"/>
      <c r="H304" s="192"/>
      <c r="I304" s="192"/>
      <c r="J304" s="192"/>
      <c r="K304" s="193"/>
      <c r="L304" s="194"/>
      <c r="M304" s="194"/>
      <c r="N304" s="194"/>
      <c r="O304" s="194"/>
      <c r="P304" s="194"/>
      <c r="Q304" s="194"/>
      <c r="R304" s="194"/>
      <c r="S304" s="194"/>
      <c r="U304" s="195"/>
    </row>
    <row r="305" spans="1:21" s="162" customFormat="1">
      <c r="A305" s="196"/>
      <c r="B305" s="192"/>
      <c r="C305" s="192"/>
      <c r="D305" s="192"/>
      <c r="E305" s="192"/>
      <c r="F305" s="193"/>
      <c r="G305" s="192"/>
      <c r="H305" s="192"/>
      <c r="I305" s="192"/>
      <c r="J305" s="192"/>
      <c r="K305" s="193"/>
      <c r="L305" s="194"/>
      <c r="M305" s="194"/>
      <c r="N305" s="194"/>
      <c r="O305" s="194"/>
      <c r="P305" s="194"/>
      <c r="Q305" s="194"/>
      <c r="R305" s="194"/>
      <c r="S305" s="194"/>
      <c r="U305" s="195"/>
    </row>
    <row r="306" spans="1:21" s="162" customFormat="1">
      <c r="A306" s="196"/>
      <c r="B306" s="192"/>
      <c r="C306" s="192"/>
      <c r="D306" s="192"/>
      <c r="E306" s="192"/>
      <c r="F306" s="193"/>
      <c r="G306" s="192"/>
      <c r="H306" s="192"/>
      <c r="I306" s="192"/>
      <c r="J306" s="192"/>
      <c r="K306" s="193"/>
      <c r="L306" s="194"/>
      <c r="M306" s="194"/>
      <c r="N306" s="194"/>
      <c r="O306" s="194"/>
      <c r="P306" s="194"/>
      <c r="Q306" s="194"/>
      <c r="R306" s="194"/>
      <c r="S306" s="194"/>
      <c r="U306" s="195"/>
    </row>
    <row r="307" spans="1:21" s="162" customFormat="1">
      <c r="A307" s="196"/>
      <c r="B307" s="192"/>
      <c r="C307" s="192"/>
      <c r="D307" s="192"/>
      <c r="E307" s="192"/>
      <c r="F307" s="193"/>
      <c r="G307" s="192"/>
      <c r="H307" s="192"/>
      <c r="I307" s="192"/>
      <c r="J307" s="192"/>
      <c r="K307" s="193"/>
      <c r="L307" s="194"/>
      <c r="M307" s="194"/>
      <c r="N307" s="194"/>
      <c r="O307" s="194"/>
      <c r="P307" s="194"/>
      <c r="Q307" s="194"/>
      <c r="R307" s="194"/>
      <c r="S307" s="194"/>
      <c r="U307" s="195"/>
    </row>
    <row r="308" spans="1:21" s="162" customFormat="1">
      <c r="A308" s="196"/>
      <c r="B308" s="192"/>
      <c r="C308" s="192"/>
      <c r="D308" s="192"/>
      <c r="E308" s="192"/>
      <c r="F308" s="193"/>
      <c r="G308" s="192"/>
      <c r="H308" s="192"/>
      <c r="I308" s="192"/>
      <c r="J308" s="192"/>
      <c r="K308" s="193"/>
      <c r="L308" s="194"/>
      <c r="M308" s="194"/>
      <c r="N308" s="194"/>
      <c r="O308" s="194"/>
      <c r="P308" s="194"/>
      <c r="Q308" s="194"/>
      <c r="R308" s="194"/>
      <c r="S308" s="194"/>
      <c r="U308" s="195"/>
    </row>
    <row r="309" spans="1:21" s="162" customFormat="1">
      <c r="A309" s="196"/>
      <c r="B309" s="192"/>
      <c r="C309" s="192"/>
      <c r="D309" s="192"/>
      <c r="E309" s="192"/>
      <c r="F309" s="193"/>
      <c r="G309" s="192"/>
      <c r="H309" s="192"/>
      <c r="I309" s="192"/>
      <c r="J309" s="192"/>
      <c r="K309" s="193"/>
      <c r="L309" s="194"/>
      <c r="M309" s="194"/>
      <c r="N309" s="194"/>
      <c r="O309" s="194"/>
      <c r="P309" s="194"/>
      <c r="Q309" s="194"/>
      <c r="R309" s="194"/>
      <c r="S309" s="194"/>
      <c r="U309" s="195"/>
    </row>
    <row r="310" spans="1:21" s="162" customFormat="1">
      <c r="A310" s="196"/>
      <c r="B310" s="192"/>
      <c r="C310" s="192"/>
      <c r="D310" s="192"/>
      <c r="E310" s="192"/>
      <c r="F310" s="193"/>
      <c r="G310" s="192"/>
      <c r="H310" s="192"/>
      <c r="I310" s="192"/>
      <c r="J310" s="192"/>
      <c r="K310" s="193"/>
      <c r="L310" s="194"/>
      <c r="M310" s="194"/>
      <c r="N310" s="194"/>
      <c r="O310" s="194"/>
      <c r="P310" s="194"/>
      <c r="Q310" s="194"/>
      <c r="R310" s="194"/>
      <c r="S310" s="194"/>
      <c r="U310" s="195"/>
    </row>
    <row r="311" spans="1:21" s="162" customFormat="1">
      <c r="A311" s="196"/>
      <c r="B311" s="192"/>
      <c r="C311" s="192"/>
      <c r="D311" s="192"/>
      <c r="E311" s="192"/>
      <c r="F311" s="193"/>
      <c r="G311" s="192"/>
      <c r="H311" s="192"/>
      <c r="I311" s="192"/>
      <c r="J311" s="192"/>
      <c r="K311" s="193"/>
      <c r="L311" s="194"/>
      <c r="M311" s="194"/>
      <c r="N311" s="194"/>
      <c r="O311" s="194"/>
      <c r="P311" s="194"/>
      <c r="Q311" s="194"/>
      <c r="R311" s="194"/>
      <c r="S311" s="194"/>
      <c r="U311" s="195"/>
    </row>
    <row r="312" spans="1:21" s="162" customFormat="1">
      <c r="A312" s="196"/>
      <c r="B312" s="192"/>
      <c r="C312" s="192"/>
      <c r="D312" s="192"/>
      <c r="E312" s="192"/>
      <c r="F312" s="193"/>
      <c r="G312" s="192"/>
      <c r="H312" s="192"/>
      <c r="I312" s="192"/>
      <c r="J312" s="192"/>
      <c r="K312" s="193"/>
      <c r="L312" s="194"/>
      <c r="M312" s="194"/>
      <c r="N312" s="194"/>
      <c r="O312" s="194"/>
      <c r="P312" s="194"/>
      <c r="Q312" s="194"/>
      <c r="R312" s="194"/>
      <c r="S312" s="194"/>
      <c r="U312" s="195"/>
    </row>
    <row r="313" spans="1:21" s="162" customFormat="1">
      <c r="A313" s="196"/>
      <c r="B313" s="192"/>
      <c r="C313" s="192"/>
      <c r="D313" s="192"/>
      <c r="E313" s="192"/>
      <c r="F313" s="193"/>
      <c r="G313" s="192"/>
      <c r="H313" s="192"/>
      <c r="I313" s="192"/>
      <c r="J313" s="192"/>
      <c r="K313" s="193"/>
      <c r="L313" s="194"/>
      <c r="M313" s="194"/>
      <c r="N313" s="194"/>
      <c r="O313" s="194"/>
      <c r="P313" s="194"/>
      <c r="Q313" s="194"/>
      <c r="R313" s="194"/>
      <c r="S313" s="194"/>
      <c r="U313" s="195"/>
    </row>
    <row r="314" spans="1:21" s="162" customFormat="1">
      <c r="A314" s="196"/>
      <c r="B314" s="192"/>
      <c r="C314" s="192"/>
      <c r="D314" s="192"/>
      <c r="E314" s="192"/>
      <c r="F314" s="193"/>
      <c r="G314" s="192"/>
      <c r="H314" s="192"/>
      <c r="I314" s="192"/>
      <c r="J314" s="192"/>
      <c r="K314" s="193"/>
      <c r="L314" s="194"/>
      <c r="M314" s="194"/>
      <c r="N314" s="194"/>
      <c r="O314" s="194"/>
      <c r="P314" s="194"/>
      <c r="Q314" s="194"/>
      <c r="R314" s="194"/>
      <c r="S314" s="194"/>
      <c r="U314" s="195"/>
    </row>
    <row r="315" spans="1:21" s="162" customFormat="1">
      <c r="A315" s="196"/>
      <c r="B315" s="192"/>
      <c r="C315" s="192"/>
      <c r="D315" s="192"/>
      <c r="E315" s="192"/>
      <c r="F315" s="193"/>
      <c r="G315" s="192"/>
      <c r="H315" s="192"/>
      <c r="I315" s="192"/>
      <c r="J315" s="192"/>
      <c r="K315" s="193"/>
      <c r="L315" s="194"/>
      <c r="M315" s="194"/>
      <c r="N315" s="194"/>
      <c r="O315" s="194"/>
      <c r="P315" s="194"/>
      <c r="Q315" s="194"/>
      <c r="R315" s="194"/>
      <c r="S315" s="194"/>
      <c r="U315" s="195"/>
    </row>
    <row r="316" spans="1:21" s="162" customFormat="1">
      <c r="A316" s="196"/>
      <c r="B316" s="192"/>
      <c r="C316" s="192"/>
      <c r="D316" s="192"/>
      <c r="E316" s="192"/>
      <c r="F316" s="193"/>
      <c r="G316" s="192"/>
      <c r="H316" s="192"/>
      <c r="I316" s="192"/>
      <c r="J316" s="192"/>
      <c r="K316" s="193"/>
      <c r="L316" s="194"/>
      <c r="M316" s="194"/>
      <c r="N316" s="194"/>
      <c r="O316" s="194"/>
      <c r="P316" s="194"/>
      <c r="Q316" s="194"/>
      <c r="R316" s="194"/>
      <c r="S316" s="194"/>
      <c r="U316" s="195"/>
    </row>
    <row r="317" spans="1:21" s="162" customFormat="1">
      <c r="A317" s="196"/>
      <c r="B317" s="192"/>
      <c r="C317" s="192"/>
      <c r="D317" s="192"/>
      <c r="E317" s="192"/>
      <c r="F317" s="193"/>
      <c r="G317" s="192"/>
      <c r="H317" s="192"/>
      <c r="I317" s="192"/>
      <c r="J317" s="192"/>
      <c r="K317" s="193"/>
      <c r="L317" s="194"/>
      <c r="M317" s="194"/>
      <c r="N317" s="194"/>
      <c r="O317" s="194"/>
      <c r="P317" s="194"/>
      <c r="Q317" s="194"/>
      <c r="R317" s="194"/>
      <c r="S317" s="194"/>
      <c r="U317" s="195"/>
    </row>
    <row r="318" spans="1:21" s="162" customFormat="1">
      <c r="A318" s="196"/>
      <c r="B318" s="192"/>
      <c r="C318" s="192"/>
      <c r="D318" s="192"/>
      <c r="E318" s="192"/>
      <c r="F318" s="193"/>
      <c r="G318" s="192"/>
      <c r="H318" s="192"/>
      <c r="I318" s="192"/>
      <c r="J318" s="192"/>
      <c r="K318" s="193"/>
      <c r="L318" s="194"/>
      <c r="M318" s="194"/>
      <c r="N318" s="194"/>
      <c r="O318" s="194"/>
      <c r="P318" s="194"/>
      <c r="Q318" s="194"/>
      <c r="R318" s="194"/>
      <c r="S318" s="194"/>
      <c r="U318" s="195"/>
    </row>
    <row r="319" spans="1:21" s="162" customFormat="1">
      <c r="A319" s="196"/>
      <c r="B319" s="192"/>
      <c r="C319" s="192"/>
      <c r="D319" s="192"/>
      <c r="E319" s="192"/>
      <c r="F319" s="193"/>
      <c r="G319" s="192"/>
      <c r="H319" s="192"/>
      <c r="I319" s="192"/>
      <c r="J319" s="192"/>
      <c r="K319" s="193"/>
      <c r="L319" s="194"/>
      <c r="M319" s="194"/>
      <c r="N319" s="194"/>
      <c r="O319" s="194"/>
      <c r="P319" s="194"/>
      <c r="Q319" s="194"/>
      <c r="R319" s="194"/>
      <c r="S319" s="194"/>
      <c r="U319" s="195"/>
    </row>
    <row r="320" spans="1:21" s="162" customFormat="1">
      <c r="A320" s="196"/>
      <c r="B320" s="192"/>
      <c r="C320" s="192"/>
      <c r="D320" s="192"/>
      <c r="E320" s="192"/>
      <c r="F320" s="193"/>
      <c r="G320" s="192"/>
      <c r="H320" s="192"/>
      <c r="I320" s="192"/>
      <c r="J320" s="192"/>
      <c r="K320" s="193"/>
      <c r="L320" s="194"/>
      <c r="M320" s="194"/>
      <c r="N320" s="194"/>
      <c r="O320" s="194"/>
      <c r="P320" s="194"/>
      <c r="Q320" s="194"/>
      <c r="R320" s="194"/>
      <c r="S320" s="194"/>
      <c r="U320" s="195"/>
    </row>
    <row r="321" spans="1:21" s="162" customFormat="1">
      <c r="A321" s="196"/>
      <c r="B321" s="192"/>
      <c r="C321" s="192"/>
      <c r="D321" s="192"/>
      <c r="E321" s="192"/>
      <c r="F321" s="193"/>
      <c r="G321" s="192"/>
      <c r="H321" s="192"/>
      <c r="I321" s="192"/>
      <c r="J321" s="192"/>
      <c r="K321" s="193"/>
      <c r="L321" s="194"/>
      <c r="M321" s="194"/>
      <c r="N321" s="194"/>
      <c r="O321" s="194"/>
      <c r="P321" s="194"/>
      <c r="Q321" s="194"/>
      <c r="R321" s="194"/>
      <c r="S321" s="194"/>
      <c r="U321" s="195"/>
    </row>
    <row r="322" spans="1:21" s="162" customFormat="1">
      <c r="A322" s="196"/>
      <c r="B322" s="192"/>
      <c r="C322" s="192"/>
      <c r="D322" s="192"/>
      <c r="E322" s="192"/>
      <c r="F322" s="193"/>
      <c r="G322" s="192"/>
      <c r="H322" s="192"/>
      <c r="I322" s="192"/>
      <c r="J322" s="192"/>
      <c r="K322" s="193"/>
      <c r="L322" s="194"/>
      <c r="M322" s="194"/>
      <c r="N322" s="194"/>
      <c r="O322" s="194"/>
      <c r="P322" s="194"/>
      <c r="Q322" s="194"/>
      <c r="R322" s="194"/>
      <c r="S322" s="194"/>
      <c r="U322" s="195"/>
    </row>
    <row r="323" spans="1:21" s="162" customFormat="1">
      <c r="A323" s="196"/>
      <c r="B323" s="192"/>
      <c r="C323" s="192"/>
      <c r="D323" s="192"/>
      <c r="E323" s="192"/>
      <c r="F323" s="193"/>
      <c r="G323" s="192"/>
      <c r="H323" s="192"/>
      <c r="I323" s="192"/>
      <c r="J323" s="192"/>
      <c r="K323" s="193"/>
      <c r="L323" s="194"/>
      <c r="M323" s="194"/>
      <c r="N323" s="194"/>
      <c r="O323" s="194"/>
      <c r="P323" s="194"/>
      <c r="Q323" s="194"/>
      <c r="R323" s="194"/>
      <c r="S323" s="194"/>
      <c r="U323" s="195"/>
    </row>
    <row r="324" spans="1:21" s="162" customFormat="1">
      <c r="A324" s="196"/>
      <c r="B324" s="192"/>
      <c r="C324" s="192"/>
      <c r="D324" s="192"/>
      <c r="E324" s="192"/>
      <c r="F324" s="193"/>
      <c r="G324" s="192"/>
      <c r="H324" s="192"/>
      <c r="I324" s="192"/>
      <c r="J324" s="192"/>
      <c r="K324" s="193"/>
      <c r="L324" s="194"/>
      <c r="M324" s="194"/>
      <c r="N324" s="194"/>
      <c r="O324" s="194"/>
      <c r="P324" s="194"/>
      <c r="Q324" s="194"/>
      <c r="R324" s="194"/>
      <c r="S324" s="194"/>
      <c r="U324" s="195"/>
    </row>
    <row r="325" spans="1:21" s="162" customFormat="1">
      <c r="A325" s="196"/>
      <c r="B325" s="192"/>
      <c r="C325" s="192"/>
      <c r="D325" s="192"/>
      <c r="E325" s="192"/>
      <c r="F325" s="193"/>
      <c r="G325" s="192"/>
      <c r="H325" s="192"/>
      <c r="I325" s="192"/>
      <c r="J325" s="192"/>
      <c r="K325" s="193"/>
      <c r="L325" s="194"/>
      <c r="M325" s="194"/>
      <c r="N325" s="194"/>
      <c r="O325" s="194"/>
      <c r="P325" s="194"/>
      <c r="Q325" s="194"/>
      <c r="R325" s="194"/>
      <c r="S325" s="194"/>
      <c r="U325" s="195"/>
    </row>
    <row r="326" spans="1:21" s="162" customFormat="1">
      <c r="A326" s="196"/>
      <c r="B326" s="192"/>
      <c r="C326" s="192"/>
      <c r="D326" s="192"/>
      <c r="E326" s="192"/>
      <c r="F326" s="193"/>
      <c r="G326" s="192"/>
      <c r="H326" s="192"/>
      <c r="I326" s="192"/>
      <c r="J326" s="192"/>
      <c r="K326" s="193"/>
      <c r="L326" s="194"/>
      <c r="M326" s="194"/>
      <c r="N326" s="194"/>
      <c r="O326" s="194"/>
      <c r="P326" s="194"/>
      <c r="Q326" s="194"/>
      <c r="R326" s="194"/>
      <c r="S326" s="194"/>
      <c r="U326" s="195"/>
    </row>
    <row r="327" spans="1:21" s="162" customFormat="1">
      <c r="A327" s="196"/>
      <c r="B327" s="192"/>
      <c r="C327" s="192"/>
      <c r="D327" s="192"/>
      <c r="E327" s="192"/>
      <c r="F327" s="193"/>
      <c r="G327" s="192"/>
      <c r="H327" s="192"/>
      <c r="I327" s="192"/>
      <c r="J327" s="192"/>
      <c r="K327" s="193"/>
      <c r="L327" s="194"/>
      <c r="M327" s="194"/>
      <c r="N327" s="194"/>
      <c r="O327" s="194"/>
      <c r="P327" s="194"/>
      <c r="Q327" s="194"/>
      <c r="R327" s="194"/>
      <c r="S327" s="194"/>
      <c r="U327" s="195"/>
    </row>
    <row r="328" spans="1:21" s="162" customFormat="1">
      <c r="A328" s="196"/>
      <c r="B328" s="192"/>
      <c r="C328" s="192"/>
      <c r="D328" s="192"/>
      <c r="E328" s="192"/>
      <c r="F328" s="193"/>
      <c r="G328" s="192"/>
      <c r="H328" s="192"/>
      <c r="I328" s="192"/>
      <c r="J328" s="192"/>
      <c r="K328" s="193"/>
      <c r="L328" s="194"/>
      <c r="M328" s="194"/>
      <c r="N328" s="194"/>
      <c r="O328" s="194"/>
      <c r="P328" s="194"/>
      <c r="Q328" s="194"/>
      <c r="R328" s="194"/>
      <c r="S328" s="194"/>
      <c r="U328" s="195"/>
    </row>
    <row r="329" spans="1:21" s="162" customFormat="1">
      <c r="A329" s="196"/>
      <c r="B329" s="192"/>
      <c r="C329" s="192"/>
      <c r="D329" s="192"/>
      <c r="E329" s="192"/>
      <c r="F329" s="193"/>
      <c r="G329" s="192"/>
      <c r="H329" s="192"/>
      <c r="I329" s="192"/>
      <c r="J329" s="192"/>
      <c r="K329" s="193"/>
      <c r="L329" s="194"/>
      <c r="M329" s="194"/>
      <c r="N329" s="194"/>
      <c r="O329" s="194"/>
      <c r="P329" s="194"/>
      <c r="Q329" s="194"/>
      <c r="R329" s="194"/>
      <c r="S329" s="194"/>
      <c r="U329" s="195"/>
    </row>
    <row r="330" spans="1:21" s="162" customFormat="1">
      <c r="A330" s="196"/>
      <c r="B330" s="192"/>
      <c r="C330" s="192"/>
      <c r="D330" s="192"/>
      <c r="E330" s="192"/>
      <c r="F330" s="193"/>
      <c r="G330" s="192"/>
      <c r="H330" s="192"/>
      <c r="I330" s="192"/>
      <c r="J330" s="192"/>
      <c r="K330" s="193"/>
      <c r="L330" s="194"/>
      <c r="M330" s="194"/>
      <c r="N330" s="194"/>
      <c r="O330" s="194"/>
      <c r="P330" s="194"/>
      <c r="Q330" s="194"/>
      <c r="R330" s="194"/>
      <c r="S330" s="194"/>
      <c r="U330" s="195"/>
    </row>
    <row r="331" spans="1:21" s="162" customFormat="1">
      <c r="A331" s="196"/>
      <c r="B331" s="192"/>
      <c r="C331" s="192"/>
      <c r="D331" s="192"/>
      <c r="E331" s="192"/>
      <c r="F331" s="193"/>
      <c r="G331" s="192"/>
      <c r="H331" s="192"/>
      <c r="I331" s="192"/>
      <c r="J331" s="192"/>
      <c r="K331" s="193"/>
      <c r="L331" s="194"/>
      <c r="M331" s="194"/>
      <c r="N331" s="194"/>
      <c r="O331" s="194"/>
      <c r="P331" s="194"/>
      <c r="Q331" s="194"/>
      <c r="R331" s="194"/>
      <c r="S331" s="194"/>
      <c r="U331" s="195"/>
    </row>
    <row r="332" spans="1:21" s="162" customFormat="1">
      <c r="A332" s="196"/>
      <c r="B332" s="192"/>
      <c r="C332" s="192"/>
      <c r="D332" s="192"/>
      <c r="E332" s="192"/>
      <c r="F332" s="193"/>
      <c r="G332" s="192"/>
      <c r="H332" s="192"/>
      <c r="I332" s="192"/>
      <c r="J332" s="192"/>
      <c r="K332" s="193"/>
      <c r="L332" s="194"/>
      <c r="M332" s="194"/>
      <c r="N332" s="194"/>
      <c r="O332" s="194"/>
      <c r="P332" s="194"/>
      <c r="Q332" s="194"/>
      <c r="R332" s="194"/>
      <c r="S332" s="194"/>
      <c r="U332" s="195"/>
    </row>
    <row r="333" spans="1:21" s="162" customFormat="1">
      <c r="A333" s="196"/>
      <c r="B333" s="192"/>
      <c r="C333" s="192"/>
      <c r="D333" s="192"/>
      <c r="E333" s="192"/>
      <c r="F333" s="193"/>
      <c r="G333" s="192"/>
      <c r="H333" s="192"/>
      <c r="I333" s="192"/>
      <c r="J333" s="192"/>
      <c r="K333" s="193"/>
      <c r="L333" s="194"/>
      <c r="M333" s="194"/>
      <c r="N333" s="194"/>
      <c r="O333" s="194"/>
      <c r="P333" s="194"/>
      <c r="Q333" s="194"/>
      <c r="R333" s="194"/>
      <c r="S333" s="194"/>
      <c r="U333" s="195"/>
    </row>
    <row r="334" spans="1:21" s="162" customFormat="1">
      <c r="A334" s="196"/>
      <c r="B334" s="192"/>
      <c r="C334" s="192"/>
      <c r="D334" s="192"/>
      <c r="E334" s="192"/>
      <c r="F334" s="193"/>
      <c r="G334" s="192"/>
      <c r="H334" s="192"/>
      <c r="I334" s="192"/>
      <c r="J334" s="192"/>
      <c r="K334" s="193"/>
      <c r="L334" s="194"/>
      <c r="M334" s="194"/>
      <c r="N334" s="194"/>
      <c r="O334" s="194"/>
      <c r="P334" s="194"/>
      <c r="Q334" s="194"/>
      <c r="R334" s="194"/>
      <c r="S334" s="194"/>
      <c r="U334" s="195"/>
    </row>
    <row r="335" spans="1:21" s="162" customFormat="1">
      <c r="A335" s="196"/>
      <c r="B335" s="192"/>
      <c r="C335" s="192"/>
      <c r="D335" s="192"/>
      <c r="E335" s="192"/>
      <c r="F335" s="193"/>
      <c r="G335" s="192"/>
      <c r="H335" s="192"/>
      <c r="I335" s="192"/>
      <c r="J335" s="192"/>
      <c r="K335" s="193"/>
      <c r="L335" s="194"/>
      <c r="M335" s="194"/>
      <c r="N335" s="194"/>
      <c r="O335" s="194"/>
      <c r="P335" s="194"/>
      <c r="Q335" s="194"/>
      <c r="R335" s="194"/>
      <c r="S335" s="194"/>
      <c r="U335" s="195"/>
    </row>
    <row r="336" spans="1:21" s="162" customFormat="1">
      <c r="A336" s="196"/>
      <c r="B336" s="192"/>
      <c r="C336" s="192"/>
      <c r="D336" s="192"/>
      <c r="E336" s="192"/>
      <c r="F336" s="193"/>
      <c r="G336" s="192"/>
      <c r="H336" s="192"/>
      <c r="I336" s="192"/>
      <c r="J336" s="192"/>
      <c r="K336" s="193"/>
      <c r="L336" s="194"/>
      <c r="M336" s="194"/>
      <c r="N336" s="194"/>
      <c r="O336" s="194"/>
      <c r="P336" s="194"/>
      <c r="Q336" s="194"/>
      <c r="R336" s="194"/>
      <c r="S336" s="194"/>
      <c r="U336" s="195"/>
    </row>
    <row r="337" spans="1:21" s="162" customFormat="1">
      <c r="A337" s="196"/>
      <c r="B337" s="192"/>
      <c r="C337" s="192"/>
      <c r="D337" s="192"/>
      <c r="E337" s="192"/>
      <c r="F337" s="193"/>
      <c r="G337" s="192"/>
      <c r="H337" s="192"/>
      <c r="I337" s="192"/>
      <c r="J337" s="192"/>
      <c r="K337" s="193"/>
      <c r="L337" s="194"/>
      <c r="M337" s="194"/>
      <c r="N337" s="194"/>
      <c r="O337" s="194"/>
      <c r="P337" s="194"/>
      <c r="Q337" s="194"/>
      <c r="R337" s="194"/>
      <c r="S337" s="194"/>
      <c r="U337" s="195"/>
    </row>
    <row r="338" spans="1:21" s="162" customFormat="1">
      <c r="A338" s="196"/>
      <c r="B338" s="192"/>
      <c r="C338" s="192"/>
      <c r="D338" s="192"/>
      <c r="E338" s="192"/>
      <c r="F338" s="193"/>
      <c r="G338" s="192"/>
      <c r="H338" s="192"/>
      <c r="I338" s="192"/>
      <c r="J338" s="192"/>
      <c r="K338" s="193"/>
      <c r="L338" s="194"/>
      <c r="M338" s="194"/>
      <c r="N338" s="194"/>
      <c r="O338" s="194"/>
      <c r="P338" s="194"/>
      <c r="Q338" s="194"/>
      <c r="R338" s="194"/>
      <c r="S338" s="194"/>
      <c r="U338" s="195"/>
    </row>
    <row r="339" spans="1:21" s="162" customFormat="1">
      <c r="A339" s="196"/>
      <c r="B339" s="192"/>
      <c r="C339" s="192"/>
      <c r="D339" s="192"/>
      <c r="E339" s="192"/>
      <c r="F339" s="193"/>
      <c r="G339" s="192"/>
      <c r="H339" s="192"/>
      <c r="I339" s="192"/>
      <c r="J339" s="192"/>
      <c r="K339" s="193"/>
      <c r="L339" s="194"/>
      <c r="M339" s="194"/>
      <c r="N339" s="194"/>
      <c r="O339" s="194"/>
      <c r="P339" s="194"/>
      <c r="Q339" s="194"/>
      <c r="R339" s="194"/>
      <c r="S339" s="194"/>
      <c r="U339" s="195"/>
    </row>
    <row r="340" spans="1:21" s="162" customFormat="1">
      <c r="A340" s="196"/>
      <c r="B340" s="192"/>
      <c r="C340" s="192"/>
      <c r="D340" s="192"/>
      <c r="E340" s="192"/>
      <c r="F340" s="193"/>
      <c r="G340" s="192"/>
      <c r="H340" s="192"/>
      <c r="I340" s="192"/>
      <c r="J340" s="192"/>
      <c r="K340" s="193"/>
      <c r="L340" s="194"/>
      <c r="M340" s="194"/>
      <c r="N340" s="194"/>
      <c r="O340" s="194"/>
      <c r="P340" s="194"/>
      <c r="Q340" s="194"/>
      <c r="R340" s="194"/>
      <c r="S340" s="194"/>
      <c r="U340" s="195"/>
    </row>
    <row r="341" spans="1:21" s="162" customFormat="1">
      <c r="A341" s="196"/>
      <c r="B341" s="192"/>
      <c r="C341" s="192"/>
      <c r="D341" s="192"/>
      <c r="E341" s="192"/>
      <c r="F341" s="193"/>
      <c r="G341" s="192"/>
      <c r="H341" s="192"/>
      <c r="I341" s="192"/>
      <c r="J341" s="192"/>
      <c r="K341" s="193"/>
      <c r="L341" s="194"/>
      <c r="M341" s="194"/>
      <c r="N341" s="194"/>
      <c r="O341" s="194"/>
      <c r="P341" s="194"/>
      <c r="Q341" s="194"/>
      <c r="R341" s="194"/>
      <c r="S341" s="194"/>
      <c r="U341" s="195"/>
    </row>
    <row r="342" spans="1:21" s="162" customFormat="1">
      <c r="A342" s="196"/>
      <c r="B342" s="192"/>
      <c r="C342" s="192"/>
      <c r="D342" s="192"/>
      <c r="E342" s="192"/>
      <c r="F342" s="193"/>
      <c r="G342" s="192"/>
      <c r="H342" s="192"/>
      <c r="I342" s="192"/>
      <c r="J342" s="192"/>
      <c r="K342" s="193"/>
      <c r="L342" s="194"/>
      <c r="M342" s="194"/>
      <c r="N342" s="194"/>
      <c r="O342" s="194"/>
      <c r="P342" s="194"/>
      <c r="Q342" s="194"/>
      <c r="R342" s="194"/>
      <c r="S342" s="194"/>
      <c r="U342" s="195"/>
    </row>
    <row r="343" spans="1:21" s="162" customFormat="1">
      <c r="A343" s="196"/>
      <c r="B343" s="192"/>
      <c r="C343" s="192"/>
      <c r="D343" s="192"/>
      <c r="E343" s="192"/>
      <c r="F343" s="193"/>
      <c r="G343" s="192"/>
      <c r="H343" s="192"/>
      <c r="I343" s="192"/>
      <c r="J343" s="192"/>
      <c r="K343" s="193"/>
      <c r="L343" s="194"/>
      <c r="M343" s="194"/>
      <c r="N343" s="194"/>
      <c r="O343" s="194"/>
      <c r="P343" s="194"/>
      <c r="Q343" s="194"/>
      <c r="R343" s="194"/>
      <c r="S343" s="194"/>
      <c r="U343" s="195"/>
    </row>
    <row r="344" spans="1:21" s="162" customFormat="1">
      <c r="A344" s="196"/>
      <c r="B344" s="192"/>
      <c r="C344" s="192"/>
      <c r="D344" s="192"/>
      <c r="E344" s="192"/>
      <c r="F344" s="193"/>
      <c r="G344" s="192"/>
      <c r="H344" s="192"/>
      <c r="I344" s="192"/>
      <c r="J344" s="192"/>
      <c r="K344" s="193"/>
      <c r="L344" s="194"/>
      <c r="M344" s="194"/>
      <c r="N344" s="194"/>
      <c r="O344" s="194"/>
      <c r="P344" s="194"/>
      <c r="Q344" s="194"/>
      <c r="R344" s="194"/>
      <c r="S344" s="194"/>
      <c r="U344" s="195"/>
    </row>
    <row r="345" spans="1:21" s="162" customFormat="1">
      <c r="A345" s="196"/>
      <c r="B345" s="192"/>
      <c r="C345" s="192"/>
      <c r="D345" s="192"/>
      <c r="E345" s="192"/>
      <c r="F345" s="193"/>
      <c r="G345" s="192"/>
      <c r="H345" s="192"/>
      <c r="I345" s="192"/>
      <c r="J345" s="192"/>
      <c r="K345" s="193"/>
      <c r="L345" s="194"/>
      <c r="M345" s="194"/>
      <c r="N345" s="194"/>
      <c r="O345" s="194"/>
      <c r="P345" s="194"/>
      <c r="Q345" s="194"/>
      <c r="R345" s="194"/>
      <c r="S345" s="194"/>
      <c r="U345" s="195"/>
    </row>
    <row r="346" spans="1:21" s="162" customFormat="1">
      <c r="A346" s="196"/>
      <c r="B346" s="192"/>
      <c r="C346" s="192"/>
      <c r="D346" s="192"/>
      <c r="E346" s="192"/>
      <c r="F346" s="193"/>
      <c r="G346" s="192"/>
      <c r="H346" s="192"/>
      <c r="I346" s="192"/>
      <c r="J346" s="192"/>
      <c r="K346" s="193"/>
      <c r="L346" s="194"/>
      <c r="M346" s="194"/>
      <c r="N346" s="194"/>
      <c r="O346" s="194"/>
      <c r="P346" s="194"/>
      <c r="Q346" s="194"/>
      <c r="R346" s="194"/>
      <c r="S346" s="194"/>
      <c r="U346" s="195"/>
    </row>
    <row r="347" spans="1:21" s="162" customFormat="1">
      <c r="A347" s="196"/>
      <c r="B347" s="192"/>
      <c r="C347" s="192"/>
      <c r="D347" s="192"/>
      <c r="E347" s="192"/>
      <c r="F347" s="193"/>
      <c r="G347" s="192"/>
      <c r="H347" s="192"/>
      <c r="I347" s="192"/>
      <c r="J347" s="192"/>
      <c r="K347" s="193"/>
      <c r="L347" s="194"/>
      <c r="M347" s="194"/>
      <c r="N347" s="194"/>
      <c r="O347" s="194"/>
      <c r="P347" s="194"/>
      <c r="Q347" s="194"/>
      <c r="R347" s="194"/>
      <c r="S347" s="194"/>
      <c r="U347" s="195"/>
    </row>
    <row r="348" spans="1:21" s="162" customFormat="1">
      <c r="A348" s="196"/>
      <c r="B348" s="192"/>
      <c r="C348" s="192"/>
      <c r="D348" s="192"/>
      <c r="E348" s="192"/>
      <c r="F348" s="193"/>
      <c r="G348" s="192"/>
      <c r="H348" s="192"/>
      <c r="I348" s="192"/>
      <c r="J348" s="192"/>
      <c r="K348" s="193"/>
      <c r="L348" s="194"/>
      <c r="M348" s="194"/>
      <c r="N348" s="194"/>
      <c r="O348" s="194"/>
      <c r="P348" s="194"/>
      <c r="Q348" s="194"/>
      <c r="R348" s="194"/>
      <c r="S348" s="194"/>
      <c r="U348" s="195"/>
    </row>
    <row r="349" spans="1:21" s="162" customFormat="1">
      <c r="A349" s="196"/>
      <c r="B349" s="192"/>
      <c r="C349" s="192"/>
      <c r="D349" s="192"/>
      <c r="E349" s="192"/>
      <c r="F349" s="193"/>
      <c r="G349" s="192"/>
      <c r="H349" s="192"/>
      <c r="I349" s="192"/>
      <c r="J349" s="192"/>
      <c r="K349" s="193"/>
      <c r="L349" s="194"/>
      <c r="M349" s="194"/>
      <c r="N349" s="194"/>
      <c r="O349" s="194"/>
      <c r="P349" s="194"/>
      <c r="Q349" s="194"/>
      <c r="R349" s="194"/>
      <c r="S349" s="194"/>
      <c r="U349" s="195"/>
    </row>
    <row r="350" spans="1:21" s="162" customFormat="1">
      <c r="A350" s="196"/>
      <c r="B350" s="192"/>
      <c r="C350" s="192"/>
      <c r="D350" s="192"/>
      <c r="E350" s="192"/>
      <c r="F350" s="193"/>
      <c r="G350" s="192"/>
      <c r="H350" s="192"/>
      <c r="I350" s="192"/>
      <c r="J350" s="192"/>
      <c r="K350" s="193"/>
      <c r="L350" s="194"/>
      <c r="M350" s="194"/>
      <c r="N350" s="194"/>
      <c r="O350" s="194"/>
      <c r="P350" s="194"/>
      <c r="Q350" s="194"/>
      <c r="R350" s="194"/>
      <c r="S350" s="194"/>
      <c r="U350" s="195"/>
    </row>
    <row r="351" spans="1:21" s="162" customFormat="1">
      <c r="A351" s="196"/>
      <c r="B351" s="192"/>
      <c r="C351" s="192"/>
      <c r="D351" s="192"/>
      <c r="E351" s="192"/>
      <c r="F351" s="193"/>
      <c r="G351" s="192"/>
      <c r="H351" s="192"/>
      <c r="I351" s="192"/>
      <c r="J351" s="192"/>
      <c r="K351" s="193"/>
      <c r="L351" s="194"/>
      <c r="M351" s="194"/>
      <c r="N351" s="194"/>
      <c r="O351" s="194"/>
      <c r="P351" s="194"/>
      <c r="Q351" s="194"/>
      <c r="R351" s="194"/>
      <c r="S351" s="194"/>
      <c r="U351" s="195"/>
    </row>
    <row r="352" spans="1:21" s="162" customFormat="1">
      <c r="A352" s="196"/>
      <c r="B352" s="192"/>
      <c r="C352" s="192"/>
      <c r="D352" s="192"/>
      <c r="E352" s="192"/>
      <c r="F352" s="193"/>
      <c r="G352" s="192"/>
      <c r="H352" s="192"/>
      <c r="I352" s="192"/>
      <c r="J352" s="192"/>
      <c r="K352" s="193"/>
      <c r="L352" s="194"/>
      <c r="M352" s="194"/>
      <c r="N352" s="194"/>
      <c r="O352" s="194"/>
      <c r="P352" s="194"/>
      <c r="Q352" s="194"/>
      <c r="R352" s="194"/>
      <c r="S352" s="194"/>
      <c r="U352" s="195"/>
    </row>
    <row r="353" spans="1:21" s="162" customFormat="1">
      <c r="A353" s="196"/>
      <c r="B353" s="192"/>
      <c r="C353" s="192"/>
      <c r="D353" s="192"/>
      <c r="E353" s="192"/>
      <c r="F353" s="193"/>
      <c r="G353" s="192"/>
      <c r="H353" s="192"/>
      <c r="I353" s="192"/>
      <c r="J353" s="192"/>
      <c r="K353" s="193"/>
      <c r="L353" s="194"/>
      <c r="M353" s="194"/>
      <c r="N353" s="194"/>
      <c r="O353" s="194"/>
      <c r="P353" s="194"/>
      <c r="Q353" s="194"/>
      <c r="R353" s="194"/>
      <c r="S353" s="194"/>
      <c r="U353" s="195"/>
    </row>
    <row r="354" spans="1:21" s="162" customFormat="1">
      <c r="A354" s="196"/>
      <c r="B354" s="192"/>
      <c r="C354" s="192"/>
      <c r="D354" s="192"/>
      <c r="E354" s="192"/>
      <c r="F354" s="193"/>
      <c r="G354" s="192"/>
      <c r="H354" s="192"/>
      <c r="I354" s="192"/>
      <c r="J354" s="192"/>
      <c r="K354" s="193"/>
      <c r="L354" s="194"/>
      <c r="M354" s="194"/>
      <c r="N354" s="194"/>
      <c r="O354" s="194"/>
      <c r="P354" s="194"/>
      <c r="Q354" s="194"/>
      <c r="R354" s="194"/>
      <c r="S354" s="194"/>
      <c r="U354" s="195"/>
    </row>
    <row r="355" spans="1:21" s="162" customFormat="1">
      <c r="A355" s="196"/>
      <c r="B355" s="192"/>
      <c r="C355" s="192"/>
      <c r="D355" s="192"/>
      <c r="E355" s="192"/>
      <c r="F355" s="193"/>
      <c r="G355" s="192"/>
      <c r="H355" s="192"/>
      <c r="I355" s="192"/>
      <c r="J355" s="192"/>
      <c r="K355" s="193"/>
      <c r="L355" s="194"/>
      <c r="M355" s="194"/>
      <c r="N355" s="194"/>
      <c r="O355" s="194"/>
      <c r="P355" s="194"/>
      <c r="Q355" s="194"/>
      <c r="R355" s="194"/>
      <c r="S355" s="194"/>
      <c r="U355" s="195"/>
    </row>
    <row r="356" spans="1:21" s="162" customFormat="1">
      <c r="A356" s="196"/>
      <c r="B356" s="192"/>
      <c r="C356" s="192"/>
      <c r="D356" s="192"/>
      <c r="E356" s="192"/>
      <c r="F356" s="193"/>
      <c r="G356" s="192"/>
      <c r="H356" s="192"/>
      <c r="I356" s="192"/>
      <c r="J356" s="192"/>
      <c r="K356" s="193"/>
      <c r="L356" s="194"/>
      <c r="M356" s="194"/>
      <c r="N356" s="194"/>
      <c r="O356" s="194"/>
      <c r="P356" s="194"/>
      <c r="Q356" s="194"/>
      <c r="R356" s="194"/>
      <c r="S356" s="194"/>
      <c r="U356" s="195"/>
    </row>
    <row r="357" spans="1:21" s="162" customFormat="1">
      <c r="A357" s="196"/>
      <c r="B357" s="192"/>
      <c r="C357" s="192"/>
      <c r="D357" s="192"/>
      <c r="E357" s="192"/>
      <c r="F357" s="193"/>
      <c r="G357" s="192"/>
      <c r="H357" s="192"/>
      <c r="I357" s="192"/>
      <c r="J357" s="192"/>
      <c r="K357" s="193"/>
      <c r="L357" s="194"/>
      <c r="M357" s="194"/>
      <c r="N357" s="194"/>
      <c r="O357" s="194"/>
      <c r="P357" s="194"/>
      <c r="Q357" s="194"/>
      <c r="R357" s="194"/>
      <c r="S357" s="194"/>
      <c r="U357" s="195"/>
    </row>
    <row r="358" spans="1:21" s="162" customFormat="1">
      <c r="A358" s="196"/>
      <c r="B358" s="192"/>
      <c r="C358" s="192"/>
      <c r="D358" s="192"/>
      <c r="E358" s="192"/>
      <c r="F358" s="193"/>
      <c r="G358" s="192"/>
      <c r="H358" s="192"/>
      <c r="I358" s="192"/>
      <c r="J358" s="192"/>
      <c r="K358" s="193"/>
      <c r="L358" s="194"/>
      <c r="M358" s="194"/>
      <c r="N358" s="194"/>
      <c r="O358" s="194"/>
      <c r="P358" s="194"/>
      <c r="Q358" s="194"/>
      <c r="R358" s="194"/>
      <c r="S358" s="194"/>
      <c r="U358" s="195"/>
    </row>
    <row r="359" spans="1:21" s="162" customFormat="1">
      <c r="A359" s="196"/>
      <c r="B359" s="192"/>
      <c r="C359" s="192"/>
      <c r="D359" s="192"/>
      <c r="E359" s="192"/>
      <c r="F359" s="193"/>
      <c r="G359" s="192"/>
      <c r="H359" s="192"/>
      <c r="I359" s="192"/>
      <c r="J359" s="192"/>
      <c r="K359" s="193"/>
      <c r="L359" s="194"/>
      <c r="M359" s="194"/>
      <c r="N359" s="194"/>
      <c r="O359" s="194"/>
      <c r="P359" s="194"/>
      <c r="Q359" s="194"/>
      <c r="R359" s="194"/>
      <c r="S359" s="194"/>
      <c r="U359" s="195"/>
    </row>
    <row r="360" spans="1:21" s="162" customFormat="1">
      <c r="A360" s="196"/>
      <c r="B360" s="192"/>
      <c r="C360" s="192"/>
      <c r="D360" s="192"/>
      <c r="E360" s="192"/>
      <c r="F360" s="193"/>
      <c r="G360" s="192"/>
      <c r="H360" s="192"/>
      <c r="I360" s="192"/>
      <c r="J360" s="192"/>
      <c r="K360" s="193"/>
      <c r="L360" s="194"/>
      <c r="M360" s="194"/>
      <c r="N360" s="194"/>
      <c r="O360" s="194"/>
      <c r="P360" s="194"/>
      <c r="Q360" s="194"/>
      <c r="R360" s="194"/>
      <c r="S360" s="194"/>
      <c r="U360" s="195"/>
    </row>
    <row r="361" spans="1:21" s="162" customFormat="1">
      <c r="A361" s="196"/>
      <c r="B361" s="192"/>
      <c r="C361" s="192"/>
      <c r="D361" s="192"/>
      <c r="E361" s="192"/>
      <c r="F361" s="193"/>
      <c r="G361" s="192"/>
      <c r="H361" s="192"/>
      <c r="I361" s="192"/>
      <c r="J361" s="192"/>
      <c r="K361" s="193"/>
      <c r="L361" s="194"/>
      <c r="M361" s="194"/>
      <c r="N361" s="194"/>
      <c r="O361" s="194"/>
      <c r="P361" s="194"/>
      <c r="Q361" s="194"/>
      <c r="R361" s="194"/>
      <c r="S361" s="194"/>
      <c r="U361" s="195"/>
    </row>
    <row r="362" spans="1:21" s="162" customFormat="1">
      <c r="A362" s="196"/>
      <c r="B362" s="192"/>
      <c r="C362" s="192"/>
      <c r="D362" s="192"/>
      <c r="E362" s="192"/>
      <c r="F362" s="193"/>
      <c r="G362" s="192"/>
      <c r="H362" s="192"/>
      <c r="I362" s="192"/>
      <c r="J362" s="192"/>
      <c r="K362" s="193"/>
      <c r="L362" s="194"/>
      <c r="M362" s="194"/>
      <c r="N362" s="194"/>
      <c r="O362" s="194"/>
      <c r="P362" s="194"/>
      <c r="Q362" s="194"/>
      <c r="R362" s="194"/>
      <c r="S362" s="194"/>
      <c r="U362" s="195"/>
    </row>
    <row r="363" spans="1:21" s="162" customFormat="1">
      <c r="A363" s="196"/>
      <c r="B363" s="192"/>
      <c r="C363" s="192"/>
      <c r="D363" s="192"/>
      <c r="E363" s="192"/>
      <c r="F363" s="193"/>
      <c r="G363" s="192"/>
      <c r="H363" s="192"/>
      <c r="I363" s="192"/>
      <c r="J363" s="192"/>
      <c r="K363" s="193"/>
      <c r="L363" s="194"/>
      <c r="M363" s="194"/>
      <c r="N363" s="194"/>
      <c r="O363" s="194"/>
      <c r="P363" s="194"/>
      <c r="Q363" s="194"/>
      <c r="R363" s="194"/>
      <c r="S363" s="194"/>
      <c r="U363" s="195"/>
    </row>
    <row r="364" spans="1:21" s="162" customFormat="1">
      <c r="A364" s="196"/>
      <c r="B364" s="192"/>
      <c r="C364" s="192"/>
      <c r="D364" s="192"/>
      <c r="E364" s="192"/>
      <c r="F364" s="193"/>
      <c r="G364" s="192"/>
      <c r="H364" s="192"/>
      <c r="I364" s="192"/>
      <c r="J364" s="192"/>
      <c r="K364" s="193"/>
      <c r="L364" s="194"/>
      <c r="M364" s="194"/>
      <c r="N364" s="194"/>
      <c r="O364" s="194"/>
      <c r="P364" s="194"/>
      <c r="Q364" s="194"/>
      <c r="R364" s="194"/>
      <c r="S364" s="194"/>
      <c r="U364" s="195"/>
    </row>
    <row r="365" spans="1:21" s="162" customFormat="1">
      <c r="A365" s="196"/>
      <c r="B365" s="192"/>
      <c r="C365" s="192"/>
      <c r="D365" s="192"/>
      <c r="E365" s="192"/>
      <c r="F365" s="193"/>
      <c r="G365" s="192"/>
      <c r="H365" s="192"/>
      <c r="I365" s="192"/>
      <c r="J365" s="192"/>
      <c r="K365" s="193"/>
      <c r="L365" s="194"/>
      <c r="M365" s="194"/>
      <c r="N365" s="194"/>
      <c r="O365" s="194"/>
      <c r="P365" s="194"/>
      <c r="Q365" s="194"/>
      <c r="R365" s="194"/>
      <c r="S365" s="194"/>
      <c r="U365" s="195"/>
    </row>
    <row r="366" spans="1:21" s="162" customFormat="1">
      <c r="A366" s="196"/>
      <c r="B366" s="192"/>
      <c r="C366" s="192"/>
      <c r="D366" s="192"/>
      <c r="E366" s="192"/>
      <c r="F366" s="193"/>
      <c r="G366" s="192"/>
      <c r="H366" s="192"/>
      <c r="I366" s="192"/>
      <c r="J366" s="192"/>
      <c r="K366" s="193"/>
      <c r="L366" s="194"/>
      <c r="M366" s="194"/>
      <c r="N366" s="194"/>
      <c r="O366" s="194"/>
      <c r="P366" s="194"/>
      <c r="Q366" s="194"/>
      <c r="R366" s="194"/>
      <c r="S366" s="194"/>
      <c r="U366" s="195"/>
    </row>
    <row r="367" spans="1:21" s="162" customFormat="1">
      <c r="A367" s="196"/>
      <c r="B367" s="192"/>
      <c r="C367" s="192"/>
      <c r="D367" s="192"/>
      <c r="E367" s="192"/>
      <c r="F367" s="193"/>
      <c r="G367" s="192"/>
      <c r="H367" s="192"/>
      <c r="I367" s="192"/>
      <c r="J367" s="192"/>
      <c r="K367" s="193"/>
      <c r="L367" s="194"/>
      <c r="M367" s="194"/>
      <c r="N367" s="194"/>
      <c r="O367" s="194"/>
      <c r="P367" s="194"/>
      <c r="Q367" s="194"/>
      <c r="R367" s="194"/>
      <c r="S367" s="194"/>
      <c r="U367" s="195"/>
    </row>
    <row r="368" spans="1:21" s="162" customFormat="1">
      <c r="A368" s="196"/>
      <c r="B368" s="192"/>
      <c r="C368" s="192"/>
      <c r="D368" s="192"/>
      <c r="E368" s="192"/>
      <c r="F368" s="193"/>
      <c r="G368" s="192"/>
      <c r="H368" s="192"/>
      <c r="I368" s="192"/>
      <c r="J368" s="192"/>
      <c r="K368" s="193"/>
      <c r="L368" s="194"/>
      <c r="M368" s="194"/>
      <c r="N368" s="194"/>
      <c r="O368" s="194"/>
      <c r="P368" s="194"/>
      <c r="Q368" s="194"/>
      <c r="R368" s="194"/>
      <c r="S368" s="194"/>
      <c r="U368" s="195"/>
    </row>
    <row r="369" spans="1:21" s="162" customFormat="1">
      <c r="A369" s="196"/>
      <c r="B369" s="192"/>
      <c r="C369" s="192"/>
      <c r="D369" s="192"/>
      <c r="E369" s="192"/>
      <c r="F369" s="193"/>
      <c r="G369" s="192"/>
      <c r="H369" s="192"/>
      <c r="I369" s="192"/>
      <c r="J369" s="192"/>
      <c r="K369" s="193"/>
      <c r="L369" s="194"/>
      <c r="M369" s="194"/>
      <c r="N369" s="194"/>
      <c r="O369" s="194"/>
      <c r="P369" s="194"/>
      <c r="Q369" s="194"/>
      <c r="R369" s="194"/>
      <c r="S369" s="194"/>
      <c r="U369" s="195"/>
    </row>
    <row r="370" spans="1:21" s="162" customFormat="1">
      <c r="A370" s="196"/>
      <c r="B370" s="192"/>
      <c r="C370" s="192"/>
      <c r="D370" s="192"/>
      <c r="E370" s="192"/>
      <c r="F370" s="193"/>
      <c r="G370" s="192"/>
      <c r="H370" s="192"/>
      <c r="I370" s="192"/>
      <c r="J370" s="192"/>
      <c r="K370" s="193"/>
      <c r="L370" s="194"/>
      <c r="M370" s="194"/>
      <c r="N370" s="194"/>
      <c r="O370" s="194"/>
      <c r="P370" s="194"/>
      <c r="Q370" s="194"/>
      <c r="R370" s="194"/>
      <c r="S370" s="194"/>
      <c r="U370" s="195"/>
    </row>
    <row r="371" spans="1:21" s="162" customFormat="1">
      <c r="A371" s="196"/>
      <c r="B371" s="192"/>
      <c r="C371" s="192"/>
      <c r="D371" s="192"/>
      <c r="E371" s="192"/>
      <c r="F371" s="193"/>
      <c r="G371" s="192"/>
      <c r="H371" s="192"/>
      <c r="I371" s="192"/>
      <c r="J371" s="192"/>
      <c r="K371" s="193"/>
      <c r="L371" s="194"/>
      <c r="M371" s="194"/>
      <c r="N371" s="194"/>
      <c r="O371" s="194"/>
      <c r="P371" s="194"/>
      <c r="Q371" s="194"/>
      <c r="R371" s="194"/>
      <c r="S371" s="194"/>
      <c r="U371" s="195"/>
    </row>
    <row r="372" spans="1:21" s="162" customFormat="1">
      <c r="A372" s="196"/>
      <c r="B372" s="192"/>
      <c r="C372" s="192"/>
      <c r="D372" s="192"/>
      <c r="E372" s="192"/>
      <c r="F372" s="193"/>
      <c r="G372" s="192"/>
      <c r="H372" s="192"/>
      <c r="I372" s="192"/>
      <c r="J372" s="192"/>
      <c r="K372" s="193"/>
      <c r="L372" s="194"/>
      <c r="M372" s="194"/>
      <c r="N372" s="194"/>
      <c r="O372" s="194"/>
      <c r="P372" s="194"/>
      <c r="Q372" s="194"/>
      <c r="R372" s="194"/>
      <c r="S372" s="194"/>
      <c r="U372" s="195"/>
    </row>
    <row r="373" spans="1:21" s="162" customFormat="1">
      <c r="A373" s="196"/>
      <c r="B373" s="192"/>
      <c r="C373" s="192"/>
      <c r="D373" s="192"/>
      <c r="E373" s="192"/>
      <c r="F373" s="193"/>
      <c r="G373" s="192"/>
      <c r="H373" s="192"/>
      <c r="I373" s="192"/>
      <c r="J373" s="192"/>
      <c r="K373" s="193"/>
      <c r="L373" s="194"/>
      <c r="M373" s="194"/>
      <c r="N373" s="194"/>
      <c r="O373" s="194"/>
      <c r="P373" s="194"/>
      <c r="Q373" s="194"/>
      <c r="R373" s="194"/>
      <c r="S373" s="194"/>
      <c r="U373" s="195"/>
    </row>
    <row r="374" spans="1:21" s="162" customFormat="1">
      <c r="A374" s="196"/>
      <c r="B374" s="192"/>
      <c r="C374" s="192"/>
      <c r="D374" s="192"/>
      <c r="E374" s="192"/>
      <c r="F374" s="193"/>
      <c r="G374" s="192"/>
      <c r="H374" s="192"/>
      <c r="I374" s="192"/>
      <c r="J374" s="192"/>
      <c r="K374" s="193"/>
      <c r="L374" s="194"/>
      <c r="M374" s="194"/>
      <c r="N374" s="194"/>
      <c r="O374" s="194"/>
      <c r="P374" s="194"/>
      <c r="Q374" s="194"/>
      <c r="R374" s="194"/>
      <c r="S374" s="194"/>
      <c r="U374" s="195"/>
    </row>
    <row r="375" spans="1:21" s="162" customFormat="1">
      <c r="A375" s="196"/>
      <c r="B375" s="192"/>
      <c r="C375" s="192"/>
      <c r="D375" s="192"/>
      <c r="E375" s="192"/>
      <c r="F375" s="193"/>
      <c r="G375" s="192"/>
      <c r="H375" s="192"/>
      <c r="I375" s="192"/>
      <c r="J375" s="192"/>
      <c r="K375" s="193"/>
      <c r="L375" s="194"/>
      <c r="M375" s="194"/>
      <c r="N375" s="194"/>
      <c r="O375" s="194"/>
      <c r="P375" s="194"/>
      <c r="Q375" s="194"/>
      <c r="R375" s="194"/>
      <c r="S375" s="194"/>
    </row>
    <row r="376" spans="1:21" s="162" customFormat="1">
      <c r="A376" s="196"/>
      <c r="B376" s="192"/>
      <c r="C376" s="192"/>
      <c r="D376" s="192"/>
      <c r="E376" s="192"/>
      <c r="F376" s="193"/>
      <c r="G376" s="192"/>
      <c r="H376" s="192"/>
      <c r="I376" s="192"/>
      <c r="J376" s="192"/>
      <c r="K376" s="193"/>
      <c r="L376" s="194"/>
      <c r="M376" s="194"/>
      <c r="N376" s="194"/>
      <c r="O376" s="194"/>
      <c r="P376" s="194"/>
      <c r="Q376" s="194"/>
      <c r="R376" s="194"/>
      <c r="S376" s="194"/>
    </row>
    <row r="377" spans="1:21" s="162" customFormat="1">
      <c r="A377" s="196"/>
      <c r="B377" s="192"/>
      <c r="C377" s="192"/>
      <c r="D377" s="192"/>
      <c r="E377" s="192"/>
      <c r="F377" s="193"/>
      <c r="G377" s="192"/>
      <c r="H377" s="192"/>
      <c r="I377" s="192"/>
      <c r="J377" s="192"/>
      <c r="K377" s="193"/>
      <c r="L377" s="194"/>
      <c r="M377" s="194"/>
      <c r="N377" s="194"/>
      <c r="O377" s="194"/>
      <c r="P377" s="194"/>
      <c r="Q377" s="194"/>
      <c r="R377" s="194"/>
      <c r="S377" s="194"/>
    </row>
    <row r="378" spans="1:21" s="162" customFormat="1">
      <c r="A378" s="196"/>
      <c r="B378" s="192"/>
      <c r="C378" s="192"/>
      <c r="D378" s="192"/>
      <c r="E378" s="192"/>
      <c r="F378" s="193"/>
      <c r="G378" s="192"/>
      <c r="H378" s="192"/>
      <c r="I378" s="192"/>
      <c r="J378" s="192"/>
      <c r="K378" s="193"/>
      <c r="L378" s="194"/>
      <c r="M378" s="194"/>
      <c r="N378" s="194"/>
      <c r="O378" s="194"/>
      <c r="P378" s="194"/>
      <c r="Q378" s="194"/>
      <c r="R378" s="194"/>
      <c r="S378" s="194"/>
    </row>
    <row r="379" spans="1:21" s="162" customFormat="1">
      <c r="A379" s="196"/>
      <c r="B379" s="192"/>
      <c r="C379" s="192"/>
      <c r="D379" s="192"/>
      <c r="E379" s="192"/>
      <c r="F379" s="193"/>
      <c r="G379" s="192"/>
      <c r="H379" s="192"/>
      <c r="I379" s="192"/>
      <c r="J379" s="192"/>
      <c r="K379" s="193"/>
      <c r="L379" s="194"/>
      <c r="M379" s="194"/>
      <c r="N379" s="194"/>
      <c r="O379" s="194"/>
      <c r="P379" s="194"/>
      <c r="Q379" s="194"/>
      <c r="R379" s="194"/>
      <c r="S379" s="194"/>
    </row>
    <row r="380" spans="1:21" s="162" customFormat="1">
      <c r="A380" s="196"/>
      <c r="B380" s="192"/>
      <c r="C380" s="192"/>
      <c r="D380" s="192"/>
      <c r="E380" s="192"/>
      <c r="F380" s="193"/>
      <c r="G380" s="192"/>
      <c r="H380" s="192"/>
      <c r="I380" s="192"/>
      <c r="J380" s="192"/>
      <c r="K380" s="193"/>
      <c r="L380" s="194"/>
      <c r="M380" s="194"/>
      <c r="N380" s="194"/>
      <c r="O380" s="194"/>
      <c r="P380" s="194"/>
      <c r="Q380" s="194"/>
      <c r="R380" s="194"/>
      <c r="S380" s="194"/>
    </row>
    <row r="381" spans="1:21" s="162" customFormat="1">
      <c r="A381" s="196"/>
      <c r="B381" s="192"/>
      <c r="C381" s="192"/>
      <c r="D381" s="192"/>
      <c r="E381" s="192"/>
      <c r="F381" s="193"/>
      <c r="G381" s="192"/>
      <c r="H381" s="192"/>
      <c r="I381" s="192"/>
      <c r="J381" s="192"/>
      <c r="K381" s="193"/>
      <c r="L381" s="194"/>
      <c r="M381" s="194"/>
      <c r="N381" s="194"/>
      <c r="O381" s="194"/>
      <c r="P381" s="194"/>
      <c r="Q381" s="194"/>
      <c r="R381" s="194"/>
      <c r="S381" s="194"/>
    </row>
    <row r="382" spans="1:21" s="162" customFormat="1">
      <c r="A382" s="196"/>
      <c r="B382" s="192"/>
      <c r="C382" s="192"/>
      <c r="D382" s="192"/>
      <c r="E382" s="192"/>
      <c r="F382" s="193"/>
      <c r="G382" s="192"/>
      <c r="H382" s="192"/>
      <c r="I382" s="192"/>
      <c r="J382" s="192"/>
      <c r="K382" s="193"/>
      <c r="L382" s="194"/>
      <c r="M382" s="194"/>
      <c r="N382" s="194"/>
      <c r="O382" s="194"/>
      <c r="P382" s="194"/>
      <c r="Q382" s="194"/>
      <c r="R382" s="194"/>
      <c r="S382" s="194"/>
    </row>
    <row r="383" spans="1:21" s="162" customFormat="1">
      <c r="A383" s="196"/>
      <c r="B383" s="192"/>
      <c r="C383" s="192"/>
      <c r="D383" s="192"/>
      <c r="E383" s="192"/>
      <c r="F383" s="193"/>
      <c r="G383" s="192"/>
      <c r="H383" s="192"/>
      <c r="I383" s="192"/>
      <c r="J383" s="192"/>
      <c r="K383" s="193"/>
      <c r="L383" s="194"/>
      <c r="M383" s="194"/>
      <c r="N383" s="194"/>
      <c r="O383" s="194"/>
      <c r="P383" s="194"/>
      <c r="Q383" s="194"/>
      <c r="R383" s="194"/>
      <c r="S383" s="194"/>
    </row>
    <row r="384" spans="1:21" s="162" customFormat="1">
      <c r="A384" s="196"/>
      <c r="B384" s="192"/>
      <c r="C384" s="192"/>
      <c r="D384" s="192"/>
      <c r="E384" s="192"/>
      <c r="F384" s="193"/>
      <c r="G384" s="192"/>
      <c r="H384" s="192"/>
      <c r="I384" s="192"/>
      <c r="J384" s="192"/>
      <c r="K384" s="193"/>
      <c r="L384" s="194"/>
      <c r="M384" s="194"/>
      <c r="N384" s="194"/>
      <c r="O384" s="194"/>
      <c r="P384" s="194"/>
      <c r="Q384" s="194"/>
      <c r="R384" s="194"/>
      <c r="S384" s="194"/>
    </row>
    <row r="385" spans="1:19" s="162" customFormat="1">
      <c r="A385" s="196"/>
      <c r="B385" s="192"/>
      <c r="C385" s="192"/>
      <c r="D385" s="192"/>
      <c r="E385" s="192"/>
      <c r="F385" s="193"/>
      <c r="G385" s="192"/>
      <c r="H385" s="192"/>
      <c r="I385" s="192"/>
      <c r="J385" s="192"/>
      <c r="K385" s="193"/>
      <c r="L385" s="194"/>
      <c r="M385" s="194"/>
      <c r="N385" s="194"/>
      <c r="O385" s="194"/>
      <c r="P385" s="194"/>
      <c r="Q385" s="194"/>
      <c r="R385" s="194"/>
      <c r="S385" s="194"/>
    </row>
    <row r="386" spans="1:19" s="162" customFormat="1">
      <c r="A386" s="196"/>
      <c r="B386" s="192"/>
      <c r="C386" s="192"/>
      <c r="D386" s="192"/>
      <c r="E386" s="192"/>
      <c r="F386" s="193"/>
      <c r="G386" s="192"/>
      <c r="H386" s="192"/>
      <c r="I386" s="192"/>
      <c r="J386" s="192"/>
      <c r="K386" s="193"/>
      <c r="L386" s="194"/>
      <c r="M386" s="194"/>
      <c r="N386" s="194"/>
      <c r="O386" s="194"/>
      <c r="P386" s="194"/>
      <c r="Q386" s="194"/>
      <c r="R386" s="194"/>
      <c r="S386" s="194"/>
    </row>
    <row r="387" spans="1:19" s="162" customFormat="1">
      <c r="A387" s="196"/>
      <c r="B387" s="192"/>
      <c r="C387" s="192"/>
      <c r="D387" s="192"/>
      <c r="E387" s="192"/>
      <c r="F387" s="193"/>
      <c r="G387" s="192"/>
      <c r="H387" s="192"/>
      <c r="I387" s="192"/>
      <c r="J387" s="192"/>
      <c r="K387" s="193"/>
      <c r="L387" s="194"/>
      <c r="M387" s="194"/>
      <c r="N387" s="194"/>
      <c r="O387" s="194"/>
      <c r="P387" s="194"/>
      <c r="Q387" s="194"/>
      <c r="R387" s="194"/>
      <c r="S387" s="194"/>
    </row>
    <row r="388" spans="1:19" s="162" customFormat="1">
      <c r="A388" s="196"/>
      <c r="B388" s="192"/>
      <c r="C388" s="192"/>
      <c r="D388" s="192"/>
      <c r="E388" s="192"/>
      <c r="F388" s="193"/>
      <c r="G388" s="192"/>
      <c r="H388" s="192"/>
      <c r="I388" s="192"/>
      <c r="J388" s="192"/>
      <c r="K388" s="193"/>
      <c r="L388" s="194"/>
      <c r="M388" s="194"/>
      <c r="N388" s="194"/>
      <c r="O388" s="194"/>
      <c r="P388" s="194"/>
      <c r="Q388" s="194"/>
      <c r="R388" s="194"/>
      <c r="S388" s="194"/>
    </row>
    <row r="389" spans="1:19" s="162" customFormat="1">
      <c r="A389" s="196"/>
      <c r="B389" s="192"/>
      <c r="C389" s="192"/>
      <c r="D389" s="192"/>
      <c r="E389" s="192"/>
      <c r="F389" s="193"/>
      <c r="G389" s="192"/>
      <c r="H389" s="192"/>
      <c r="I389" s="192"/>
      <c r="J389" s="192"/>
      <c r="K389" s="193"/>
      <c r="L389" s="194"/>
      <c r="M389" s="194"/>
      <c r="N389" s="194"/>
      <c r="O389" s="194"/>
      <c r="P389" s="194"/>
      <c r="Q389" s="194"/>
      <c r="R389" s="194"/>
      <c r="S389" s="194"/>
    </row>
    <row r="390" spans="1:19" s="162" customFormat="1">
      <c r="A390" s="196"/>
      <c r="B390" s="192"/>
      <c r="C390" s="192"/>
      <c r="D390" s="192"/>
      <c r="E390" s="192"/>
      <c r="F390" s="193"/>
      <c r="G390" s="192"/>
      <c r="H390" s="192"/>
      <c r="I390" s="192"/>
      <c r="J390" s="192"/>
      <c r="K390" s="193"/>
      <c r="L390" s="194"/>
      <c r="M390" s="194"/>
      <c r="N390" s="194"/>
      <c r="O390" s="194"/>
      <c r="P390" s="194"/>
      <c r="Q390" s="194"/>
      <c r="R390" s="194"/>
      <c r="S390" s="194"/>
    </row>
    <row r="391" spans="1:19" s="162" customFormat="1">
      <c r="A391" s="196"/>
      <c r="B391" s="192"/>
      <c r="C391" s="192"/>
      <c r="D391" s="192"/>
      <c r="E391" s="192"/>
      <c r="F391" s="193"/>
      <c r="G391" s="192"/>
      <c r="H391" s="192"/>
      <c r="I391" s="192"/>
      <c r="J391" s="192"/>
      <c r="K391" s="193"/>
      <c r="L391" s="194"/>
      <c r="M391" s="194"/>
      <c r="N391" s="194"/>
      <c r="O391" s="194"/>
      <c r="P391" s="194"/>
      <c r="Q391" s="194"/>
      <c r="R391" s="194"/>
      <c r="S391" s="194"/>
    </row>
    <row r="392" spans="1:19" s="162" customFormat="1">
      <c r="A392" s="196"/>
      <c r="B392" s="192"/>
      <c r="C392" s="192"/>
      <c r="D392" s="192"/>
      <c r="E392" s="192"/>
      <c r="F392" s="193"/>
      <c r="G392" s="192"/>
      <c r="H392" s="192"/>
      <c r="I392" s="192"/>
      <c r="J392" s="192"/>
      <c r="K392" s="193"/>
      <c r="L392" s="194"/>
      <c r="M392" s="194"/>
      <c r="N392" s="194"/>
      <c r="O392" s="194"/>
      <c r="P392" s="194"/>
      <c r="Q392" s="194"/>
      <c r="R392" s="194"/>
      <c r="S392" s="194"/>
    </row>
    <row r="393" spans="1:19" s="162" customFormat="1">
      <c r="A393" s="196"/>
      <c r="B393" s="192"/>
      <c r="C393" s="192"/>
      <c r="D393" s="192"/>
      <c r="E393" s="192"/>
      <c r="F393" s="193"/>
      <c r="G393" s="192"/>
      <c r="H393" s="192"/>
      <c r="I393" s="192"/>
      <c r="J393" s="192"/>
      <c r="K393" s="193"/>
      <c r="L393" s="194"/>
      <c r="M393" s="194"/>
      <c r="N393" s="194"/>
      <c r="O393" s="194"/>
      <c r="P393" s="194"/>
      <c r="Q393" s="194"/>
      <c r="R393" s="194"/>
      <c r="S393" s="194"/>
    </row>
    <row r="394" spans="1:19" s="162" customFormat="1">
      <c r="A394" s="196"/>
      <c r="B394" s="192"/>
      <c r="C394" s="192"/>
      <c r="D394" s="192"/>
      <c r="E394" s="192"/>
      <c r="F394" s="193"/>
      <c r="G394" s="192"/>
      <c r="H394" s="192"/>
      <c r="I394" s="192"/>
      <c r="J394" s="192"/>
      <c r="K394" s="193"/>
      <c r="L394" s="194"/>
      <c r="M394" s="194"/>
      <c r="N394" s="194"/>
      <c r="O394" s="194"/>
      <c r="P394" s="194"/>
      <c r="Q394" s="194"/>
      <c r="R394" s="194"/>
      <c r="S394" s="194"/>
    </row>
    <row r="395" spans="1:19" s="162" customFormat="1">
      <c r="A395" s="196"/>
      <c r="B395" s="192"/>
      <c r="C395" s="192"/>
      <c r="D395" s="192"/>
      <c r="E395" s="192"/>
      <c r="F395" s="193"/>
      <c r="G395" s="192"/>
      <c r="H395" s="192"/>
      <c r="I395" s="192"/>
      <c r="J395" s="192"/>
      <c r="K395" s="193"/>
      <c r="L395" s="194"/>
      <c r="M395" s="194"/>
      <c r="N395" s="194"/>
      <c r="O395" s="194"/>
      <c r="P395" s="194"/>
      <c r="Q395" s="194"/>
      <c r="R395" s="194"/>
      <c r="S395" s="194"/>
    </row>
    <row r="396" spans="1:19" s="162" customFormat="1">
      <c r="A396" s="196"/>
      <c r="B396" s="192"/>
      <c r="C396" s="192"/>
      <c r="D396" s="192"/>
      <c r="E396" s="192"/>
      <c r="F396" s="193"/>
      <c r="G396" s="192"/>
      <c r="H396" s="192"/>
      <c r="I396" s="192"/>
      <c r="J396" s="192"/>
      <c r="K396" s="193"/>
      <c r="L396" s="194"/>
      <c r="M396" s="194"/>
      <c r="N396" s="194"/>
      <c r="O396" s="194"/>
      <c r="P396" s="194"/>
      <c r="Q396" s="194"/>
      <c r="R396" s="194"/>
      <c r="S396" s="194"/>
    </row>
    <row r="397" spans="1:19" s="162" customFormat="1">
      <c r="A397" s="196"/>
      <c r="B397" s="192"/>
      <c r="C397" s="192"/>
      <c r="D397" s="192"/>
      <c r="E397" s="192"/>
      <c r="F397" s="193"/>
      <c r="G397" s="192"/>
      <c r="H397" s="192"/>
      <c r="I397" s="192"/>
      <c r="J397" s="192"/>
      <c r="K397" s="193"/>
      <c r="L397" s="194"/>
      <c r="M397" s="194"/>
      <c r="N397" s="194"/>
      <c r="O397" s="194"/>
      <c r="P397" s="194"/>
      <c r="Q397" s="194"/>
      <c r="R397" s="194"/>
      <c r="S397" s="194"/>
    </row>
    <row r="398" spans="1:19" s="162" customFormat="1">
      <c r="A398" s="196"/>
      <c r="B398" s="192"/>
      <c r="C398" s="192"/>
      <c r="D398" s="192"/>
      <c r="E398" s="192"/>
      <c r="F398" s="193"/>
      <c r="G398" s="192"/>
      <c r="H398" s="192"/>
      <c r="I398" s="192"/>
      <c r="J398" s="192"/>
      <c r="K398" s="193"/>
      <c r="L398" s="194"/>
      <c r="M398" s="194"/>
      <c r="N398" s="194"/>
      <c r="O398" s="194"/>
      <c r="P398" s="194"/>
      <c r="Q398" s="194"/>
      <c r="R398" s="194"/>
      <c r="S398" s="194"/>
    </row>
    <row r="399" spans="1:19" s="162" customFormat="1">
      <c r="A399" s="196"/>
      <c r="B399" s="192"/>
      <c r="C399" s="192"/>
      <c r="D399" s="192"/>
      <c r="E399" s="192"/>
      <c r="F399" s="193"/>
      <c r="G399" s="192"/>
      <c r="H399" s="192"/>
      <c r="I399" s="192"/>
      <c r="J399" s="192"/>
      <c r="K399" s="193"/>
      <c r="L399" s="194"/>
      <c r="M399" s="194"/>
      <c r="N399" s="194"/>
      <c r="O399" s="194"/>
      <c r="P399" s="194"/>
      <c r="Q399" s="194"/>
      <c r="R399" s="194"/>
      <c r="S399" s="194"/>
    </row>
    <row r="400" spans="1:19" s="162" customFormat="1">
      <c r="A400" s="196"/>
      <c r="B400" s="192"/>
      <c r="C400" s="192"/>
      <c r="D400" s="192"/>
      <c r="E400" s="192"/>
      <c r="F400" s="193"/>
      <c r="G400" s="192"/>
      <c r="H400" s="192"/>
      <c r="I400" s="192"/>
      <c r="J400" s="192"/>
      <c r="K400" s="193"/>
      <c r="L400" s="194"/>
      <c r="M400" s="194"/>
      <c r="N400" s="194"/>
      <c r="O400" s="194"/>
      <c r="P400" s="194"/>
      <c r="Q400" s="194"/>
      <c r="R400" s="194"/>
      <c r="S400" s="194"/>
    </row>
    <row r="401" spans="1:19" s="162" customFormat="1">
      <c r="A401" s="196"/>
      <c r="B401" s="192"/>
      <c r="C401" s="192"/>
      <c r="D401" s="192"/>
      <c r="E401" s="192"/>
      <c r="F401" s="193"/>
      <c r="G401" s="192"/>
      <c r="H401" s="192"/>
      <c r="I401" s="192"/>
      <c r="J401" s="192"/>
      <c r="K401" s="193"/>
      <c r="L401" s="194"/>
      <c r="M401" s="194"/>
      <c r="N401" s="194"/>
      <c r="O401" s="194"/>
      <c r="P401" s="194"/>
      <c r="Q401" s="194"/>
      <c r="R401" s="194"/>
      <c r="S401" s="194"/>
    </row>
    <row r="402" spans="1:19" s="162" customFormat="1">
      <c r="A402" s="196"/>
      <c r="B402" s="192"/>
      <c r="C402" s="192"/>
      <c r="D402" s="192"/>
      <c r="E402" s="192"/>
      <c r="F402" s="193"/>
      <c r="G402" s="192"/>
      <c r="H402" s="192"/>
      <c r="I402" s="192"/>
      <c r="J402" s="192"/>
      <c r="K402" s="193"/>
      <c r="L402" s="194"/>
      <c r="M402" s="194"/>
      <c r="N402" s="194"/>
      <c r="O402" s="194"/>
      <c r="P402" s="194"/>
      <c r="Q402" s="194"/>
      <c r="R402" s="194"/>
      <c r="S402" s="194"/>
    </row>
    <row r="403" spans="1:19" s="162" customFormat="1">
      <c r="A403" s="196"/>
      <c r="B403" s="192"/>
      <c r="C403" s="192"/>
      <c r="D403" s="192"/>
      <c r="E403" s="192"/>
      <c r="F403" s="193"/>
      <c r="G403" s="192"/>
      <c r="H403" s="192"/>
      <c r="I403" s="192"/>
      <c r="J403" s="192"/>
      <c r="K403" s="193"/>
      <c r="L403" s="194"/>
      <c r="M403" s="194"/>
      <c r="N403" s="194"/>
      <c r="O403" s="194"/>
      <c r="P403" s="194"/>
      <c r="Q403" s="194"/>
      <c r="R403" s="194"/>
      <c r="S403" s="194"/>
    </row>
    <row r="404" spans="1:19" s="162" customFormat="1">
      <c r="A404" s="196"/>
      <c r="B404" s="192"/>
      <c r="C404" s="192"/>
      <c r="D404" s="192"/>
      <c r="E404" s="192"/>
      <c r="F404" s="193"/>
      <c r="G404" s="192"/>
      <c r="H404" s="192"/>
      <c r="I404" s="192"/>
      <c r="J404" s="192"/>
      <c r="K404" s="193"/>
      <c r="L404" s="194"/>
      <c r="M404" s="194"/>
      <c r="N404" s="194"/>
      <c r="O404" s="194"/>
      <c r="P404" s="194"/>
      <c r="Q404" s="194"/>
      <c r="R404" s="194"/>
      <c r="S404" s="194"/>
    </row>
    <row r="405" spans="1:19" s="162" customFormat="1">
      <c r="A405" s="196"/>
      <c r="B405" s="192"/>
      <c r="C405" s="192"/>
      <c r="D405" s="192"/>
      <c r="E405" s="192"/>
      <c r="F405" s="193"/>
      <c r="G405" s="192"/>
      <c r="H405" s="192"/>
      <c r="I405" s="192"/>
      <c r="J405" s="192"/>
      <c r="K405" s="193"/>
      <c r="L405" s="194"/>
      <c r="M405" s="194"/>
      <c r="N405" s="194"/>
      <c r="O405" s="194"/>
      <c r="P405" s="194"/>
      <c r="Q405" s="194"/>
      <c r="R405" s="194"/>
      <c r="S405" s="194"/>
    </row>
    <row r="406" spans="1:19" s="162" customFormat="1">
      <c r="A406" s="196"/>
      <c r="B406" s="192"/>
      <c r="C406" s="192"/>
      <c r="D406" s="192"/>
      <c r="E406" s="192"/>
      <c r="F406" s="193"/>
      <c r="G406" s="192"/>
      <c r="H406" s="192"/>
      <c r="I406" s="192"/>
      <c r="J406" s="192"/>
      <c r="K406" s="193"/>
      <c r="L406" s="194"/>
      <c r="M406" s="194"/>
      <c r="N406" s="194"/>
      <c r="O406" s="194"/>
      <c r="P406" s="194"/>
      <c r="Q406" s="194"/>
      <c r="R406" s="194"/>
      <c r="S406" s="194"/>
    </row>
    <row r="407" spans="1:19" s="162" customFormat="1">
      <c r="A407" s="196"/>
      <c r="B407" s="192"/>
      <c r="C407" s="192"/>
      <c r="D407" s="192"/>
      <c r="E407" s="192"/>
      <c r="F407" s="193"/>
      <c r="G407" s="192"/>
      <c r="H407" s="192"/>
      <c r="I407" s="192"/>
      <c r="J407" s="192"/>
      <c r="K407" s="193"/>
      <c r="L407" s="194"/>
      <c r="M407" s="194"/>
      <c r="N407" s="194"/>
      <c r="O407" s="194"/>
      <c r="P407" s="194"/>
      <c r="Q407" s="194"/>
      <c r="R407" s="194"/>
      <c r="S407" s="194"/>
    </row>
    <row r="408" spans="1:19" s="162" customFormat="1">
      <c r="A408" s="196"/>
      <c r="B408" s="192"/>
      <c r="C408" s="192"/>
      <c r="D408" s="192"/>
      <c r="E408" s="192"/>
      <c r="F408" s="193"/>
      <c r="G408" s="192"/>
      <c r="H408" s="192"/>
      <c r="I408" s="192"/>
      <c r="J408" s="192"/>
      <c r="K408" s="193"/>
      <c r="L408" s="194"/>
      <c r="M408" s="194"/>
      <c r="N408" s="194"/>
      <c r="O408" s="194"/>
      <c r="P408" s="194"/>
      <c r="Q408" s="194"/>
      <c r="R408" s="194"/>
      <c r="S408" s="194"/>
    </row>
    <row r="409" spans="1:19" s="162" customFormat="1">
      <c r="A409" s="196"/>
      <c r="B409" s="192"/>
      <c r="C409" s="192"/>
      <c r="D409" s="192"/>
      <c r="E409" s="192"/>
      <c r="F409" s="193"/>
      <c r="G409" s="192"/>
      <c r="H409" s="192"/>
      <c r="I409" s="192"/>
      <c r="J409" s="192"/>
      <c r="K409" s="193"/>
      <c r="L409" s="194"/>
      <c r="M409" s="194"/>
      <c r="N409" s="194"/>
      <c r="O409" s="194"/>
      <c r="P409" s="194"/>
      <c r="Q409" s="194"/>
      <c r="R409" s="194"/>
      <c r="S409" s="194"/>
    </row>
    <row r="410" spans="1:19" s="162" customFormat="1">
      <c r="A410" s="196"/>
      <c r="B410" s="192"/>
      <c r="C410" s="192"/>
      <c r="D410" s="192"/>
      <c r="E410" s="192"/>
      <c r="F410" s="193"/>
      <c r="G410" s="192"/>
      <c r="H410" s="192"/>
      <c r="I410" s="192"/>
      <c r="J410" s="192"/>
      <c r="K410" s="193"/>
      <c r="L410" s="194"/>
      <c r="M410" s="194"/>
      <c r="N410" s="194"/>
      <c r="O410" s="194"/>
      <c r="P410" s="194"/>
      <c r="Q410" s="194"/>
      <c r="R410" s="194"/>
      <c r="S410" s="194"/>
    </row>
    <row r="411" spans="1:19" s="162" customFormat="1">
      <c r="A411" s="196"/>
      <c r="B411" s="192"/>
      <c r="C411" s="192"/>
      <c r="D411" s="192"/>
      <c r="E411" s="192"/>
      <c r="F411" s="193"/>
      <c r="G411" s="192"/>
      <c r="H411" s="192"/>
      <c r="I411" s="192"/>
      <c r="J411" s="192"/>
      <c r="K411" s="193"/>
      <c r="L411" s="194"/>
      <c r="M411" s="194"/>
      <c r="N411" s="194"/>
      <c r="O411" s="194"/>
      <c r="P411" s="194"/>
      <c r="Q411" s="194"/>
      <c r="R411" s="194"/>
      <c r="S411" s="194"/>
    </row>
    <row r="412" spans="1:19" s="162" customFormat="1">
      <c r="A412" s="196"/>
      <c r="B412" s="192"/>
      <c r="C412" s="192"/>
      <c r="D412" s="192"/>
      <c r="E412" s="192"/>
      <c r="F412" s="193"/>
      <c r="G412" s="192"/>
      <c r="H412" s="192"/>
      <c r="I412" s="192"/>
      <c r="J412" s="192"/>
      <c r="K412" s="193"/>
      <c r="L412" s="194"/>
      <c r="M412" s="194"/>
      <c r="N412" s="194"/>
      <c r="O412" s="194"/>
      <c r="P412" s="194"/>
      <c r="Q412" s="194"/>
      <c r="R412" s="194"/>
      <c r="S412" s="194"/>
    </row>
    <row r="413" spans="1:19" s="162" customFormat="1">
      <c r="A413" s="196"/>
      <c r="B413" s="192"/>
      <c r="C413" s="192"/>
      <c r="D413" s="192"/>
      <c r="E413" s="192"/>
      <c r="F413" s="193"/>
      <c r="G413" s="192"/>
      <c r="H413" s="192"/>
      <c r="I413" s="192"/>
      <c r="J413" s="192"/>
      <c r="K413" s="193"/>
      <c r="L413" s="194"/>
      <c r="M413" s="194"/>
      <c r="N413" s="194"/>
      <c r="O413" s="194"/>
      <c r="P413" s="194"/>
      <c r="Q413" s="194"/>
      <c r="R413" s="194"/>
      <c r="S413" s="194"/>
    </row>
    <row r="414" spans="1:19" s="162" customFormat="1">
      <c r="A414" s="196"/>
      <c r="B414" s="192"/>
      <c r="C414" s="192"/>
      <c r="D414" s="192"/>
      <c r="E414" s="192"/>
      <c r="F414" s="193"/>
      <c r="G414" s="192"/>
      <c r="H414" s="192"/>
      <c r="I414" s="192"/>
      <c r="J414" s="192"/>
      <c r="K414" s="193"/>
      <c r="L414" s="194"/>
      <c r="M414" s="194"/>
      <c r="N414" s="194"/>
      <c r="O414" s="194"/>
      <c r="P414" s="194"/>
      <c r="Q414" s="194"/>
      <c r="R414" s="194"/>
      <c r="S414" s="194"/>
    </row>
    <row r="415" spans="1:19" s="162" customFormat="1">
      <c r="A415" s="196"/>
      <c r="B415" s="192"/>
      <c r="C415" s="192"/>
      <c r="D415" s="192"/>
      <c r="E415" s="192"/>
      <c r="F415" s="193"/>
      <c r="G415" s="192"/>
      <c r="H415" s="192"/>
      <c r="I415" s="192"/>
      <c r="J415" s="192"/>
      <c r="K415" s="193"/>
      <c r="L415" s="194"/>
      <c r="M415" s="194"/>
      <c r="N415" s="194"/>
      <c r="O415" s="194"/>
      <c r="P415" s="194"/>
      <c r="Q415" s="194"/>
      <c r="R415" s="194"/>
      <c r="S415" s="194"/>
    </row>
    <row r="416" spans="1:19" s="162" customFormat="1">
      <c r="A416" s="196"/>
      <c r="B416" s="192"/>
      <c r="C416" s="192"/>
      <c r="D416" s="192"/>
      <c r="E416" s="192"/>
      <c r="F416" s="193"/>
      <c r="G416" s="192"/>
      <c r="H416" s="192"/>
      <c r="I416" s="192"/>
      <c r="J416" s="192"/>
      <c r="K416" s="193"/>
      <c r="L416" s="194"/>
      <c r="M416" s="194"/>
      <c r="N416" s="194"/>
      <c r="O416" s="194"/>
      <c r="P416" s="194"/>
      <c r="Q416" s="194"/>
      <c r="R416" s="194"/>
      <c r="S416" s="194"/>
    </row>
    <row r="417" spans="1:19" s="162" customFormat="1">
      <c r="A417" s="196"/>
      <c r="B417" s="192"/>
      <c r="C417" s="192"/>
      <c r="D417" s="192"/>
      <c r="E417" s="192"/>
      <c r="F417" s="193"/>
      <c r="G417" s="192"/>
      <c r="H417" s="192"/>
      <c r="I417" s="192"/>
      <c r="J417" s="192"/>
      <c r="K417" s="193"/>
      <c r="L417" s="194"/>
      <c r="M417" s="194"/>
      <c r="N417" s="194"/>
      <c r="O417" s="194"/>
      <c r="P417" s="194"/>
      <c r="Q417" s="194"/>
      <c r="R417" s="194"/>
      <c r="S417" s="194"/>
    </row>
    <row r="418" spans="1:19" s="162" customFormat="1">
      <c r="A418" s="196"/>
      <c r="B418" s="192"/>
      <c r="C418" s="192"/>
      <c r="D418" s="192"/>
      <c r="E418" s="192"/>
      <c r="F418" s="193"/>
      <c r="G418" s="192"/>
      <c r="H418" s="192"/>
      <c r="I418" s="192"/>
      <c r="J418" s="192"/>
      <c r="K418" s="193"/>
      <c r="L418" s="194"/>
      <c r="M418" s="194"/>
      <c r="N418" s="194"/>
      <c r="O418" s="194"/>
      <c r="P418" s="194"/>
      <c r="Q418" s="194"/>
      <c r="R418" s="194"/>
      <c r="S418" s="194"/>
    </row>
    <row r="419" spans="1:19" s="162" customFormat="1">
      <c r="A419" s="196"/>
      <c r="B419" s="192"/>
      <c r="C419" s="192"/>
      <c r="D419" s="192"/>
      <c r="E419" s="192"/>
      <c r="F419" s="193"/>
      <c r="G419" s="192"/>
      <c r="H419" s="192"/>
      <c r="I419" s="192"/>
      <c r="J419" s="192"/>
      <c r="K419" s="193"/>
      <c r="L419" s="194"/>
      <c r="M419" s="194"/>
      <c r="N419" s="194"/>
      <c r="O419" s="194"/>
      <c r="P419" s="194"/>
      <c r="Q419" s="194"/>
      <c r="R419" s="194"/>
      <c r="S419" s="194"/>
    </row>
    <row r="420" spans="1:19" s="162" customFormat="1">
      <c r="A420" s="196"/>
      <c r="B420" s="192"/>
      <c r="C420" s="192"/>
      <c r="D420" s="192"/>
      <c r="E420" s="192"/>
      <c r="F420" s="193"/>
      <c r="G420" s="192"/>
      <c r="H420" s="192"/>
      <c r="I420" s="192"/>
      <c r="J420" s="192"/>
      <c r="K420" s="193"/>
      <c r="L420" s="194"/>
      <c r="M420" s="194"/>
      <c r="N420" s="194"/>
      <c r="O420" s="194"/>
      <c r="P420" s="194"/>
      <c r="Q420" s="194"/>
      <c r="R420" s="194"/>
      <c r="S420" s="194"/>
    </row>
    <row r="421" spans="1:19" s="162" customFormat="1">
      <c r="A421" s="196"/>
      <c r="B421" s="192"/>
      <c r="C421" s="192"/>
      <c r="D421" s="192"/>
      <c r="E421" s="192"/>
      <c r="F421" s="193"/>
      <c r="G421" s="192"/>
      <c r="H421" s="192"/>
      <c r="I421" s="192"/>
      <c r="J421" s="192"/>
      <c r="K421" s="193"/>
      <c r="L421" s="194"/>
      <c r="M421" s="194"/>
      <c r="N421" s="194"/>
      <c r="O421" s="194"/>
      <c r="P421" s="194"/>
      <c r="Q421" s="194"/>
      <c r="R421" s="194"/>
      <c r="S421" s="194"/>
    </row>
    <row r="422" spans="1:19" s="162" customFormat="1">
      <c r="A422" s="196"/>
      <c r="B422" s="192"/>
      <c r="C422" s="192"/>
      <c r="D422" s="192"/>
      <c r="E422" s="192"/>
      <c r="F422" s="193"/>
      <c r="G422" s="192"/>
      <c r="H422" s="192"/>
      <c r="I422" s="192"/>
      <c r="J422" s="192"/>
      <c r="K422" s="193"/>
      <c r="L422" s="194"/>
      <c r="M422" s="194"/>
      <c r="N422" s="194"/>
      <c r="O422" s="194"/>
      <c r="P422" s="194"/>
      <c r="Q422" s="194"/>
      <c r="R422" s="194"/>
      <c r="S422" s="194"/>
    </row>
    <row r="423" spans="1:19" s="162" customFormat="1">
      <c r="A423" s="196"/>
      <c r="B423" s="192"/>
      <c r="C423" s="192"/>
      <c r="D423" s="192"/>
      <c r="E423" s="192"/>
      <c r="F423" s="193"/>
      <c r="G423" s="192"/>
      <c r="H423" s="192"/>
      <c r="I423" s="192"/>
      <c r="J423" s="192"/>
      <c r="K423" s="193"/>
      <c r="L423" s="194"/>
      <c r="M423" s="194"/>
      <c r="N423" s="194"/>
      <c r="O423" s="194"/>
      <c r="P423" s="194"/>
      <c r="Q423" s="194"/>
      <c r="R423" s="194"/>
      <c r="S423" s="194"/>
    </row>
    <row r="424" spans="1:19" s="162" customFormat="1">
      <c r="A424" s="196"/>
      <c r="B424" s="192"/>
      <c r="C424" s="192"/>
      <c r="D424" s="192"/>
      <c r="E424" s="192"/>
      <c r="F424" s="193"/>
      <c r="G424" s="192"/>
      <c r="H424" s="192"/>
      <c r="I424" s="192"/>
      <c r="J424" s="192"/>
      <c r="K424" s="193"/>
      <c r="L424" s="194"/>
      <c r="M424" s="194"/>
      <c r="N424" s="194"/>
      <c r="O424" s="194"/>
      <c r="P424" s="194"/>
      <c r="Q424" s="194"/>
      <c r="R424" s="194"/>
      <c r="S424" s="194"/>
    </row>
    <row r="425" spans="1:19" s="162" customFormat="1">
      <c r="A425" s="196"/>
      <c r="B425" s="192"/>
      <c r="C425" s="192"/>
      <c r="D425" s="192"/>
      <c r="E425" s="192"/>
      <c r="F425" s="193"/>
      <c r="G425" s="192"/>
      <c r="H425" s="192"/>
      <c r="I425" s="192"/>
      <c r="J425" s="192"/>
      <c r="K425" s="193"/>
      <c r="L425" s="194"/>
      <c r="M425" s="194"/>
      <c r="N425" s="194"/>
      <c r="O425" s="194"/>
      <c r="P425" s="194"/>
      <c r="Q425" s="194"/>
      <c r="R425" s="194"/>
      <c r="S425" s="194"/>
    </row>
    <row r="426" spans="1:19" s="162" customFormat="1">
      <c r="A426" s="196"/>
      <c r="B426" s="192"/>
      <c r="C426" s="192"/>
      <c r="D426" s="192"/>
      <c r="E426" s="192"/>
      <c r="F426" s="193"/>
      <c r="G426" s="192"/>
      <c r="H426" s="192"/>
      <c r="I426" s="192"/>
      <c r="J426" s="192"/>
      <c r="K426" s="193"/>
      <c r="L426" s="194"/>
      <c r="M426" s="194"/>
      <c r="N426" s="194"/>
      <c r="O426" s="194"/>
      <c r="P426" s="194"/>
      <c r="Q426" s="194"/>
      <c r="R426" s="194"/>
      <c r="S426" s="194"/>
    </row>
    <row r="427" spans="1:19" s="162" customFormat="1">
      <c r="A427" s="196"/>
      <c r="B427" s="192"/>
      <c r="C427" s="192"/>
      <c r="D427" s="192"/>
      <c r="E427" s="192"/>
      <c r="F427" s="193"/>
      <c r="G427" s="192"/>
      <c r="H427" s="192"/>
      <c r="I427" s="192"/>
      <c r="J427" s="192"/>
      <c r="K427" s="193"/>
      <c r="L427" s="194"/>
      <c r="M427" s="194"/>
      <c r="N427" s="194"/>
      <c r="O427" s="194"/>
      <c r="P427" s="194"/>
      <c r="Q427" s="194"/>
      <c r="R427" s="194"/>
      <c r="S427" s="194"/>
    </row>
    <row r="428" spans="1:19" s="162" customFormat="1">
      <c r="A428" s="196"/>
      <c r="B428" s="192"/>
      <c r="C428" s="192"/>
      <c r="D428" s="192"/>
      <c r="E428" s="192"/>
      <c r="F428" s="193"/>
      <c r="G428" s="192"/>
      <c r="H428" s="192"/>
      <c r="I428" s="192"/>
      <c r="J428" s="192"/>
      <c r="K428" s="193"/>
      <c r="L428" s="194"/>
      <c r="M428" s="194"/>
      <c r="N428" s="194"/>
      <c r="O428" s="194"/>
      <c r="P428" s="194"/>
      <c r="Q428" s="194"/>
      <c r="R428" s="194"/>
      <c r="S428" s="194"/>
    </row>
    <row r="429" spans="1:19" s="162" customFormat="1">
      <c r="A429" s="196"/>
      <c r="B429" s="192"/>
      <c r="C429" s="192"/>
      <c r="D429" s="192"/>
      <c r="E429" s="192"/>
      <c r="F429" s="193"/>
      <c r="G429" s="192"/>
      <c r="H429" s="192"/>
      <c r="I429" s="192"/>
      <c r="J429" s="192"/>
      <c r="K429" s="193"/>
      <c r="L429" s="194"/>
      <c r="M429" s="194"/>
      <c r="N429" s="194"/>
      <c r="O429" s="194"/>
      <c r="P429" s="194"/>
      <c r="Q429" s="194"/>
      <c r="R429" s="194"/>
      <c r="S429" s="194"/>
    </row>
    <row r="430" spans="1:19" s="162" customFormat="1">
      <c r="A430" s="196"/>
      <c r="B430" s="192"/>
      <c r="C430" s="192"/>
      <c r="D430" s="192"/>
      <c r="E430" s="192"/>
      <c r="F430" s="193"/>
      <c r="G430" s="192"/>
      <c r="H430" s="192"/>
      <c r="I430" s="192"/>
      <c r="J430" s="192"/>
      <c r="K430" s="193"/>
      <c r="L430" s="194"/>
      <c r="M430" s="194"/>
      <c r="N430" s="194"/>
      <c r="O430" s="194"/>
      <c r="P430" s="194"/>
      <c r="Q430" s="194"/>
      <c r="R430" s="194"/>
      <c r="S430" s="194"/>
    </row>
    <row r="431" spans="1:19" s="162" customFormat="1">
      <c r="A431" s="196"/>
      <c r="B431" s="192"/>
      <c r="C431" s="192"/>
      <c r="D431" s="192"/>
      <c r="E431" s="192"/>
      <c r="F431" s="193"/>
      <c r="G431" s="192"/>
      <c r="H431" s="192"/>
      <c r="I431" s="192"/>
      <c r="J431" s="192"/>
      <c r="K431" s="193"/>
      <c r="L431" s="194"/>
      <c r="M431" s="194"/>
      <c r="N431" s="194"/>
      <c r="O431" s="194"/>
      <c r="P431" s="194"/>
      <c r="Q431" s="194"/>
      <c r="R431" s="194"/>
      <c r="S431" s="194"/>
    </row>
    <row r="432" spans="1:19" s="162" customFormat="1">
      <c r="A432" s="196"/>
      <c r="B432" s="192"/>
      <c r="C432" s="192"/>
      <c r="D432" s="192"/>
      <c r="E432" s="192"/>
      <c r="F432" s="193"/>
      <c r="G432" s="192"/>
      <c r="H432" s="192"/>
      <c r="I432" s="192"/>
      <c r="J432" s="192"/>
      <c r="K432" s="193"/>
      <c r="L432" s="194"/>
      <c r="M432" s="194"/>
      <c r="N432" s="194"/>
      <c r="O432" s="194"/>
      <c r="P432" s="194"/>
      <c r="Q432" s="194"/>
      <c r="R432" s="194"/>
      <c r="S432" s="194"/>
    </row>
    <row r="433" spans="1:19" s="162" customFormat="1">
      <c r="A433" s="196"/>
      <c r="B433" s="192"/>
      <c r="C433" s="192"/>
      <c r="D433" s="192"/>
      <c r="E433" s="192"/>
      <c r="F433" s="193"/>
      <c r="G433" s="192"/>
      <c r="H433" s="192"/>
      <c r="I433" s="192"/>
      <c r="J433" s="192"/>
      <c r="K433" s="193"/>
      <c r="L433" s="194"/>
      <c r="M433" s="194"/>
      <c r="N433" s="194"/>
      <c r="O433" s="194"/>
      <c r="P433" s="194"/>
      <c r="Q433" s="194"/>
      <c r="R433" s="194"/>
      <c r="S433" s="194"/>
    </row>
    <row r="434" spans="1:19" s="162" customFormat="1">
      <c r="A434" s="196"/>
      <c r="B434" s="192"/>
      <c r="C434" s="192"/>
      <c r="D434" s="192"/>
      <c r="E434" s="192"/>
      <c r="F434" s="193"/>
      <c r="G434" s="192"/>
      <c r="H434" s="192"/>
      <c r="I434" s="192"/>
      <c r="J434" s="192"/>
      <c r="K434" s="193"/>
      <c r="L434" s="194"/>
      <c r="M434" s="194"/>
      <c r="N434" s="194"/>
      <c r="O434" s="194"/>
      <c r="P434" s="194"/>
      <c r="Q434" s="194"/>
      <c r="R434" s="194"/>
      <c r="S434" s="194"/>
    </row>
    <row r="435" spans="1:19" s="162" customFormat="1">
      <c r="A435" s="196"/>
      <c r="B435" s="192"/>
      <c r="C435" s="192"/>
      <c r="D435" s="192"/>
      <c r="E435" s="192"/>
      <c r="F435" s="193"/>
      <c r="G435" s="192"/>
      <c r="H435" s="192"/>
      <c r="I435" s="192"/>
      <c r="J435" s="192"/>
      <c r="K435" s="193"/>
      <c r="L435" s="194"/>
      <c r="M435" s="194"/>
      <c r="N435" s="194"/>
      <c r="O435" s="194"/>
      <c r="P435" s="194"/>
      <c r="Q435" s="194"/>
      <c r="R435" s="194"/>
      <c r="S435" s="194"/>
    </row>
    <row r="436" spans="1:19" s="162" customFormat="1">
      <c r="A436" s="196"/>
      <c r="B436" s="192"/>
      <c r="C436" s="192"/>
      <c r="D436" s="192"/>
      <c r="E436" s="192"/>
      <c r="F436" s="193"/>
      <c r="G436" s="192"/>
      <c r="H436" s="192"/>
      <c r="I436" s="192"/>
      <c r="J436" s="192"/>
      <c r="K436" s="193"/>
      <c r="L436" s="194"/>
      <c r="M436" s="194"/>
      <c r="N436" s="194"/>
      <c r="O436" s="194"/>
      <c r="P436" s="194"/>
      <c r="Q436" s="194"/>
      <c r="R436" s="194"/>
      <c r="S436" s="194"/>
    </row>
    <row r="437" spans="1:19" s="162" customFormat="1">
      <c r="A437" s="196"/>
      <c r="B437" s="192"/>
      <c r="C437" s="192"/>
      <c r="D437" s="192"/>
      <c r="E437" s="192"/>
      <c r="F437" s="193"/>
      <c r="G437" s="192"/>
      <c r="H437" s="192"/>
      <c r="I437" s="192"/>
      <c r="J437" s="192"/>
      <c r="K437" s="193"/>
      <c r="L437" s="194"/>
      <c r="M437" s="194"/>
      <c r="N437" s="194"/>
      <c r="O437" s="194"/>
      <c r="P437" s="194"/>
      <c r="Q437" s="194"/>
      <c r="R437" s="194"/>
      <c r="S437" s="194"/>
    </row>
    <row r="438" spans="1:19" s="162" customFormat="1">
      <c r="A438" s="196"/>
      <c r="B438" s="192"/>
      <c r="C438" s="192"/>
      <c r="D438" s="192"/>
      <c r="E438" s="192"/>
      <c r="F438" s="193"/>
      <c r="G438" s="192"/>
      <c r="H438" s="192"/>
      <c r="I438" s="192"/>
      <c r="J438" s="192"/>
      <c r="K438" s="193"/>
      <c r="L438" s="194"/>
      <c r="M438" s="194"/>
      <c r="N438" s="194"/>
      <c r="O438" s="194"/>
      <c r="P438" s="194"/>
      <c r="Q438" s="194"/>
      <c r="R438" s="194"/>
      <c r="S438" s="194"/>
    </row>
    <row r="439" spans="1:19" s="162" customFormat="1">
      <c r="A439" s="196"/>
      <c r="B439" s="192"/>
      <c r="C439" s="192"/>
      <c r="D439" s="192"/>
      <c r="E439" s="192"/>
      <c r="F439" s="193"/>
      <c r="G439" s="192"/>
      <c r="H439" s="192"/>
      <c r="I439" s="192"/>
      <c r="J439" s="192"/>
      <c r="K439" s="193"/>
      <c r="L439" s="194"/>
      <c r="M439" s="194"/>
      <c r="N439" s="194"/>
      <c r="O439" s="194"/>
      <c r="P439" s="194"/>
      <c r="Q439" s="194"/>
      <c r="R439" s="194"/>
      <c r="S439" s="194"/>
    </row>
    <row r="440" spans="1:19" s="162" customFormat="1">
      <c r="A440" s="196"/>
      <c r="B440" s="192"/>
      <c r="C440" s="192"/>
      <c r="D440" s="192"/>
      <c r="E440" s="192"/>
      <c r="F440" s="193"/>
      <c r="G440" s="192"/>
      <c r="H440" s="192"/>
      <c r="I440" s="192"/>
      <c r="J440" s="192"/>
      <c r="K440" s="193"/>
      <c r="L440" s="194"/>
      <c r="M440" s="194"/>
      <c r="N440" s="194"/>
      <c r="O440" s="194"/>
      <c r="P440" s="194"/>
      <c r="Q440" s="194"/>
      <c r="R440" s="194"/>
      <c r="S440" s="194"/>
    </row>
    <row r="441" spans="1:19" s="162" customFormat="1">
      <c r="A441" s="196"/>
      <c r="B441" s="192"/>
      <c r="C441" s="192"/>
      <c r="D441" s="192"/>
      <c r="E441" s="192"/>
      <c r="F441" s="193"/>
      <c r="G441" s="192"/>
      <c r="H441" s="192"/>
      <c r="I441" s="192"/>
      <c r="J441" s="192"/>
      <c r="K441" s="193"/>
      <c r="L441" s="194"/>
      <c r="M441" s="194"/>
      <c r="N441" s="194"/>
      <c r="O441" s="194"/>
      <c r="P441" s="194"/>
      <c r="Q441" s="194"/>
      <c r="R441" s="194"/>
      <c r="S441" s="194"/>
    </row>
    <row r="442" spans="1:19" s="162" customFormat="1">
      <c r="A442" s="196"/>
      <c r="B442" s="192"/>
      <c r="C442" s="192"/>
      <c r="D442" s="192"/>
      <c r="E442" s="192"/>
      <c r="F442" s="193"/>
      <c r="G442" s="192"/>
      <c r="H442" s="192"/>
      <c r="I442" s="192"/>
      <c r="J442" s="192"/>
      <c r="K442" s="193"/>
      <c r="L442" s="194"/>
      <c r="M442" s="194"/>
      <c r="N442" s="194"/>
      <c r="O442" s="194"/>
      <c r="P442" s="194"/>
      <c r="Q442" s="194"/>
      <c r="R442" s="194"/>
      <c r="S442" s="194"/>
    </row>
    <row r="443" spans="1:19" s="162" customFormat="1">
      <c r="A443" s="196"/>
      <c r="B443" s="192"/>
      <c r="C443" s="192"/>
      <c r="D443" s="192"/>
      <c r="E443" s="192"/>
      <c r="F443" s="193"/>
      <c r="G443" s="192"/>
      <c r="H443" s="192"/>
      <c r="I443" s="192"/>
      <c r="J443" s="192"/>
      <c r="K443" s="193"/>
      <c r="L443" s="194"/>
      <c r="M443" s="194"/>
      <c r="N443" s="194"/>
      <c r="O443" s="194"/>
      <c r="P443" s="194"/>
      <c r="Q443" s="194"/>
      <c r="R443" s="194"/>
      <c r="S443" s="194"/>
    </row>
    <row r="444" spans="1:19" s="162" customFormat="1">
      <c r="A444" s="196"/>
      <c r="B444" s="192"/>
      <c r="C444" s="192"/>
      <c r="D444" s="192"/>
      <c r="E444" s="192"/>
      <c r="F444" s="193"/>
      <c r="G444" s="192"/>
      <c r="H444" s="192"/>
      <c r="I444" s="192"/>
      <c r="J444" s="192"/>
      <c r="K444" s="193"/>
      <c r="L444" s="194"/>
      <c r="M444" s="194"/>
      <c r="N444" s="194"/>
      <c r="O444" s="194"/>
      <c r="P444" s="194"/>
      <c r="Q444" s="194"/>
      <c r="R444" s="194"/>
      <c r="S444" s="194"/>
    </row>
    <row r="445" spans="1:19" s="162" customFormat="1">
      <c r="A445" s="196"/>
      <c r="B445" s="192"/>
      <c r="C445" s="192"/>
      <c r="D445" s="192"/>
      <c r="E445" s="192"/>
      <c r="F445" s="193"/>
      <c r="G445" s="192"/>
      <c r="H445" s="192"/>
      <c r="I445" s="192"/>
      <c r="J445" s="192"/>
      <c r="K445" s="193"/>
      <c r="L445" s="194"/>
      <c r="M445" s="194"/>
      <c r="N445" s="194"/>
      <c r="O445" s="194"/>
      <c r="P445" s="194"/>
      <c r="Q445" s="194"/>
      <c r="R445" s="194"/>
      <c r="S445" s="194"/>
    </row>
    <row r="446" spans="1:19" s="162" customFormat="1">
      <c r="A446" s="196"/>
      <c r="B446" s="192"/>
      <c r="C446" s="192"/>
      <c r="D446" s="192"/>
      <c r="E446" s="192"/>
      <c r="F446" s="193"/>
      <c r="G446" s="192"/>
      <c r="H446" s="192"/>
      <c r="I446" s="192"/>
      <c r="J446" s="192"/>
      <c r="K446" s="193"/>
      <c r="L446" s="194"/>
      <c r="M446" s="194"/>
      <c r="N446" s="194"/>
      <c r="O446" s="194"/>
      <c r="P446" s="194"/>
      <c r="Q446" s="194"/>
      <c r="R446" s="194"/>
      <c r="S446" s="194"/>
    </row>
    <row r="447" spans="1:19" s="162" customFormat="1">
      <c r="A447" s="196"/>
      <c r="B447" s="192"/>
      <c r="C447" s="192"/>
      <c r="D447" s="192"/>
      <c r="E447" s="192"/>
      <c r="F447" s="193"/>
      <c r="G447" s="192"/>
      <c r="H447" s="192"/>
      <c r="I447" s="192"/>
      <c r="J447" s="192"/>
      <c r="K447" s="193"/>
      <c r="L447" s="194"/>
      <c r="M447" s="194"/>
      <c r="N447" s="194"/>
      <c r="O447" s="194"/>
      <c r="P447" s="194"/>
      <c r="Q447" s="194"/>
      <c r="R447" s="194"/>
      <c r="S447" s="194"/>
    </row>
    <row r="448" spans="1:19" s="162" customFormat="1">
      <c r="A448" s="196"/>
      <c r="B448" s="192"/>
      <c r="C448" s="192"/>
      <c r="D448" s="192"/>
      <c r="E448" s="192"/>
      <c r="F448" s="193"/>
      <c r="G448" s="192"/>
      <c r="H448" s="192"/>
      <c r="I448" s="192"/>
      <c r="J448" s="192"/>
      <c r="K448" s="193"/>
      <c r="L448" s="194"/>
      <c r="M448" s="194"/>
      <c r="N448" s="194"/>
      <c r="O448" s="194"/>
      <c r="P448" s="194"/>
      <c r="Q448" s="194"/>
      <c r="R448" s="194"/>
      <c r="S448" s="194"/>
    </row>
    <row r="449" spans="1:19" s="162" customFormat="1">
      <c r="A449" s="196"/>
      <c r="B449" s="192"/>
      <c r="C449" s="192"/>
      <c r="D449" s="192"/>
      <c r="E449" s="192"/>
      <c r="F449" s="193"/>
      <c r="G449" s="192"/>
      <c r="H449" s="192"/>
      <c r="I449" s="192"/>
      <c r="J449" s="192"/>
      <c r="K449" s="193"/>
      <c r="L449" s="194"/>
      <c r="M449" s="194"/>
      <c r="N449" s="194"/>
      <c r="O449" s="194"/>
      <c r="P449" s="194"/>
      <c r="Q449" s="194"/>
      <c r="R449" s="194"/>
      <c r="S449" s="194"/>
    </row>
    <row r="450" spans="1:19" s="162" customFormat="1">
      <c r="A450" s="196"/>
      <c r="B450" s="192"/>
      <c r="C450" s="192"/>
      <c r="D450" s="192"/>
      <c r="E450" s="192"/>
      <c r="F450" s="193"/>
      <c r="G450" s="192"/>
      <c r="H450" s="192"/>
      <c r="I450" s="192"/>
      <c r="J450" s="192"/>
      <c r="K450" s="193"/>
      <c r="L450" s="194"/>
      <c r="M450" s="194"/>
      <c r="N450" s="194"/>
      <c r="O450" s="194"/>
      <c r="P450" s="194"/>
      <c r="Q450" s="194"/>
      <c r="R450" s="194"/>
      <c r="S450" s="194"/>
    </row>
    <row r="451" spans="1:19" s="162" customFormat="1">
      <c r="A451" s="196"/>
      <c r="B451" s="192"/>
      <c r="C451" s="192"/>
      <c r="D451" s="192"/>
      <c r="E451" s="192"/>
      <c r="F451" s="193"/>
      <c r="G451" s="192"/>
      <c r="H451" s="192"/>
      <c r="I451" s="192"/>
      <c r="J451" s="192"/>
      <c r="K451" s="193"/>
      <c r="L451" s="194"/>
      <c r="M451" s="194"/>
      <c r="N451" s="194"/>
      <c r="O451" s="194"/>
      <c r="P451" s="194"/>
      <c r="Q451" s="194"/>
      <c r="R451" s="194"/>
      <c r="S451" s="194"/>
    </row>
    <row r="452" spans="1:19" s="162" customFormat="1">
      <c r="A452" s="196"/>
      <c r="B452" s="192"/>
      <c r="C452" s="192"/>
      <c r="D452" s="192"/>
      <c r="E452" s="192"/>
      <c r="F452" s="193"/>
      <c r="G452" s="192"/>
      <c r="H452" s="192"/>
      <c r="I452" s="192"/>
      <c r="J452" s="192"/>
      <c r="K452" s="193"/>
      <c r="L452" s="194"/>
      <c r="M452" s="194"/>
      <c r="N452" s="194"/>
      <c r="O452" s="194"/>
      <c r="P452" s="194"/>
      <c r="Q452" s="194"/>
      <c r="R452" s="194"/>
      <c r="S452" s="194"/>
    </row>
    <row r="453" spans="1:19" s="162" customFormat="1">
      <c r="A453" s="196"/>
      <c r="B453" s="192"/>
      <c r="C453" s="192"/>
      <c r="D453" s="192"/>
      <c r="E453" s="192"/>
      <c r="F453" s="193"/>
      <c r="G453" s="192"/>
      <c r="H453" s="192"/>
      <c r="I453" s="192"/>
      <c r="J453" s="192"/>
      <c r="K453" s="193"/>
      <c r="L453" s="194"/>
      <c r="M453" s="194"/>
      <c r="N453" s="194"/>
      <c r="O453" s="194"/>
      <c r="P453" s="194"/>
      <c r="Q453" s="194"/>
      <c r="R453" s="194"/>
      <c r="S453" s="194"/>
    </row>
    <row r="454" spans="1:19" s="162" customFormat="1">
      <c r="A454" s="196"/>
      <c r="B454" s="192"/>
      <c r="C454" s="192"/>
      <c r="D454" s="192"/>
      <c r="E454" s="192"/>
      <c r="F454" s="193"/>
      <c r="G454" s="192"/>
      <c r="H454" s="192"/>
      <c r="I454" s="192"/>
      <c r="J454" s="192"/>
      <c r="K454" s="193"/>
      <c r="L454" s="194"/>
      <c r="M454" s="194"/>
      <c r="N454" s="194"/>
      <c r="O454" s="194"/>
      <c r="P454" s="194"/>
      <c r="Q454" s="194"/>
      <c r="R454" s="194"/>
      <c r="S454" s="194"/>
    </row>
    <row r="455" spans="1:19" s="162" customFormat="1">
      <c r="A455" s="196"/>
      <c r="B455" s="192"/>
      <c r="C455" s="192"/>
      <c r="D455" s="192"/>
      <c r="E455" s="192"/>
      <c r="F455" s="193"/>
      <c r="G455" s="192"/>
      <c r="H455" s="192"/>
      <c r="I455" s="192"/>
      <c r="J455" s="192"/>
      <c r="K455" s="193"/>
      <c r="L455" s="194"/>
      <c r="M455" s="194"/>
      <c r="N455" s="194"/>
      <c r="O455" s="194"/>
      <c r="P455" s="194"/>
      <c r="Q455" s="194"/>
      <c r="R455" s="194"/>
      <c r="S455" s="194"/>
    </row>
    <row r="456" spans="1:19" s="162" customFormat="1">
      <c r="A456" s="196"/>
      <c r="B456" s="192"/>
      <c r="C456" s="192"/>
      <c r="D456" s="192"/>
      <c r="E456" s="192"/>
      <c r="F456" s="193"/>
      <c r="G456" s="192"/>
      <c r="H456" s="192"/>
      <c r="I456" s="192"/>
      <c r="J456" s="192"/>
      <c r="K456" s="193"/>
      <c r="L456" s="194"/>
      <c r="M456" s="194"/>
      <c r="N456" s="194"/>
      <c r="O456" s="194"/>
      <c r="P456" s="194"/>
      <c r="Q456" s="194"/>
      <c r="R456" s="194"/>
      <c r="S456" s="194"/>
    </row>
    <row r="457" spans="1:19" s="162" customFormat="1">
      <c r="A457" s="196"/>
      <c r="B457" s="192"/>
      <c r="C457" s="192"/>
      <c r="D457" s="192"/>
      <c r="E457" s="192"/>
      <c r="F457" s="193"/>
      <c r="G457" s="192"/>
      <c r="H457" s="192"/>
      <c r="I457" s="192"/>
      <c r="J457" s="192"/>
      <c r="K457" s="193"/>
      <c r="L457" s="194"/>
      <c r="M457" s="194"/>
      <c r="N457" s="194"/>
      <c r="O457" s="194"/>
      <c r="P457" s="194"/>
      <c r="Q457" s="194"/>
      <c r="R457" s="194"/>
      <c r="S457" s="194"/>
    </row>
    <row r="458" spans="1:19" s="162" customFormat="1">
      <c r="A458" s="196"/>
      <c r="B458" s="192"/>
      <c r="C458" s="192"/>
      <c r="D458" s="192"/>
      <c r="E458" s="192"/>
      <c r="F458" s="193"/>
      <c r="G458" s="192"/>
      <c r="H458" s="192"/>
      <c r="I458" s="192"/>
      <c r="J458" s="192"/>
      <c r="K458" s="193"/>
      <c r="L458" s="194"/>
      <c r="M458" s="194"/>
      <c r="N458" s="194"/>
      <c r="O458" s="194"/>
      <c r="P458" s="194"/>
      <c r="Q458" s="194"/>
      <c r="R458" s="194"/>
      <c r="S458" s="194"/>
    </row>
    <row r="459" spans="1:19" s="162" customFormat="1">
      <c r="A459" s="196"/>
      <c r="B459" s="192"/>
      <c r="C459" s="192"/>
      <c r="D459" s="192"/>
      <c r="E459" s="192"/>
      <c r="F459" s="193"/>
      <c r="G459" s="192"/>
      <c r="H459" s="192"/>
      <c r="I459" s="192"/>
      <c r="J459" s="192"/>
      <c r="K459" s="193"/>
      <c r="L459" s="194"/>
      <c r="M459" s="194"/>
      <c r="N459" s="194"/>
      <c r="O459" s="194"/>
      <c r="P459" s="194"/>
      <c r="Q459" s="194"/>
      <c r="R459" s="194"/>
      <c r="S459" s="194"/>
    </row>
    <row r="460" spans="1:19" s="162" customFormat="1">
      <c r="A460" s="196"/>
      <c r="B460" s="192"/>
      <c r="C460" s="192"/>
      <c r="D460" s="192"/>
      <c r="E460" s="192"/>
      <c r="F460" s="193"/>
      <c r="G460" s="192"/>
      <c r="H460" s="192"/>
      <c r="I460" s="192"/>
      <c r="J460" s="192"/>
      <c r="K460" s="193"/>
      <c r="L460" s="194"/>
      <c r="M460" s="194"/>
      <c r="N460" s="194"/>
      <c r="O460" s="194"/>
      <c r="P460" s="194"/>
      <c r="Q460" s="194"/>
      <c r="R460" s="194"/>
      <c r="S460" s="194"/>
    </row>
    <row r="461" spans="1:19" s="162" customFormat="1">
      <c r="A461" s="196"/>
      <c r="B461" s="192"/>
      <c r="C461" s="192"/>
      <c r="D461" s="192"/>
      <c r="E461" s="192"/>
      <c r="F461" s="193"/>
      <c r="G461" s="192"/>
      <c r="H461" s="192"/>
      <c r="I461" s="192"/>
      <c r="J461" s="192"/>
      <c r="K461" s="193"/>
      <c r="L461" s="194"/>
      <c r="M461" s="194"/>
      <c r="N461" s="194"/>
      <c r="O461" s="194"/>
      <c r="P461" s="194"/>
      <c r="Q461" s="194"/>
      <c r="R461" s="194"/>
      <c r="S461" s="194"/>
    </row>
    <row r="462" spans="1:19" s="162" customFormat="1">
      <c r="A462" s="196"/>
      <c r="B462" s="192"/>
      <c r="C462" s="192"/>
      <c r="D462" s="192"/>
      <c r="E462" s="192"/>
      <c r="F462" s="193"/>
      <c r="G462" s="192"/>
      <c r="H462" s="192"/>
      <c r="I462" s="192"/>
      <c r="J462" s="192"/>
      <c r="K462" s="193"/>
      <c r="L462" s="194"/>
      <c r="M462" s="194"/>
      <c r="N462" s="194"/>
      <c r="O462" s="194"/>
      <c r="P462" s="194"/>
      <c r="Q462" s="194"/>
      <c r="R462" s="194"/>
      <c r="S462" s="194"/>
    </row>
    <row r="463" spans="1:19" s="162" customFormat="1">
      <c r="A463" s="196"/>
      <c r="B463" s="192"/>
      <c r="C463" s="192"/>
      <c r="D463" s="192"/>
      <c r="E463" s="192"/>
      <c r="F463" s="193"/>
      <c r="G463" s="192"/>
      <c r="H463" s="192"/>
      <c r="I463" s="192"/>
      <c r="J463" s="192"/>
      <c r="K463" s="193"/>
      <c r="L463" s="194"/>
      <c r="M463" s="194"/>
      <c r="N463" s="194"/>
      <c r="O463" s="194"/>
      <c r="P463" s="194"/>
      <c r="Q463" s="194"/>
      <c r="R463" s="194"/>
      <c r="S463" s="194"/>
    </row>
    <row r="464" spans="1:19" s="162" customFormat="1">
      <c r="A464" s="196"/>
      <c r="B464" s="192"/>
      <c r="C464" s="192"/>
      <c r="D464" s="192"/>
      <c r="E464" s="192"/>
      <c r="F464" s="193"/>
      <c r="G464" s="192"/>
      <c r="H464" s="192"/>
      <c r="I464" s="192"/>
      <c r="J464" s="192"/>
      <c r="K464" s="193"/>
      <c r="L464" s="194"/>
      <c r="M464" s="194"/>
      <c r="N464" s="194"/>
      <c r="O464" s="194"/>
      <c r="P464" s="194"/>
      <c r="Q464" s="194"/>
      <c r="R464" s="194"/>
      <c r="S464" s="194"/>
    </row>
    <row r="465" spans="1:19" s="162" customFormat="1">
      <c r="A465" s="196"/>
      <c r="B465" s="192"/>
      <c r="C465" s="192"/>
      <c r="D465" s="192"/>
      <c r="E465" s="192"/>
      <c r="F465" s="193"/>
      <c r="G465" s="192"/>
      <c r="H465" s="192"/>
      <c r="I465" s="192"/>
      <c r="J465" s="192"/>
      <c r="K465" s="193"/>
      <c r="L465" s="194"/>
      <c r="M465" s="194"/>
      <c r="N465" s="194"/>
      <c r="O465" s="194"/>
      <c r="P465" s="194"/>
      <c r="Q465" s="194"/>
      <c r="R465" s="194"/>
      <c r="S465" s="194"/>
    </row>
    <row r="466" spans="1:19" s="162" customFormat="1">
      <c r="A466" s="196"/>
      <c r="B466" s="192"/>
      <c r="C466" s="192"/>
      <c r="D466" s="192"/>
      <c r="E466" s="192"/>
      <c r="F466" s="193"/>
      <c r="G466" s="192"/>
      <c r="H466" s="192"/>
      <c r="I466" s="192"/>
      <c r="J466" s="192"/>
      <c r="K466" s="193"/>
      <c r="L466" s="194"/>
      <c r="M466" s="194"/>
      <c r="N466" s="194"/>
      <c r="O466" s="194"/>
      <c r="P466" s="194"/>
      <c r="Q466" s="194"/>
      <c r="R466" s="194"/>
      <c r="S466" s="194"/>
    </row>
    <row r="467" spans="1:19" s="162" customFormat="1">
      <c r="A467" s="196"/>
      <c r="B467" s="192"/>
      <c r="C467" s="192"/>
      <c r="D467" s="192"/>
      <c r="E467" s="192"/>
      <c r="F467" s="193"/>
      <c r="G467" s="192"/>
      <c r="H467" s="192"/>
      <c r="I467" s="192"/>
      <c r="J467" s="192"/>
      <c r="K467" s="193"/>
      <c r="L467" s="194"/>
      <c r="M467" s="194"/>
      <c r="N467" s="194"/>
      <c r="O467" s="194"/>
      <c r="P467" s="194"/>
      <c r="Q467" s="194"/>
      <c r="R467" s="194"/>
      <c r="S467" s="194"/>
    </row>
    <row r="468" spans="1:19" s="162" customFormat="1">
      <c r="A468" s="196"/>
      <c r="B468" s="192"/>
      <c r="C468" s="192"/>
      <c r="D468" s="192"/>
      <c r="E468" s="192"/>
      <c r="F468" s="193"/>
      <c r="G468" s="192"/>
      <c r="H468" s="192"/>
      <c r="I468" s="192"/>
      <c r="J468" s="192"/>
      <c r="K468" s="193"/>
      <c r="L468" s="194"/>
      <c r="M468" s="194"/>
      <c r="N468" s="194"/>
      <c r="O468" s="194"/>
      <c r="P468" s="194"/>
      <c r="Q468" s="194"/>
      <c r="R468" s="194"/>
      <c r="S468" s="194"/>
    </row>
    <row r="469" spans="1:19" s="162" customFormat="1">
      <c r="A469" s="196"/>
      <c r="B469" s="192"/>
      <c r="C469" s="192"/>
      <c r="D469" s="192"/>
      <c r="E469" s="192"/>
      <c r="F469" s="193"/>
      <c r="G469" s="192"/>
      <c r="H469" s="192"/>
      <c r="I469" s="192"/>
      <c r="J469" s="192"/>
      <c r="K469" s="193"/>
      <c r="L469" s="194"/>
      <c r="M469" s="194"/>
      <c r="N469" s="194"/>
      <c r="O469" s="194"/>
      <c r="P469" s="194"/>
      <c r="Q469" s="194"/>
      <c r="R469" s="194"/>
      <c r="S469" s="194"/>
    </row>
    <row r="470" spans="1:19" s="162" customFormat="1">
      <c r="A470" s="196"/>
      <c r="B470" s="192"/>
      <c r="C470" s="192"/>
      <c r="D470" s="192"/>
      <c r="E470" s="192"/>
      <c r="F470" s="193"/>
      <c r="G470" s="192"/>
      <c r="H470" s="192"/>
      <c r="I470" s="192"/>
      <c r="J470" s="192"/>
      <c r="K470" s="193"/>
      <c r="L470" s="194"/>
      <c r="M470" s="194"/>
      <c r="N470" s="194"/>
      <c r="O470" s="194"/>
      <c r="P470" s="194"/>
      <c r="Q470" s="194"/>
      <c r="R470" s="194"/>
      <c r="S470" s="194"/>
    </row>
    <row r="471" spans="1:19" s="162" customFormat="1">
      <c r="A471" s="196"/>
      <c r="B471" s="192"/>
      <c r="C471" s="192"/>
      <c r="D471" s="192"/>
      <c r="E471" s="192"/>
      <c r="F471" s="193"/>
      <c r="G471" s="192"/>
      <c r="H471" s="192"/>
      <c r="I471" s="192"/>
      <c r="J471" s="192"/>
      <c r="K471" s="193"/>
      <c r="L471" s="194"/>
      <c r="M471" s="194"/>
      <c r="N471" s="194"/>
      <c r="O471" s="194"/>
      <c r="P471" s="194"/>
      <c r="Q471" s="194"/>
      <c r="R471" s="194"/>
      <c r="S471" s="194"/>
    </row>
    <row r="472" spans="1:19" s="162" customFormat="1">
      <c r="A472" s="196"/>
      <c r="B472" s="192"/>
      <c r="C472" s="192"/>
      <c r="D472" s="192"/>
      <c r="E472" s="192"/>
      <c r="F472" s="193"/>
      <c r="G472" s="192"/>
      <c r="H472" s="192"/>
      <c r="I472" s="192"/>
      <c r="J472" s="192"/>
      <c r="K472" s="193"/>
      <c r="L472" s="194"/>
      <c r="M472" s="194"/>
      <c r="N472" s="194"/>
      <c r="O472" s="194"/>
      <c r="P472" s="194"/>
      <c r="Q472" s="194"/>
      <c r="R472" s="194"/>
      <c r="S472" s="194"/>
    </row>
    <row r="473" spans="1:19" s="162" customFormat="1">
      <c r="A473" s="196"/>
      <c r="B473" s="192"/>
      <c r="C473" s="192"/>
      <c r="D473" s="192"/>
      <c r="E473" s="192"/>
      <c r="F473" s="193"/>
      <c r="G473" s="192"/>
      <c r="H473" s="192"/>
      <c r="I473" s="192"/>
      <c r="J473" s="192"/>
      <c r="K473" s="193"/>
      <c r="L473" s="194"/>
      <c r="M473" s="194"/>
      <c r="N473" s="194"/>
      <c r="O473" s="194"/>
      <c r="P473" s="194"/>
      <c r="Q473" s="194"/>
      <c r="R473" s="194"/>
      <c r="S473" s="194"/>
    </row>
    <row r="474" spans="1:19" s="162" customFormat="1">
      <c r="A474" s="196"/>
      <c r="B474" s="192"/>
      <c r="C474" s="192"/>
      <c r="D474" s="192"/>
      <c r="E474" s="192"/>
      <c r="F474" s="193"/>
      <c r="G474" s="192"/>
      <c r="H474" s="192"/>
      <c r="I474" s="192"/>
      <c r="J474" s="192"/>
      <c r="K474" s="193"/>
      <c r="L474" s="194"/>
      <c r="M474" s="194"/>
      <c r="N474" s="194"/>
      <c r="O474" s="194"/>
      <c r="P474" s="194"/>
      <c r="Q474" s="194"/>
      <c r="R474" s="194"/>
      <c r="S474" s="194"/>
    </row>
    <row r="475" spans="1:19" s="162" customFormat="1">
      <c r="A475" s="196"/>
      <c r="B475" s="192"/>
      <c r="C475" s="192"/>
      <c r="D475" s="192"/>
      <c r="E475" s="192"/>
      <c r="F475" s="193"/>
      <c r="G475" s="192"/>
      <c r="H475" s="192"/>
      <c r="I475" s="192"/>
      <c r="J475" s="192"/>
      <c r="K475" s="193"/>
      <c r="L475" s="194"/>
      <c r="M475" s="194"/>
      <c r="N475" s="194"/>
      <c r="O475" s="194"/>
      <c r="P475" s="194"/>
      <c r="Q475" s="194"/>
      <c r="R475" s="194"/>
      <c r="S475" s="194"/>
    </row>
    <row r="476" spans="1:19" s="162" customFormat="1">
      <c r="A476" s="196"/>
      <c r="B476" s="192"/>
      <c r="C476" s="192"/>
      <c r="D476" s="192"/>
      <c r="E476" s="192"/>
      <c r="F476" s="193"/>
      <c r="G476" s="192"/>
      <c r="H476" s="192"/>
      <c r="I476" s="192"/>
      <c r="J476" s="192"/>
      <c r="K476" s="193"/>
      <c r="L476" s="194"/>
      <c r="M476" s="194"/>
      <c r="N476" s="194"/>
      <c r="O476" s="194"/>
      <c r="P476" s="194"/>
      <c r="Q476" s="194"/>
      <c r="R476" s="194"/>
      <c r="S476" s="194"/>
    </row>
    <row r="477" spans="1:19" s="162" customFormat="1">
      <c r="A477" s="196"/>
      <c r="B477" s="192"/>
      <c r="C477" s="192"/>
      <c r="D477" s="192"/>
      <c r="E477" s="192"/>
      <c r="F477" s="193"/>
      <c r="G477" s="192"/>
      <c r="H477" s="192"/>
      <c r="I477" s="192"/>
      <c r="J477" s="192"/>
      <c r="K477" s="193"/>
      <c r="L477" s="194"/>
      <c r="M477" s="194"/>
      <c r="N477" s="194"/>
      <c r="O477" s="194"/>
      <c r="P477" s="194"/>
      <c r="Q477" s="194"/>
      <c r="R477" s="194"/>
      <c r="S477" s="194"/>
    </row>
    <row r="478" spans="1:19" s="162" customFormat="1">
      <c r="A478" s="196"/>
      <c r="B478" s="192"/>
      <c r="C478" s="192"/>
      <c r="D478" s="192"/>
      <c r="E478" s="192"/>
      <c r="F478" s="193"/>
      <c r="G478" s="192"/>
      <c r="H478" s="192"/>
      <c r="I478" s="192"/>
      <c r="J478" s="192"/>
      <c r="K478" s="193"/>
      <c r="L478" s="194"/>
      <c r="M478" s="194"/>
      <c r="N478" s="194"/>
      <c r="O478" s="194"/>
      <c r="P478" s="194"/>
      <c r="Q478" s="194"/>
      <c r="R478" s="194"/>
      <c r="S478" s="194"/>
    </row>
    <row r="479" spans="1:19" s="162" customFormat="1">
      <c r="A479" s="196"/>
      <c r="B479" s="192"/>
      <c r="C479" s="192"/>
      <c r="D479" s="192"/>
      <c r="E479" s="192"/>
      <c r="F479" s="193"/>
      <c r="G479" s="192"/>
      <c r="H479" s="192"/>
      <c r="I479" s="192"/>
      <c r="J479" s="192"/>
      <c r="K479" s="193"/>
      <c r="L479" s="194"/>
      <c r="M479" s="194"/>
      <c r="N479" s="194"/>
      <c r="O479" s="194"/>
      <c r="P479" s="194"/>
      <c r="Q479" s="194"/>
      <c r="R479" s="194"/>
      <c r="S479" s="194"/>
    </row>
    <row r="480" spans="1:19" s="162" customFormat="1">
      <c r="A480" s="196"/>
      <c r="B480" s="192"/>
      <c r="C480" s="192"/>
      <c r="D480" s="192"/>
      <c r="E480" s="192"/>
      <c r="F480" s="193"/>
      <c r="G480" s="192"/>
      <c r="H480" s="192"/>
      <c r="I480" s="192"/>
      <c r="J480" s="192"/>
      <c r="K480" s="193"/>
      <c r="L480" s="194"/>
      <c r="M480" s="194"/>
      <c r="N480" s="194"/>
      <c r="O480" s="194"/>
      <c r="P480" s="194"/>
      <c r="Q480" s="194"/>
      <c r="R480" s="194"/>
      <c r="S480" s="194"/>
    </row>
    <row r="481" spans="1:19" s="162" customFormat="1">
      <c r="A481" s="196"/>
      <c r="B481" s="192"/>
      <c r="C481" s="192"/>
      <c r="D481" s="192"/>
      <c r="E481" s="192"/>
      <c r="F481" s="193"/>
      <c r="G481" s="192"/>
      <c r="H481" s="192"/>
      <c r="I481" s="192"/>
      <c r="J481" s="192"/>
      <c r="K481" s="193"/>
      <c r="L481" s="194"/>
      <c r="M481" s="194"/>
      <c r="N481" s="194"/>
      <c r="O481" s="194"/>
      <c r="P481" s="194"/>
      <c r="Q481" s="194"/>
      <c r="R481" s="194"/>
      <c r="S481" s="194"/>
    </row>
    <row r="482" spans="1:19" s="162" customFormat="1">
      <c r="A482" s="196"/>
      <c r="B482" s="192"/>
      <c r="C482" s="192"/>
      <c r="D482" s="192"/>
      <c r="E482" s="192"/>
      <c r="F482" s="193"/>
      <c r="G482" s="192"/>
      <c r="H482" s="192"/>
      <c r="I482" s="192"/>
      <c r="J482" s="192"/>
      <c r="K482" s="193"/>
      <c r="L482" s="194"/>
      <c r="M482" s="194"/>
      <c r="N482" s="194"/>
      <c r="O482" s="194"/>
      <c r="P482" s="194"/>
      <c r="Q482" s="194"/>
      <c r="R482" s="194"/>
      <c r="S482" s="194"/>
    </row>
    <row r="483" spans="1:19" s="162" customFormat="1">
      <c r="A483" s="196"/>
      <c r="B483" s="192"/>
      <c r="C483" s="192"/>
      <c r="D483" s="192"/>
      <c r="E483" s="192"/>
      <c r="F483" s="193"/>
      <c r="G483" s="192"/>
      <c r="H483" s="192"/>
      <c r="I483" s="192"/>
      <c r="J483" s="192"/>
      <c r="K483" s="193"/>
      <c r="L483" s="194"/>
      <c r="M483" s="194"/>
      <c r="N483" s="194"/>
      <c r="O483" s="194"/>
      <c r="P483" s="194"/>
      <c r="Q483" s="194"/>
      <c r="R483" s="194"/>
      <c r="S483" s="194"/>
    </row>
    <row r="484" spans="1:19" s="162" customFormat="1">
      <c r="A484" s="196"/>
      <c r="B484" s="192"/>
      <c r="C484" s="192"/>
      <c r="D484" s="192"/>
      <c r="E484" s="192"/>
      <c r="F484" s="193"/>
      <c r="G484" s="192"/>
      <c r="H484" s="192"/>
      <c r="I484" s="192"/>
      <c r="J484" s="192"/>
      <c r="K484" s="193"/>
      <c r="L484" s="194"/>
      <c r="M484" s="194"/>
      <c r="N484" s="194"/>
      <c r="O484" s="194"/>
      <c r="P484" s="194"/>
      <c r="Q484" s="194"/>
      <c r="R484" s="194"/>
      <c r="S484" s="194"/>
    </row>
    <row r="485" spans="1:19" s="162" customFormat="1">
      <c r="A485" s="196"/>
      <c r="B485" s="192"/>
      <c r="C485" s="192"/>
      <c r="D485" s="192"/>
      <c r="E485" s="192"/>
      <c r="F485" s="193"/>
      <c r="G485" s="192"/>
      <c r="H485" s="192"/>
      <c r="I485" s="192"/>
      <c r="J485" s="192"/>
      <c r="K485" s="193"/>
      <c r="L485" s="194"/>
      <c r="M485" s="194"/>
      <c r="N485" s="194"/>
      <c r="O485" s="194"/>
      <c r="P485" s="194"/>
      <c r="Q485" s="194"/>
      <c r="R485" s="194"/>
      <c r="S485" s="194"/>
    </row>
    <row r="486" spans="1:19" s="162" customFormat="1">
      <c r="A486" s="196"/>
      <c r="B486" s="192"/>
      <c r="C486" s="192"/>
      <c r="D486" s="192"/>
      <c r="E486" s="192"/>
      <c r="F486" s="193"/>
      <c r="G486" s="192"/>
      <c r="H486" s="192"/>
      <c r="I486" s="192"/>
      <c r="J486" s="192"/>
      <c r="K486" s="193"/>
      <c r="L486" s="194"/>
      <c r="M486" s="194"/>
      <c r="N486" s="194"/>
      <c r="O486" s="194"/>
      <c r="P486" s="194"/>
      <c r="Q486" s="194"/>
      <c r="R486" s="194"/>
      <c r="S486" s="194"/>
    </row>
    <row r="487" spans="1:19" s="162" customFormat="1">
      <c r="A487" s="196"/>
      <c r="B487" s="192"/>
      <c r="C487" s="192"/>
      <c r="D487" s="192"/>
      <c r="E487" s="192"/>
      <c r="F487" s="193"/>
      <c r="G487" s="192"/>
      <c r="H487" s="192"/>
      <c r="I487" s="192"/>
      <c r="J487" s="192"/>
      <c r="K487" s="193"/>
      <c r="L487" s="194"/>
      <c r="M487" s="194"/>
      <c r="N487" s="194"/>
      <c r="O487" s="194"/>
      <c r="P487" s="194"/>
      <c r="Q487" s="194"/>
      <c r="R487" s="194"/>
      <c r="S487" s="194"/>
    </row>
    <row r="488" spans="1:19" s="162" customFormat="1">
      <c r="A488" s="196"/>
      <c r="B488" s="192"/>
      <c r="C488" s="192"/>
      <c r="D488" s="192"/>
      <c r="E488" s="192"/>
      <c r="F488" s="193"/>
      <c r="G488" s="192"/>
      <c r="H488" s="192"/>
      <c r="I488" s="192"/>
      <c r="J488" s="192"/>
      <c r="K488" s="193"/>
      <c r="L488" s="194"/>
      <c r="M488" s="194"/>
      <c r="N488" s="194"/>
      <c r="O488" s="194"/>
      <c r="P488" s="194"/>
      <c r="Q488" s="194"/>
      <c r="R488" s="194"/>
      <c r="S488" s="194"/>
    </row>
    <row r="489" spans="1:19" s="162" customFormat="1">
      <c r="A489" s="196"/>
      <c r="B489" s="192"/>
      <c r="C489" s="192"/>
      <c r="D489" s="192"/>
      <c r="E489" s="192"/>
      <c r="F489" s="193"/>
      <c r="G489" s="192"/>
      <c r="H489" s="192"/>
      <c r="I489" s="192"/>
      <c r="J489" s="192"/>
      <c r="K489" s="193"/>
      <c r="L489" s="194"/>
      <c r="M489" s="194"/>
      <c r="N489" s="194"/>
      <c r="O489" s="194"/>
      <c r="P489" s="194"/>
      <c r="Q489" s="194"/>
      <c r="R489" s="194"/>
      <c r="S489" s="194"/>
    </row>
    <row r="490" spans="1:19" s="162" customFormat="1">
      <c r="A490" s="196"/>
      <c r="B490" s="192"/>
      <c r="C490" s="192"/>
      <c r="D490" s="192"/>
      <c r="E490" s="192"/>
      <c r="F490" s="193"/>
      <c r="G490" s="192"/>
      <c r="H490" s="192"/>
      <c r="I490" s="192"/>
      <c r="J490" s="192"/>
      <c r="K490" s="193"/>
      <c r="L490" s="194"/>
      <c r="M490" s="194"/>
      <c r="N490" s="194"/>
      <c r="O490" s="194"/>
      <c r="P490" s="194"/>
      <c r="Q490" s="194"/>
      <c r="R490" s="194"/>
      <c r="S490" s="194"/>
    </row>
    <row r="491" spans="1:19">
      <c r="A491" s="196"/>
      <c r="B491" s="192"/>
      <c r="C491" s="192"/>
      <c r="D491" s="192"/>
      <c r="E491" s="192"/>
      <c r="F491" s="193"/>
      <c r="G491" s="192"/>
      <c r="H491" s="192"/>
      <c r="I491" s="192"/>
      <c r="J491" s="192"/>
      <c r="K491" s="193"/>
      <c r="L491" s="194"/>
      <c r="M491" s="194"/>
      <c r="N491" s="194"/>
      <c r="O491" s="194"/>
      <c r="P491" s="194"/>
      <c r="Q491" s="194"/>
      <c r="R491" s="194"/>
      <c r="S491" s="194"/>
    </row>
    <row r="492" spans="1:19">
      <c r="A492" s="196"/>
      <c r="B492" s="192"/>
      <c r="C492" s="192"/>
      <c r="D492" s="192"/>
      <c r="E492" s="192"/>
      <c r="F492" s="193"/>
      <c r="G492" s="192"/>
      <c r="H492" s="192"/>
      <c r="I492" s="192"/>
      <c r="J492" s="192"/>
      <c r="K492" s="193"/>
      <c r="L492" s="194"/>
      <c r="M492" s="194"/>
      <c r="N492" s="194"/>
      <c r="O492" s="194"/>
      <c r="P492" s="194"/>
      <c r="Q492" s="194"/>
      <c r="R492" s="194"/>
      <c r="S492" s="194"/>
    </row>
    <row r="493" spans="1:19">
      <c r="A493" s="196"/>
      <c r="B493" s="192"/>
      <c r="C493" s="192"/>
      <c r="D493" s="192"/>
      <c r="E493" s="192"/>
      <c r="F493" s="193"/>
      <c r="G493" s="192"/>
      <c r="H493" s="192"/>
      <c r="I493" s="192"/>
      <c r="J493" s="192"/>
      <c r="K493" s="193"/>
      <c r="L493" s="194"/>
      <c r="M493" s="194"/>
      <c r="N493" s="194"/>
      <c r="O493" s="194"/>
      <c r="P493" s="194"/>
      <c r="Q493" s="194"/>
      <c r="R493" s="194"/>
      <c r="S493" s="194"/>
    </row>
    <row r="494" spans="1:19">
      <c r="A494" s="196"/>
      <c r="B494" s="192"/>
      <c r="C494" s="192"/>
      <c r="D494" s="192"/>
      <c r="E494" s="192"/>
      <c r="F494" s="193"/>
      <c r="G494" s="192"/>
      <c r="H494" s="192"/>
      <c r="I494" s="192"/>
      <c r="J494" s="192"/>
      <c r="K494" s="193"/>
      <c r="L494" s="194"/>
      <c r="M494" s="194"/>
      <c r="N494" s="194"/>
      <c r="O494" s="194"/>
      <c r="P494" s="194"/>
      <c r="Q494" s="194"/>
      <c r="R494" s="194"/>
      <c r="S494" s="194"/>
    </row>
    <row r="495" spans="1:19">
      <c r="A495" s="196"/>
      <c r="B495" s="192"/>
      <c r="C495" s="192"/>
      <c r="D495" s="192"/>
      <c r="E495" s="192"/>
      <c r="F495" s="193"/>
      <c r="G495" s="192"/>
      <c r="H495" s="192"/>
      <c r="I495" s="192"/>
      <c r="J495" s="192"/>
      <c r="K495" s="193"/>
      <c r="L495" s="194"/>
      <c r="M495" s="194"/>
      <c r="N495" s="194"/>
      <c r="O495" s="194"/>
      <c r="P495" s="194"/>
      <c r="Q495" s="194"/>
      <c r="R495" s="194"/>
      <c r="S495" s="194"/>
    </row>
    <row r="496" spans="1:19">
      <c r="A496" s="196"/>
      <c r="B496" s="192"/>
      <c r="C496" s="192"/>
      <c r="D496" s="192"/>
      <c r="E496" s="192"/>
      <c r="F496" s="193"/>
      <c r="G496" s="192"/>
      <c r="H496" s="192"/>
      <c r="I496" s="192"/>
      <c r="J496" s="192"/>
      <c r="K496" s="193"/>
      <c r="L496" s="194"/>
      <c r="M496" s="194"/>
      <c r="N496" s="194"/>
      <c r="O496" s="194"/>
      <c r="P496" s="194"/>
      <c r="Q496" s="194"/>
      <c r="R496" s="194"/>
      <c r="S496" s="194"/>
    </row>
    <row r="497" spans="1:19">
      <c r="A497" s="196"/>
      <c r="B497" s="192"/>
      <c r="C497" s="192"/>
      <c r="D497" s="192"/>
      <c r="E497" s="192"/>
      <c r="F497" s="193"/>
      <c r="G497" s="192"/>
      <c r="H497" s="192"/>
      <c r="I497" s="192"/>
      <c r="J497" s="192"/>
      <c r="K497" s="193"/>
      <c r="L497" s="194"/>
      <c r="M497" s="194"/>
      <c r="N497" s="194"/>
      <c r="O497" s="194"/>
      <c r="P497" s="194"/>
      <c r="Q497" s="194"/>
      <c r="R497" s="194"/>
      <c r="S497" s="194"/>
    </row>
    <row r="498" spans="1:19">
      <c r="A498" s="196"/>
      <c r="B498" s="192"/>
      <c r="C498" s="192"/>
      <c r="D498" s="192"/>
      <c r="E498" s="192"/>
      <c r="F498" s="193"/>
      <c r="G498" s="192"/>
      <c r="H498" s="192"/>
      <c r="I498" s="192"/>
      <c r="J498" s="192"/>
      <c r="K498" s="193"/>
      <c r="L498" s="194"/>
      <c r="M498" s="194"/>
      <c r="N498" s="194"/>
      <c r="O498" s="194"/>
      <c r="P498" s="194"/>
      <c r="Q498" s="194"/>
      <c r="R498" s="194"/>
      <c r="S498" s="194"/>
    </row>
    <row r="499" spans="1:19">
      <c r="A499" s="196"/>
      <c r="B499" s="192"/>
      <c r="C499" s="192"/>
      <c r="D499" s="192"/>
      <c r="E499" s="192"/>
      <c r="F499" s="193"/>
      <c r="G499" s="192"/>
      <c r="H499" s="192"/>
      <c r="I499" s="192"/>
      <c r="J499" s="192"/>
      <c r="K499" s="193"/>
      <c r="L499" s="194"/>
      <c r="M499" s="194"/>
      <c r="N499" s="194"/>
      <c r="O499" s="194"/>
      <c r="P499" s="194"/>
      <c r="Q499" s="194"/>
      <c r="R499" s="194"/>
      <c r="S499" s="194"/>
    </row>
    <row r="500" spans="1:19">
      <c r="A500" s="196"/>
      <c r="B500" s="192"/>
      <c r="C500" s="192"/>
      <c r="D500" s="192"/>
      <c r="E500" s="192"/>
      <c r="F500" s="193"/>
      <c r="G500" s="192"/>
      <c r="H500" s="192"/>
      <c r="I500" s="192"/>
      <c r="J500" s="192"/>
      <c r="K500" s="193"/>
      <c r="L500" s="194"/>
      <c r="M500" s="194"/>
      <c r="N500" s="194"/>
      <c r="O500" s="194"/>
      <c r="P500" s="194"/>
      <c r="Q500" s="194"/>
      <c r="R500" s="194"/>
      <c r="S500" s="194"/>
    </row>
    <row r="501" spans="1:19">
      <c r="A501" s="196"/>
      <c r="B501" s="192"/>
      <c r="C501" s="192"/>
      <c r="D501" s="192"/>
      <c r="E501" s="192"/>
      <c r="F501" s="193"/>
      <c r="G501" s="192"/>
      <c r="H501" s="192"/>
      <c r="I501" s="192"/>
      <c r="J501" s="192"/>
      <c r="K501" s="193"/>
      <c r="L501" s="194"/>
      <c r="M501" s="194"/>
      <c r="N501" s="194"/>
      <c r="O501" s="194"/>
      <c r="P501" s="194"/>
      <c r="Q501" s="194"/>
      <c r="R501" s="194"/>
      <c r="S501" s="194"/>
    </row>
    <row r="502" spans="1:19">
      <c r="A502" s="196"/>
      <c r="B502" s="192"/>
      <c r="C502" s="192"/>
      <c r="D502" s="192"/>
      <c r="E502" s="192"/>
      <c r="F502" s="193"/>
      <c r="G502" s="192"/>
      <c r="H502" s="192"/>
      <c r="I502" s="192"/>
      <c r="J502" s="192"/>
      <c r="K502" s="193"/>
      <c r="L502" s="194"/>
      <c r="M502" s="194"/>
      <c r="N502" s="194"/>
      <c r="O502" s="194"/>
      <c r="P502" s="194"/>
      <c r="Q502" s="194"/>
      <c r="R502" s="194"/>
      <c r="S502" s="194"/>
    </row>
    <row r="503" spans="1:19">
      <c r="A503" s="196"/>
      <c r="B503" s="192"/>
      <c r="C503" s="192"/>
      <c r="D503" s="192"/>
      <c r="E503" s="192"/>
      <c r="F503" s="193"/>
      <c r="G503" s="192"/>
      <c r="H503" s="192"/>
      <c r="I503" s="192"/>
      <c r="J503" s="192"/>
      <c r="K503" s="193"/>
      <c r="L503" s="194"/>
      <c r="M503" s="194"/>
      <c r="N503" s="194"/>
      <c r="O503" s="194"/>
      <c r="P503" s="194"/>
      <c r="Q503" s="194"/>
      <c r="R503" s="194"/>
      <c r="S503" s="194"/>
    </row>
    <row r="504" spans="1:19">
      <c r="A504" s="196"/>
      <c r="B504" s="192"/>
      <c r="C504" s="192"/>
      <c r="D504" s="192"/>
      <c r="E504" s="192"/>
      <c r="F504" s="193"/>
      <c r="G504" s="192"/>
      <c r="H504" s="192"/>
      <c r="I504" s="192"/>
      <c r="J504" s="192"/>
      <c r="K504" s="193"/>
      <c r="L504" s="194"/>
      <c r="M504" s="194"/>
      <c r="N504" s="194"/>
      <c r="O504" s="194"/>
      <c r="P504" s="194"/>
      <c r="Q504" s="194"/>
      <c r="R504" s="194"/>
      <c r="S504" s="194"/>
    </row>
    <row r="505" spans="1:19">
      <c r="A505" s="196"/>
      <c r="B505" s="192"/>
      <c r="C505" s="192"/>
      <c r="D505" s="192"/>
      <c r="E505" s="192"/>
      <c r="F505" s="193"/>
      <c r="G505" s="192"/>
      <c r="H505" s="192"/>
      <c r="I505" s="192"/>
      <c r="J505" s="192"/>
      <c r="K505" s="193"/>
      <c r="L505" s="194"/>
      <c r="M505" s="194"/>
      <c r="N505" s="194"/>
      <c r="O505" s="194"/>
      <c r="P505" s="194"/>
      <c r="Q505" s="194"/>
      <c r="R505" s="194"/>
      <c r="S505" s="194"/>
    </row>
    <row r="506" spans="1:19">
      <c r="A506" s="196"/>
      <c r="B506" s="192"/>
      <c r="C506" s="192"/>
      <c r="D506" s="192"/>
      <c r="E506" s="192"/>
      <c r="F506" s="193"/>
      <c r="G506" s="192"/>
      <c r="H506" s="192"/>
      <c r="I506" s="192"/>
      <c r="J506" s="192"/>
      <c r="K506" s="193"/>
      <c r="L506" s="194"/>
      <c r="M506" s="194"/>
      <c r="N506" s="194"/>
      <c r="O506" s="194"/>
      <c r="P506" s="194"/>
      <c r="Q506" s="194"/>
      <c r="R506" s="194"/>
      <c r="S506" s="194"/>
    </row>
    <row r="507" spans="1:19">
      <c r="A507" s="196"/>
      <c r="B507" s="192"/>
      <c r="C507" s="192"/>
      <c r="D507" s="192"/>
      <c r="E507" s="192"/>
      <c r="F507" s="193"/>
      <c r="G507" s="192"/>
      <c r="H507" s="192"/>
      <c r="I507" s="192"/>
      <c r="J507" s="192"/>
      <c r="K507" s="193"/>
      <c r="L507" s="194"/>
      <c r="M507" s="194"/>
      <c r="N507" s="194"/>
      <c r="O507" s="194"/>
      <c r="P507" s="194"/>
      <c r="Q507" s="194"/>
      <c r="R507" s="194"/>
      <c r="S507" s="194"/>
    </row>
    <row r="508" spans="1:19">
      <c r="A508" s="196"/>
      <c r="B508" s="192"/>
      <c r="C508" s="192"/>
      <c r="D508" s="192"/>
      <c r="E508" s="192"/>
      <c r="F508" s="193"/>
      <c r="G508" s="192"/>
      <c r="H508" s="192"/>
      <c r="I508" s="192"/>
      <c r="J508" s="192"/>
      <c r="K508" s="193"/>
      <c r="L508" s="194"/>
      <c r="M508" s="194"/>
      <c r="N508" s="194"/>
      <c r="O508" s="194"/>
      <c r="P508" s="194"/>
      <c r="Q508" s="194"/>
      <c r="R508" s="194"/>
      <c r="S508" s="194"/>
    </row>
    <row r="509" spans="1:19">
      <c r="A509" s="196"/>
      <c r="B509" s="192"/>
      <c r="C509" s="192"/>
      <c r="D509" s="192"/>
      <c r="E509" s="192"/>
      <c r="F509" s="193"/>
      <c r="G509" s="192"/>
      <c r="H509" s="192"/>
      <c r="I509" s="192"/>
      <c r="J509" s="192"/>
      <c r="K509" s="193"/>
      <c r="L509" s="194"/>
      <c r="M509" s="194"/>
      <c r="N509" s="194"/>
      <c r="O509" s="194"/>
      <c r="P509" s="194"/>
      <c r="Q509" s="194"/>
      <c r="R509" s="194"/>
      <c r="S509" s="194"/>
    </row>
    <row r="510" spans="1:19">
      <c r="A510" s="196"/>
      <c r="B510" s="192"/>
      <c r="C510" s="192"/>
      <c r="D510" s="192"/>
      <c r="E510" s="192"/>
      <c r="F510" s="193"/>
      <c r="G510" s="192"/>
      <c r="H510" s="192"/>
      <c r="I510" s="192"/>
      <c r="J510" s="192"/>
      <c r="K510" s="193"/>
      <c r="L510" s="194"/>
      <c r="M510" s="194"/>
      <c r="N510" s="194"/>
      <c r="O510" s="194"/>
      <c r="P510" s="194"/>
      <c r="Q510" s="194"/>
      <c r="R510" s="194"/>
      <c r="S510" s="194"/>
    </row>
    <row r="511" spans="1:19">
      <c r="A511" s="196"/>
      <c r="B511" s="192"/>
      <c r="C511" s="192"/>
      <c r="D511" s="192"/>
      <c r="E511" s="192"/>
      <c r="F511" s="193"/>
      <c r="G511" s="192"/>
      <c r="H511" s="192"/>
      <c r="I511" s="192"/>
      <c r="J511" s="192"/>
      <c r="K511" s="193"/>
      <c r="L511" s="194"/>
      <c r="M511" s="194"/>
      <c r="N511" s="194"/>
      <c r="O511" s="194"/>
      <c r="P511" s="194"/>
      <c r="Q511" s="194"/>
      <c r="R511" s="194"/>
      <c r="S511" s="194"/>
    </row>
    <row r="512" spans="1:19">
      <c r="A512" s="196"/>
      <c r="B512" s="192"/>
      <c r="C512" s="192"/>
      <c r="D512" s="192"/>
      <c r="E512" s="192"/>
      <c r="F512" s="193"/>
      <c r="G512" s="192"/>
      <c r="H512" s="192"/>
      <c r="I512" s="192"/>
      <c r="J512" s="192"/>
      <c r="K512" s="193"/>
      <c r="L512" s="194"/>
      <c r="M512" s="194"/>
      <c r="N512" s="194"/>
      <c r="O512" s="194"/>
      <c r="P512" s="194"/>
      <c r="Q512" s="194"/>
      <c r="R512" s="194"/>
      <c r="S512" s="194"/>
    </row>
    <row r="513" spans="1:19">
      <c r="A513" s="196"/>
      <c r="B513" s="192"/>
      <c r="C513" s="192"/>
      <c r="D513" s="192"/>
      <c r="E513" s="192"/>
      <c r="F513" s="193"/>
      <c r="G513" s="192"/>
      <c r="H513" s="192"/>
      <c r="I513" s="192"/>
      <c r="J513" s="192"/>
      <c r="K513" s="193"/>
      <c r="L513" s="194"/>
      <c r="M513" s="194"/>
      <c r="N513" s="194"/>
      <c r="O513" s="194"/>
      <c r="P513" s="194"/>
      <c r="Q513" s="194"/>
      <c r="R513" s="194"/>
      <c r="S513" s="194"/>
    </row>
    <row r="514" spans="1:19">
      <c r="A514" s="196"/>
      <c r="B514" s="192"/>
      <c r="C514" s="192"/>
      <c r="D514" s="192"/>
      <c r="E514" s="192"/>
      <c r="F514" s="193"/>
      <c r="G514" s="192"/>
      <c r="H514" s="192"/>
      <c r="I514" s="192"/>
      <c r="J514" s="192"/>
      <c r="K514" s="193"/>
      <c r="L514" s="194"/>
      <c r="M514" s="194"/>
      <c r="N514" s="194"/>
      <c r="O514" s="194"/>
      <c r="P514" s="194"/>
      <c r="Q514" s="194"/>
      <c r="R514" s="194"/>
      <c r="S514" s="194"/>
    </row>
    <row r="515" spans="1:19">
      <c r="A515" s="196"/>
      <c r="B515" s="192"/>
      <c r="C515" s="192"/>
      <c r="D515" s="192"/>
      <c r="E515" s="192"/>
      <c r="F515" s="193"/>
      <c r="G515" s="192"/>
      <c r="H515" s="192"/>
      <c r="I515" s="192"/>
      <c r="J515" s="192"/>
      <c r="K515" s="193"/>
      <c r="L515" s="194"/>
      <c r="M515" s="194"/>
      <c r="N515" s="194"/>
      <c r="O515" s="194"/>
      <c r="P515" s="194"/>
      <c r="Q515" s="194"/>
      <c r="R515" s="194"/>
      <c r="S515" s="194"/>
    </row>
    <row r="516" spans="1:19">
      <c r="A516" s="196"/>
      <c r="B516" s="192"/>
      <c r="C516" s="192"/>
      <c r="D516" s="192"/>
      <c r="E516" s="192"/>
      <c r="F516" s="193"/>
      <c r="G516" s="192"/>
      <c r="H516" s="192"/>
      <c r="I516" s="192"/>
      <c r="J516" s="192"/>
      <c r="K516" s="193"/>
      <c r="L516" s="194"/>
      <c r="M516" s="194"/>
      <c r="N516" s="194"/>
      <c r="O516" s="194"/>
      <c r="P516" s="194"/>
      <c r="Q516" s="194"/>
      <c r="R516" s="194"/>
      <c r="S516" s="194"/>
    </row>
    <row r="517" spans="1:19">
      <c r="A517" s="196"/>
      <c r="B517" s="192"/>
      <c r="C517" s="192"/>
      <c r="D517" s="192"/>
      <c r="E517" s="192"/>
      <c r="F517" s="193"/>
      <c r="G517" s="192"/>
      <c r="H517" s="192"/>
      <c r="I517" s="192"/>
      <c r="J517" s="192"/>
      <c r="K517" s="193"/>
      <c r="L517" s="194"/>
      <c r="M517" s="194"/>
      <c r="N517" s="194"/>
      <c r="O517" s="194"/>
      <c r="P517" s="194"/>
      <c r="Q517" s="194"/>
      <c r="R517" s="194"/>
      <c r="S517" s="194"/>
    </row>
    <row r="518" spans="1:19">
      <c r="A518" s="196"/>
      <c r="B518" s="192"/>
      <c r="C518" s="192"/>
      <c r="D518" s="192"/>
      <c r="E518" s="192"/>
      <c r="F518" s="193"/>
      <c r="G518" s="192"/>
      <c r="H518" s="192"/>
      <c r="I518" s="192"/>
      <c r="J518" s="192"/>
      <c r="K518" s="193"/>
      <c r="L518" s="194"/>
      <c r="M518" s="194"/>
      <c r="N518" s="194"/>
      <c r="O518" s="194"/>
      <c r="P518" s="194"/>
      <c r="Q518" s="194"/>
      <c r="R518" s="194"/>
      <c r="S518" s="194"/>
    </row>
    <row r="519" spans="1:19">
      <c r="A519" s="196"/>
      <c r="B519" s="192"/>
      <c r="C519" s="192"/>
      <c r="D519" s="192"/>
      <c r="E519" s="192"/>
      <c r="F519" s="193"/>
      <c r="G519" s="192"/>
      <c r="H519" s="192"/>
      <c r="I519" s="192"/>
      <c r="J519" s="192"/>
      <c r="K519" s="193"/>
      <c r="L519" s="194"/>
      <c r="M519" s="194"/>
      <c r="N519" s="194"/>
      <c r="O519" s="194"/>
      <c r="P519" s="194"/>
      <c r="Q519" s="194"/>
      <c r="R519" s="194"/>
      <c r="S519" s="194"/>
    </row>
    <row r="520" spans="1:19">
      <c r="A520" s="196"/>
      <c r="B520" s="192"/>
      <c r="C520" s="192"/>
      <c r="D520" s="192"/>
      <c r="E520" s="192"/>
      <c r="F520" s="193"/>
      <c r="G520" s="192"/>
      <c r="H520" s="192"/>
      <c r="I520" s="192"/>
      <c r="J520" s="192"/>
      <c r="K520" s="193"/>
      <c r="L520" s="194"/>
      <c r="M520" s="194"/>
      <c r="N520" s="194"/>
      <c r="O520" s="194"/>
      <c r="P520" s="194"/>
      <c r="Q520" s="194"/>
      <c r="R520" s="194"/>
      <c r="S520" s="194"/>
    </row>
    <row r="521" spans="1:19">
      <c r="A521" s="196"/>
      <c r="B521" s="192"/>
      <c r="C521" s="192"/>
      <c r="D521" s="192"/>
      <c r="E521" s="192"/>
      <c r="F521" s="193"/>
      <c r="G521" s="192"/>
      <c r="H521" s="192"/>
      <c r="I521" s="192"/>
      <c r="J521" s="192"/>
      <c r="K521" s="193"/>
      <c r="L521" s="194"/>
      <c r="M521" s="194"/>
      <c r="N521" s="194"/>
      <c r="O521" s="194"/>
      <c r="P521" s="194"/>
      <c r="Q521" s="194"/>
      <c r="R521" s="194"/>
      <c r="S521" s="194"/>
    </row>
    <row r="522" spans="1:19">
      <c r="A522" s="196"/>
      <c r="B522" s="192"/>
      <c r="C522" s="192"/>
      <c r="D522" s="192"/>
      <c r="E522" s="192"/>
      <c r="F522" s="193"/>
      <c r="G522" s="192"/>
      <c r="H522" s="192"/>
      <c r="I522" s="192"/>
      <c r="J522" s="192"/>
      <c r="K522" s="193"/>
      <c r="L522" s="194"/>
      <c r="M522" s="194"/>
      <c r="N522" s="194"/>
      <c r="O522" s="194"/>
      <c r="P522" s="194"/>
      <c r="Q522" s="194"/>
      <c r="R522" s="194"/>
      <c r="S522" s="194"/>
    </row>
    <row r="523" spans="1:19">
      <c r="A523" s="196"/>
      <c r="B523" s="192"/>
      <c r="C523" s="192"/>
      <c r="D523" s="192"/>
      <c r="E523" s="192"/>
      <c r="F523" s="193"/>
      <c r="G523" s="192"/>
      <c r="H523" s="192"/>
      <c r="I523" s="192"/>
      <c r="J523" s="192"/>
      <c r="K523" s="193"/>
      <c r="L523" s="194"/>
      <c r="M523" s="194"/>
      <c r="N523" s="194"/>
      <c r="O523" s="194"/>
      <c r="P523" s="194"/>
      <c r="Q523" s="194"/>
      <c r="R523" s="194"/>
      <c r="S523" s="194"/>
    </row>
    <row r="524" spans="1:19">
      <c r="A524" s="196"/>
      <c r="B524" s="192"/>
      <c r="C524" s="192"/>
      <c r="D524" s="192"/>
      <c r="E524" s="192"/>
      <c r="F524" s="193"/>
      <c r="G524" s="192"/>
      <c r="H524" s="192"/>
      <c r="I524" s="192"/>
      <c r="J524" s="192"/>
      <c r="K524" s="193"/>
      <c r="L524" s="194"/>
      <c r="M524" s="194"/>
      <c r="N524" s="194"/>
      <c r="O524" s="194"/>
      <c r="P524" s="194"/>
      <c r="Q524" s="194"/>
      <c r="R524" s="194"/>
      <c r="S524" s="194"/>
    </row>
    <row r="525" spans="1:19">
      <c r="A525" s="196"/>
      <c r="B525" s="192"/>
      <c r="C525" s="192"/>
      <c r="D525" s="192"/>
      <c r="E525" s="192"/>
      <c r="F525" s="193"/>
      <c r="G525" s="192"/>
      <c r="H525" s="192"/>
      <c r="I525" s="192"/>
      <c r="J525" s="192"/>
      <c r="K525" s="193"/>
      <c r="L525" s="194"/>
      <c r="M525" s="194"/>
      <c r="N525" s="194"/>
      <c r="O525" s="194"/>
      <c r="P525" s="194"/>
      <c r="Q525" s="194"/>
      <c r="R525" s="194"/>
      <c r="S525" s="194"/>
    </row>
    <row r="526" spans="1:19">
      <c r="A526" s="196"/>
      <c r="B526" s="192"/>
      <c r="C526" s="192"/>
      <c r="D526" s="192"/>
      <c r="E526" s="192"/>
      <c r="F526" s="193"/>
      <c r="G526" s="192"/>
      <c r="H526" s="192"/>
      <c r="I526" s="192"/>
      <c r="J526" s="192"/>
      <c r="K526" s="193"/>
      <c r="L526" s="194"/>
      <c r="M526" s="194"/>
      <c r="N526" s="194"/>
      <c r="O526" s="194"/>
      <c r="P526" s="194"/>
      <c r="Q526" s="194"/>
      <c r="R526" s="194"/>
      <c r="S526" s="194"/>
    </row>
    <row r="527" spans="1:19">
      <c r="A527" s="196"/>
      <c r="B527" s="192"/>
      <c r="C527" s="192"/>
      <c r="D527" s="192"/>
      <c r="E527" s="192"/>
      <c r="F527" s="193"/>
      <c r="G527" s="192"/>
      <c r="H527" s="192"/>
      <c r="I527" s="192"/>
      <c r="J527" s="192"/>
      <c r="K527" s="193"/>
      <c r="L527" s="194"/>
      <c r="M527" s="194"/>
      <c r="N527" s="194"/>
      <c r="O527" s="194"/>
      <c r="P527" s="194"/>
      <c r="Q527" s="194"/>
      <c r="R527" s="194"/>
      <c r="S527" s="194"/>
    </row>
    <row r="528" spans="1:19">
      <c r="A528" s="196"/>
      <c r="B528" s="192"/>
      <c r="C528" s="192"/>
      <c r="D528" s="192"/>
      <c r="E528" s="192"/>
      <c r="F528" s="193"/>
      <c r="G528" s="192"/>
      <c r="H528" s="192"/>
      <c r="I528" s="192"/>
      <c r="J528" s="192"/>
      <c r="K528" s="193"/>
      <c r="L528" s="194"/>
      <c r="M528" s="194"/>
      <c r="N528" s="194"/>
      <c r="O528" s="194"/>
      <c r="P528" s="194"/>
      <c r="Q528" s="194"/>
      <c r="R528" s="194"/>
      <c r="S528" s="194"/>
    </row>
    <row r="529" spans="1:19">
      <c r="A529" s="196"/>
      <c r="B529" s="192"/>
      <c r="C529" s="192"/>
      <c r="D529" s="192"/>
      <c r="E529" s="192"/>
      <c r="F529" s="193"/>
      <c r="G529" s="192"/>
      <c r="H529" s="192"/>
      <c r="I529" s="192"/>
      <c r="J529" s="192"/>
      <c r="K529" s="193"/>
      <c r="L529" s="194"/>
      <c r="M529" s="194"/>
      <c r="N529" s="194"/>
      <c r="O529" s="194"/>
      <c r="P529" s="194"/>
      <c r="Q529" s="194"/>
      <c r="R529" s="194"/>
      <c r="S529" s="194"/>
    </row>
    <row r="530" spans="1:19">
      <c r="A530" s="196"/>
      <c r="B530" s="192"/>
      <c r="C530" s="192"/>
      <c r="D530" s="192"/>
      <c r="E530" s="192"/>
      <c r="F530" s="193"/>
      <c r="G530" s="192"/>
      <c r="H530" s="192"/>
      <c r="I530" s="192"/>
      <c r="J530" s="192"/>
      <c r="K530" s="193"/>
      <c r="L530" s="194"/>
      <c r="M530" s="194"/>
      <c r="N530" s="194"/>
      <c r="O530" s="194"/>
      <c r="P530" s="194"/>
      <c r="Q530" s="194"/>
      <c r="R530" s="194"/>
      <c r="S530" s="194"/>
    </row>
    <row r="531" spans="1:19">
      <c r="A531" s="196"/>
      <c r="B531" s="192"/>
      <c r="C531" s="192"/>
      <c r="D531" s="192"/>
      <c r="E531" s="192"/>
      <c r="F531" s="193"/>
      <c r="G531" s="192"/>
      <c r="H531" s="192"/>
      <c r="I531" s="192"/>
      <c r="J531" s="192"/>
      <c r="K531" s="193"/>
      <c r="L531" s="194"/>
      <c r="M531" s="194"/>
      <c r="N531" s="194"/>
      <c r="O531" s="194"/>
      <c r="P531" s="194"/>
      <c r="Q531" s="194"/>
      <c r="R531" s="194"/>
      <c r="S531" s="194"/>
    </row>
    <row r="532" spans="1:19">
      <c r="A532" s="196"/>
      <c r="B532" s="192"/>
      <c r="C532" s="192"/>
      <c r="D532" s="192"/>
      <c r="E532" s="192"/>
      <c r="F532" s="193"/>
      <c r="G532" s="192"/>
      <c r="H532" s="192"/>
      <c r="I532" s="192"/>
      <c r="J532" s="192"/>
      <c r="K532" s="193"/>
      <c r="L532" s="194"/>
      <c r="M532" s="194"/>
      <c r="N532" s="194"/>
      <c r="O532" s="194"/>
      <c r="P532" s="194"/>
      <c r="Q532" s="194"/>
      <c r="R532" s="194"/>
      <c r="S532" s="194"/>
    </row>
    <row r="533" spans="1:19">
      <c r="A533" s="196"/>
      <c r="B533" s="192"/>
      <c r="C533" s="192"/>
      <c r="D533" s="192"/>
      <c r="E533" s="192"/>
      <c r="F533" s="193"/>
      <c r="G533" s="192"/>
      <c r="H533" s="192"/>
      <c r="I533" s="192"/>
      <c r="J533" s="192"/>
      <c r="K533" s="193"/>
      <c r="L533" s="194"/>
      <c r="M533" s="194"/>
      <c r="N533" s="194"/>
      <c r="O533" s="194"/>
      <c r="P533" s="194"/>
      <c r="Q533" s="194"/>
      <c r="R533" s="194"/>
      <c r="S533" s="194"/>
    </row>
    <row r="534" spans="1:19">
      <c r="A534" s="196"/>
      <c r="B534" s="192"/>
      <c r="C534" s="192"/>
      <c r="D534" s="192"/>
      <c r="E534" s="192"/>
      <c r="F534" s="193"/>
      <c r="G534" s="192"/>
      <c r="H534" s="192"/>
      <c r="I534" s="192"/>
      <c r="J534" s="192"/>
      <c r="K534" s="193"/>
      <c r="L534" s="194"/>
      <c r="M534" s="194"/>
      <c r="N534" s="194"/>
      <c r="O534" s="194"/>
      <c r="P534" s="194"/>
      <c r="Q534" s="194"/>
      <c r="R534" s="194"/>
      <c r="S534" s="194"/>
    </row>
    <row r="535" spans="1:19">
      <c r="A535" s="196"/>
      <c r="B535" s="192"/>
      <c r="C535" s="192"/>
      <c r="D535" s="192"/>
      <c r="E535" s="192"/>
      <c r="F535" s="193"/>
      <c r="G535" s="192"/>
      <c r="H535" s="192"/>
      <c r="I535" s="192"/>
      <c r="J535" s="192"/>
      <c r="K535" s="193"/>
      <c r="L535" s="194"/>
      <c r="M535" s="194"/>
      <c r="N535" s="194"/>
      <c r="O535" s="194"/>
      <c r="P535" s="194"/>
      <c r="Q535" s="194"/>
      <c r="R535" s="194"/>
      <c r="S535" s="194"/>
    </row>
    <row r="536" spans="1:19">
      <c r="A536" s="196"/>
      <c r="B536" s="192"/>
      <c r="C536" s="192"/>
      <c r="D536" s="192"/>
      <c r="E536" s="192"/>
      <c r="F536" s="193"/>
      <c r="G536" s="192"/>
      <c r="H536" s="192"/>
      <c r="I536" s="192"/>
      <c r="J536" s="192"/>
      <c r="K536" s="193"/>
      <c r="L536" s="194"/>
      <c r="M536" s="194"/>
      <c r="N536" s="194"/>
      <c r="O536" s="194"/>
      <c r="P536" s="194"/>
      <c r="Q536" s="194"/>
      <c r="R536" s="194"/>
      <c r="S536" s="194"/>
    </row>
    <row r="537" spans="1:19">
      <c r="A537" s="196"/>
      <c r="B537" s="192"/>
      <c r="C537" s="192"/>
      <c r="D537" s="192"/>
      <c r="E537" s="192"/>
      <c r="F537" s="193"/>
      <c r="G537" s="192"/>
      <c r="H537" s="192"/>
      <c r="I537" s="192"/>
      <c r="J537" s="192"/>
      <c r="K537" s="193"/>
      <c r="L537" s="194"/>
      <c r="M537" s="194"/>
      <c r="N537" s="194"/>
      <c r="O537" s="194"/>
      <c r="P537" s="194"/>
      <c r="Q537" s="194"/>
      <c r="R537" s="194"/>
      <c r="S537" s="194"/>
    </row>
    <row r="538" spans="1:19">
      <c r="A538" s="196"/>
      <c r="B538" s="192"/>
      <c r="C538" s="192"/>
      <c r="D538" s="192"/>
      <c r="E538" s="192"/>
      <c r="F538" s="193"/>
      <c r="G538" s="192"/>
      <c r="H538" s="192"/>
      <c r="I538" s="192"/>
      <c r="J538" s="192"/>
      <c r="K538" s="193"/>
      <c r="L538" s="194"/>
      <c r="M538" s="194"/>
      <c r="N538" s="194"/>
      <c r="O538" s="194"/>
      <c r="P538" s="194"/>
      <c r="Q538" s="194"/>
      <c r="R538" s="194"/>
      <c r="S538" s="194"/>
    </row>
    <row r="539" spans="1:19">
      <c r="A539" s="196"/>
      <c r="B539" s="192"/>
      <c r="C539" s="192"/>
      <c r="D539" s="192"/>
      <c r="E539" s="192"/>
      <c r="F539" s="193"/>
      <c r="G539" s="192"/>
      <c r="H539" s="192"/>
      <c r="I539" s="192"/>
      <c r="J539" s="192"/>
      <c r="K539" s="193"/>
      <c r="L539" s="194"/>
      <c r="M539" s="194"/>
      <c r="N539" s="194"/>
      <c r="O539" s="194"/>
      <c r="P539" s="194"/>
      <c r="Q539" s="194"/>
      <c r="R539" s="194"/>
      <c r="S539" s="194"/>
    </row>
    <row r="540" spans="1:19">
      <c r="A540" s="196"/>
      <c r="B540" s="192"/>
      <c r="C540" s="192"/>
      <c r="D540" s="192"/>
      <c r="E540" s="192"/>
      <c r="F540" s="193"/>
      <c r="G540" s="192"/>
      <c r="H540" s="192"/>
      <c r="I540" s="192"/>
      <c r="J540" s="192"/>
      <c r="K540" s="193"/>
      <c r="L540" s="194"/>
      <c r="M540" s="194"/>
      <c r="N540" s="194"/>
      <c r="O540" s="194"/>
      <c r="P540" s="194"/>
      <c r="Q540" s="194"/>
      <c r="R540" s="194"/>
      <c r="S540" s="194"/>
    </row>
    <row r="541" spans="1:19">
      <c r="A541" s="196"/>
      <c r="B541" s="192"/>
      <c r="C541" s="192"/>
      <c r="D541" s="192"/>
      <c r="E541" s="192"/>
      <c r="F541" s="193"/>
      <c r="G541" s="192"/>
      <c r="H541" s="192"/>
      <c r="I541" s="192"/>
      <c r="J541" s="192"/>
      <c r="K541" s="193"/>
      <c r="L541" s="194"/>
      <c r="M541" s="194"/>
      <c r="N541" s="194"/>
      <c r="O541" s="194"/>
      <c r="P541" s="194"/>
      <c r="Q541" s="194"/>
      <c r="R541" s="194"/>
      <c r="S541" s="194"/>
    </row>
    <row r="542" spans="1:19">
      <c r="A542" s="196"/>
      <c r="B542" s="192"/>
      <c r="C542" s="192"/>
      <c r="D542" s="192"/>
      <c r="E542" s="192"/>
      <c r="F542" s="193"/>
      <c r="G542" s="192"/>
      <c r="H542" s="192"/>
      <c r="I542" s="192"/>
      <c r="J542" s="192"/>
      <c r="K542" s="193"/>
      <c r="L542" s="194"/>
      <c r="M542" s="194"/>
      <c r="N542" s="194"/>
      <c r="O542" s="194"/>
      <c r="P542" s="194"/>
      <c r="Q542" s="194"/>
      <c r="R542" s="194"/>
      <c r="S542" s="194"/>
    </row>
    <row r="543" spans="1:19">
      <c r="A543" s="196"/>
      <c r="B543" s="192"/>
      <c r="C543" s="192"/>
      <c r="D543" s="192"/>
      <c r="E543" s="192"/>
      <c r="F543" s="193"/>
      <c r="G543" s="192"/>
      <c r="H543" s="192"/>
      <c r="I543" s="192"/>
      <c r="J543" s="192"/>
      <c r="K543" s="193"/>
      <c r="L543" s="194"/>
      <c r="M543" s="194"/>
      <c r="N543" s="194"/>
      <c r="O543" s="194"/>
      <c r="P543" s="194"/>
      <c r="Q543" s="194"/>
      <c r="R543" s="194"/>
      <c r="S543" s="194"/>
    </row>
    <row r="544" spans="1:19">
      <c r="A544" s="196"/>
      <c r="B544" s="192"/>
      <c r="C544" s="192"/>
      <c r="D544" s="192"/>
      <c r="E544" s="192"/>
      <c r="F544" s="193"/>
      <c r="G544" s="192"/>
      <c r="H544" s="192"/>
      <c r="I544" s="192"/>
      <c r="J544" s="192"/>
      <c r="K544" s="193"/>
      <c r="L544" s="194"/>
      <c r="M544" s="194"/>
      <c r="N544" s="194"/>
      <c r="O544" s="194"/>
      <c r="P544" s="194"/>
      <c r="Q544" s="194"/>
      <c r="R544" s="194"/>
      <c r="S544" s="194"/>
    </row>
    <row r="545" spans="1:19">
      <c r="A545" s="196"/>
      <c r="B545" s="192"/>
      <c r="C545" s="192"/>
      <c r="D545" s="192"/>
      <c r="E545" s="192"/>
      <c r="F545" s="193"/>
      <c r="G545" s="192"/>
      <c r="H545" s="192"/>
      <c r="I545" s="192"/>
      <c r="J545" s="192"/>
      <c r="K545" s="193"/>
      <c r="L545" s="194"/>
      <c r="M545" s="194"/>
      <c r="N545" s="194"/>
      <c r="O545" s="194"/>
      <c r="P545" s="194"/>
      <c r="Q545" s="194"/>
      <c r="R545" s="194"/>
      <c r="S545" s="194"/>
    </row>
    <row r="546" spans="1:19">
      <c r="A546" s="196"/>
      <c r="B546" s="192"/>
      <c r="C546" s="192"/>
      <c r="D546" s="192"/>
      <c r="E546" s="192"/>
      <c r="F546" s="193"/>
      <c r="G546" s="192"/>
      <c r="H546" s="192"/>
      <c r="I546" s="192"/>
      <c r="J546" s="192"/>
      <c r="K546" s="193"/>
      <c r="L546" s="194"/>
      <c r="M546" s="194"/>
      <c r="N546" s="194"/>
      <c r="O546" s="194"/>
      <c r="P546" s="194"/>
      <c r="Q546" s="194"/>
      <c r="R546" s="194"/>
      <c r="S546" s="194"/>
    </row>
    <row r="547" spans="1:19">
      <c r="A547" s="196"/>
      <c r="B547" s="192"/>
      <c r="C547" s="192"/>
      <c r="D547" s="192"/>
      <c r="E547" s="192"/>
      <c r="F547" s="193"/>
      <c r="G547" s="192"/>
      <c r="H547" s="192"/>
      <c r="I547" s="192"/>
      <c r="J547" s="192"/>
      <c r="K547" s="193"/>
      <c r="L547" s="194"/>
      <c r="M547" s="194"/>
      <c r="N547" s="194"/>
      <c r="O547" s="194"/>
      <c r="P547" s="194"/>
      <c r="Q547" s="194"/>
      <c r="R547" s="194"/>
      <c r="S547" s="194"/>
    </row>
    <row r="548" spans="1:19">
      <c r="A548" s="196"/>
      <c r="B548" s="192"/>
      <c r="C548" s="192"/>
      <c r="D548" s="192"/>
      <c r="E548" s="192"/>
      <c r="F548" s="193"/>
      <c r="G548" s="192"/>
      <c r="H548" s="192"/>
      <c r="I548" s="192"/>
      <c r="J548" s="192"/>
      <c r="K548" s="193"/>
      <c r="L548" s="194"/>
      <c r="M548" s="194"/>
      <c r="N548" s="194"/>
      <c r="O548" s="194"/>
      <c r="P548" s="194"/>
      <c r="Q548" s="194"/>
      <c r="R548" s="194"/>
      <c r="S548" s="194"/>
    </row>
    <row r="549" spans="1:19">
      <c r="A549" s="196"/>
      <c r="B549" s="192"/>
      <c r="C549" s="192"/>
      <c r="D549" s="192"/>
      <c r="E549" s="192"/>
      <c r="F549" s="193"/>
      <c r="G549" s="192"/>
      <c r="H549" s="192"/>
      <c r="I549" s="192"/>
      <c r="J549" s="192"/>
      <c r="K549" s="193"/>
      <c r="L549" s="194"/>
      <c r="M549" s="194"/>
      <c r="N549" s="194"/>
      <c r="O549" s="194"/>
      <c r="P549" s="194"/>
      <c r="Q549" s="194"/>
      <c r="R549" s="194"/>
      <c r="S549" s="194"/>
    </row>
    <row r="550" spans="1:19">
      <c r="A550" s="196"/>
      <c r="B550" s="192"/>
      <c r="C550" s="192"/>
      <c r="D550" s="192"/>
      <c r="E550" s="192"/>
      <c r="F550" s="193"/>
      <c r="G550" s="192"/>
      <c r="H550" s="192"/>
      <c r="I550" s="192"/>
      <c r="J550" s="192"/>
      <c r="K550" s="193"/>
      <c r="L550" s="194"/>
      <c r="M550" s="194"/>
      <c r="N550" s="194"/>
      <c r="O550" s="194"/>
      <c r="P550" s="194"/>
      <c r="Q550" s="194"/>
      <c r="R550" s="194"/>
      <c r="S550" s="194"/>
    </row>
    <row r="551" spans="1:19">
      <c r="A551" s="196"/>
      <c r="B551" s="192"/>
      <c r="C551" s="192"/>
      <c r="D551" s="192"/>
      <c r="E551" s="192"/>
      <c r="F551" s="193"/>
      <c r="G551" s="192"/>
      <c r="H551" s="192"/>
      <c r="I551" s="192"/>
      <c r="J551" s="192"/>
      <c r="K551" s="193"/>
      <c r="L551" s="194"/>
      <c r="M551" s="194"/>
      <c r="N551" s="194"/>
      <c r="O551" s="194"/>
      <c r="P551" s="194"/>
      <c r="Q551" s="194"/>
      <c r="R551" s="194"/>
      <c r="S551" s="194"/>
    </row>
    <row r="552" spans="1:19">
      <c r="A552" s="196"/>
      <c r="B552" s="192"/>
      <c r="C552" s="192"/>
      <c r="D552" s="192"/>
      <c r="E552" s="192"/>
      <c r="F552" s="193"/>
      <c r="G552" s="192"/>
      <c r="H552" s="192"/>
      <c r="I552" s="192"/>
      <c r="J552" s="192"/>
      <c r="K552" s="193"/>
      <c r="L552" s="194"/>
      <c r="M552" s="194"/>
      <c r="N552" s="194"/>
      <c r="O552" s="194"/>
      <c r="P552" s="194"/>
      <c r="Q552" s="194"/>
      <c r="R552" s="194"/>
      <c r="S552" s="194"/>
    </row>
    <row r="553" spans="1:19">
      <c r="A553" s="196"/>
      <c r="B553" s="192"/>
      <c r="C553" s="192"/>
      <c r="D553" s="192"/>
      <c r="E553" s="192"/>
      <c r="F553" s="193"/>
      <c r="G553" s="192"/>
      <c r="H553" s="192"/>
      <c r="I553" s="192"/>
      <c r="J553" s="192"/>
      <c r="K553" s="193"/>
      <c r="L553" s="194"/>
      <c r="M553" s="194"/>
      <c r="N553" s="194"/>
      <c r="O553" s="194"/>
      <c r="P553" s="194"/>
      <c r="Q553" s="194"/>
      <c r="R553" s="194"/>
      <c r="S553" s="194"/>
    </row>
    <row r="554" spans="1:19">
      <c r="A554" s="196"/>
      <c r="B554" s="192"/>
      <c r="C554" s="192"/>
      <c r="D554" s="192"/>
      <c r="E554" s="192"/>
      <c r="F554" s="193"/>
      <c r="G554" s="192"/>
      <c r="H554" s="192"/>
      <c r="I554" s="192"/>
      <c r="J554" s="192"/>
      <c r="K554" s="193"/>
      <c r="L554" s="194"/>
      <c r="M554" s="194"/>
      <c r="N554" s="194"/>
      <c r="O554" s="194"/>
      <c r="P554" s="194"/>
      <c r="Q554" s="194"/>
      <c r="R554" s="194"/>
      <c r="S554" s="194"/>
    </row>
    <row r="555" spans="1:19">
      <c r="A555" s="196"/>
      <c r="B555" s="192"/>
      <c r="C555" s="192"/>
      <c r="D555" s="192"/>
      <c r="E555" s="192"/>
      <c r="F555" s="193"/>
      <c r="G555" s="192"/>
      <c r="H555" s="192"/>
      <c r="I555" s="192"/>
      <c r="J555" s="192"/>
      <c r="K555" s="193"/>
      <c r="L555" s="194"/>
      <c r="M555" s="194"/>
      <c r="N555" s="194"/>
      <c r="O555" s="194"/>
      <c r="P555" s="194"/>
      <c r="Q555" s="194"/>
      <c r="R555" s="194"/>
      <c r="S555" s="194"/>
    </row>
    <row r="556" spans="1:19">
      <c r="A556" s="196"/>
      <c r="B556" s="192"/>
      <c r="C556" s="192"/>
      <c r="D556" s="192"/>
      <c r="E556" s="192"/>
      <c r="F556" s="193"/>
      <c r="G556" s="192"/>
      <c r="H556" s="192"/>
      <c r="I556" s="192"/>
      <c r="J556" s="192"/>
      <c r="K556" s="193"/>
      <c r="L556" s="194"/>
      <c r="M556" s="194"/>
      <c r="N556" s="194"/>
      <c r="O556" s="194"/>
      <c r="P556" s="194"/>
      <c r="Q556" s="194"/>
      <c r="R556" s="194"/>
      <c r="S556" s="194"/>
    </row>
    <row r="557" spans="1:19">
      <c r="A557" s="196"/>
      <c r="B557" s="192"/>
      <c r="C557" s="192"/>
      <c r="D557" s="192"/>
      <c r="E557" s="192"/>
      <c r="F557" s="193"/>
      <c r="G557" s="192"/>
      <c r="H557" s="192"/>
      <c r="I557" s="192"/>
      <c r="J557" s="192"/>
      <c r="K557" s="193"/>
      <c r="L557" s="194"/>
      <c r="M557" s="194"/>
      <c r="N557" s="194"/>
      <c r="O557" s="194"/>
      <c r="P557" s="194"/>
      <c r="Q557" s="194"/>
      <c r="R557" s="194"/>
      <c r="S557" s="194"/>
    </row>
    <row r="558" spans="1:19">
      <c r="A558" s="196"/>
      <c r="B558" s="192"/>
      <c r="C558" s="192"/>
      <c r="D558" s="192"/>
      <c r="E558" s="192"/>
      <c r="F558" s="193"/>
      <c r="G558" s="192"/>
      <c r="H558" s="192"/>
      <c r="I558" s="192"/>
      <c r="J558" s="192"/>
      <c r="K558" s="193"/>
      <c r="L558" s="194"/>
      <c r="M558" s="194"/>
      <c r="N558" s="194"/>
      <c r="O558" s="194"/>
      <c r="P558" s="194"/>
      <c r="Q558" s="194"/>
      <c r="R558" s="194"/>
      <c r="S558" s="194"/>
    </row>
    <row r="559" spans="1:19">
      <c r="A559" s="196"/>
      <c r="B559" s="192"/>
      <c r="C559" s="192"/>
      <c r="D559" s="192"/>
      <c r="E559" s="192"/>
      <c r="F559" s="193"/>
      <c r="G559" s="192"/>
      <c r="H559" s="192"/>
      <c r="I559" s="192"/>
      <c r="J559" s="192"/>
      <c r="K559" s="193"/>
      <c r="L559" s="194"/>
      <c r="M559" s="194"/>
      <c r="N559" s="194"/>
      <c r="O559" s="194"/>
      <c r="P559" s="194"/>
      <c r="Q559" s="194"/>
      <c r="R559" s="194"/>
      <c r="S559" s="194"/>
    </row>
    <row r="560" spans="1:19">
      <c r="A560" s="196"/>
      <c r="B560" s="192"/>
      <c r="C560" s="192"/>
      <c r="D560" s="192"/>
      <c r="E560" s="192"/>
      <c r="F560" s="193"/>
      <c r="G560" s="192"/>
      <c r="H560" s="192"/>
      <c r="I560" s="192"/>
      <c r="J560" s="192"/>
      <c r="K560" s="193"/>
      <c r="L560" s="194"/>
      <c r="M560" s="194"/>
      <c r="N560" s="194"/>
      <c r="O560" s="194"/>
      <c r="P560" s="194"/>
      <c r="Q560" s="194"/>
      <c r="R560" s="194"/>
      <c r="S560" s="194"/>
    </row>
    <row r="561" spans="1:19">
      <c r="A561" s="196"/>
      <c r="B561" s="192"/>
      <c r="C561" s="192"/>
      <c r="D561" s="192"/>
      <c r="E561" s="192"/>
      <c r="F561" s="193"/>
      <c r="G561" s="192"/>
      <c r="H561" s="192"/>
      <c r="I561" s="192"/>
      <c r="J561" s="192"/>
      <c r="K561" s="193"/>
      <c r="L561" s="194"/>
      <c r="M561" s="194"/>
      <c r="N561" s="194"/>
      <c r="O561" s="194"/>
      <c r="P561" s="194"/>
      <c r="Q561" s="194"/>
      <c r="R561" s="194"/>
      <c r="S561" s="194"/>
    </row>
    <row r="562" spans="1:19">
      <c r="A562" s="196"/>
      <c r="B562" s="192"/>
      <c r="C562" s="192"/>
      <c r="D562" s="192"/>
      <c r="E562" s="192"/>
      <c r="F562" s="193"/>
      <c r="G562" s="192"/>
      <c r="H562" s="192"/>
      <c r="I562" s="192"/>
      <c r="J562" s="192"/>
      <c r="K562" s="193"/>
      <c r="L562" s="194"/>
      <c r="M562" s="194"/>
      <c r="N562" s="194"/>
      <c r="O562" s="194"/>
      <c r="P562" s="194"/>
      <c r="Q562" s="194"/>
      <c r="R562" s="194"/>
      <c r="S562" s="194"/>
    </row>
    <row r="563" spans="1:19">
      <c r="A563" s="196"/>
      <c r="B563" s="192"/>
      <c r="C563" s="192"/>
      <c r="D563" s="192"/>
      <c r="E563" s="192"/>
      <c r="F563" s="193"/>
      <c r="G563" s="192"/>
      <c r="H563" s="192"/>
      <c r="I563" s="192"/>
      <c r="J563" s="192"/>
      <c r="K563" s="193"/>
      <c r="L563" s="194"/>
      <c r="M563" s="194"/>
      <c r="N563" s="194"/>
      <c r="O563" s="194"/>
      <c r="P563" s="194"/>
      <c r="Q563" s="194"/>
      <c r="R563" s="194"/>
      <c r="S563" s="194"/>
    </row>
    <row r="564" spans="1:19">
      <c r="A564" s="196"/>
      <c r="B564" s="192"/>
      <c r="C564" s="192"/>
      <c r="D564" s="192"/>
      <c r="E564" s="192"/>
      <c r="F564" s="193"/>
      <c r="G564" s="192"/>
      <c r="H564" s="192"/>
      <c r="I564" s="192"/>
      <c r="J564" s="192"/>
      <c r="K564" s="193"/>
      <c r="L564" s="194"/>
      <c r="M564" s="194"/>
      <c r="N564" s="194"/>
      <c r="O564" s="194"/>
      <c r="P564" s="194"/>
      <c r="Q564" s="194"/>
      <c r="R564" s="194"/>
      <c r="S564" s="194"/>
    </row>
    <row r="565" spans="1:19">
      <c r="A565" s="196"/>
      <c r="B565" s="192"/>
      <c r="C565" s="192"/>
      <c r="D565" s="192"/>
      <c r="E565" s="192"/>
      <c r="F565" s="193"/>
      <c r="G565" s="192"/>
      <c r="H565" s="192"/>
      <c r="I565" s="192"/>
      <c r="J565" s="192"/>
      <c r="K565" s="193"/>
      <c r="L565" s="194"/>
      <c r="M565" s="194"/>
      <c r="N565" s="194"/>
      <c r="O565" s="194"/>
      <c r="P565" s="194"/>
      <c r="Q565" s="194"/>
      <c r="R565" s="194"/>
      <c r="S565" s="194"/>
    </row>
    <row r="566" spans="1:19">
      <c r="A566" s="196"/>
      <c r="B566" s="192"/>
      <c r="C566" s="192"/>
      <c r="D566" s="192"/>
      <c r="E566" s="192"/>
      <c r="F566" s="193"/>
      <c r="G566" s="192"/>
      <c r="H566" s="192"/>
      <c r="I566" s="192"/>
      <c r="J566" s="192"/>
      <c r="K566" s="193"/>
      <c r="L566" s="194"/>
      <c r="M566" s="194"/>
      <c r="N566" s="194"/>
      <c r="O566" s="194"/>
      <c r="P566" s="194"/>
      <c r="Q566" s="194"/>
      <c r="R566" s="194"/>
      <c r="S566" s="194"/>
    </row>
    <row r="567" spans="1:19" s="162" customFormat="1">
      <c r="F567" s="197"/>
      <c r="K567" s="197"/>
      <c r="P567" s="198"/>
      <c r="Q567" s="198"/>
      <c r="R567" s="198"/>
      <c r="S567" s="198"/>
    </row>
    <row r="568" spans="1:19" s="162" customFormat="1">
      <c r="F568" s="197"/>
      <c r="K568" s="197"/>
      <c r="P568" s="198"/>
      <c r="Q568" s="198"/>
      <c r="R568" s="198"/>
      <c r="S568" s="198"/>
    </row>
    <row r="569" spans="1:19" s="162" customFormat="1">
      <c r="F569" s="197"/>
      <c r="K569" s="197"/>
      <c r="P569" s="198"/>
      <c r="Q569" s="198"/>
      <c r="R569" s="198"/>
      <c r="S569" s="198"/>
    </row>
    <row r="570" spans="1:19" s="162" customFormat="1">
      <c r="F570" s="197"/>
      <c r="K570" s="197"/>
      <c r="P570" s="198"/>
      <c r="Q570" s="198"/>
      <c r="R570" s="198"/>
      <c r="S570" s="198"/>
    </row>
    <row r="571" spans="1:19" s="162" customFormat="1">
      <c r="F571" s="197"/>
      <c r="K571" s="197"/>
      <c r="P571" s="198"/>
      <c r="Q571" s="198"/>
      <c r="R571" s="198"/>
      <c r="S571" s="198"/>
    </row>
    <row r="572" spans="1:19" s="162" customFormat="1">
      <c r="F572" s="197"/>
      <c r="K572" s="197"/>
      <c r="P572" s="198"/>
      <c r="Q572" s="198"/>
      <c r="R572" s="198"/>
      <c r="S572" s="198"/>
    </row>
    <row r="573" spans="1:19" s="162" customFormat="1">
      <c r="F573" s="197"/>
      <c r="K573" s="197"/>
      <c r="P573" s="198"/>
      <c r="Q573" s="198"/>
      <c r="R573" s="198"/>
      <c r="S573" s="198"/>
    </row>
    <row r="574" spans="1:19" s="162" customFormat="1">
      <c r="F574" s="197"/>
      <c r="K574" s="197"/>
      <c r="P574" s="198"/>
      <c r="Q574" s="198"/>
      <c r="R574" s="198"/>
      <c r="S574" s="198"/>
    </row>
    <row r="575" spans="1:19" s="162" customFormat="1">
      <c r="F575" s="197"/>
      <c r="K575" s="197"/>
      <c r="P575" s="198"/>
      <c r="Q575" s="198"/>
      <c r="R575" s="198"/>
      <c r="S575" s="198"/>
    </row>
    <row r="576" spans="1:19" s="162" customFormat="1">
      <c r="F576" s="197"/>
      <c r="K576" s="197"/>
      <c r="P576" s="198"/>
      <c r="Q576" s="198"/>
      <c r="R576" s="198"/>
      <c r="S576" s="198"/>
    </row>
    <row r="577" spans="6:19" s="162" customFormat="1">
      <c r="F577" s="197"/>
      <c r="K577" s="197"/>
      <c r="P577" s="198"/>
      <c r="Q577" s="198"/>
      <c r="R577" s="198"/>
      <c r="S577" s="198"/>
    </row>
    <row r="578" spans="6:19" s="162" customFormat="1">
      <c r="F578" s="197"/>
      <c r="K578" s="197"/>
      <c r="P578" s="198"/>
      <c r="Q578" s="198"/>
      <c r="R578" s="198"/>
      <c r="S578" s="198"/>
    </row>
    <row r="579" spans="6:19" s="162" customFormat="1">
      <c r="F579" s="197"/>
      <c r="K579" s="197"/>
      <c r="P579" s="198"/>
      <c r="Q579" s="198"/>
      <c r="R579" s="198"/>
      <c r="S579" s="198"/>
    </row>
    <row r="580" spans="6:19" s="162" customFormat="1">
      <c r="F580" s="197"/>
      <c r="K580" s="197"/>
      <c r="P580" s="198"/>
      <c r="Q580" s="198"/>
      <c r="R580" s="198"/>
      <c r="S580" s="198"/>
    </row>
    <row r="581" spans="6:19" s="162" customFormat="1">
      <c r="F581" s="197"/>
      <c r="K581" s="197"/>
      <c r="P581" s="198"/>
      <c r="Q581" s="198"/>
      <c r="R581" s="198"/>
      <c r="S581" s="198"/>
    </row>
    <row r="582" spans="6:19" s="162" customFormat="1">
      <c r="F582" s="197"/>
      <c r="K582" s="197"/>
      <c r="P582" s="198"/>
      <c r="Q582" s="198"/>
      <c r="R582" s="198"/>
      <c r="S582" s="198"/>
    </row>
    <row r="583" spans="6:19" s="162" customFormat="1">
      <c r="F583" s="197"/>
      <c r="K583" s="197"/>
      <c r="P583" s="198"/>
      <c r="Q583" s="198"/>
      <c r="R583" s="198"/>
      <c r="S583" s="198"/>
    </row>
    <row r="584" spans="6:19" s="162" customFormat="1">
      <c r="F584" s="197"/>
      <c r="K584" s="197"/>
      <c r="P584" s="198"/>
      <c r="Q584" s="198"/>
      <c r="R584" s="198"/>
      <c r="S584" s="198"/>
    </row>
    <row r="585" spans="6:19" s="162" customFormat="1">
      <c r="F585" s="197"/>
      <c r="K585" s="197"/>
      <c r="P585" s="198"/>
      <c r="Q585" s="198"/>
      <c r="R585" s="198"/>
      <c r="S585" s="198"/>
    </row>
    <row r="586" spans="6:19" s="162" customFormat="1">
      <c r="F586" s="197"/>
      <c r="K586" s="197"/>
      <c r="P586" s="198"/>
      <c r="Q586" s="198"/>
      <c r="R586" s="198"/>
      <c r="S586" s="198"/>
    </row>
    <row r="587" spans="6:19" s="162" customFormat="1">
      <c r="F587" s="197"/>
      <c r="K587" s="197"/>
      <c r="P587" s="198"/>
      <c r="Q587" s="198"/>
      <c r="R587" s="198"/>
      <c r="S587" s="198"/>
    </row>
    <row r="588" spans="6:19" s="162" customFormat="1">
      <c r="F588" s="197"/>
      <c r="K588" s="197"/>
      <c r="P588" s="198"/>
      <c r="Q588" s="198"/>
      <c r="R588" s="198"/>
      <c r="S588" s="198"/>
    </row>
    <row r="589" spans="6:19" s="162" customFormat="1">
      <c r="F589" s="197"/>
      <c r="K589" s="197"/>
      <c r="P589" s="198"/>
      <c r="Q589" s="198"/>
      <c r="R589" s="198"/>
      <c r="S589" s="198"/>
    </row>
    <row r="590" spans="6:19" s="162" customFormat="1">
      <c r="F590" s="197"/>
      <c r="K590" s="197"/>
      <c r="P590" s="198"/>
      <c r="Q590" s="198"/>
      <c r="R590" s="198"/>
      <c r="S590" s="198"/>
    </row>
    <row r="591" spans="6:19" s="162" customFormat="1">
      <c r="F591" s="197"/>
      <c r="K591" s="197"/>
      <c r="P591" s="198"/>
      <c r="Q591" s="198"/>
      <c r="R591" s="198"/>
      <c r="S591" s="198"/>
    </row>
    <row r="592" spans="6:19" s="162" customFormat="1">
      <c r="F592" s="197"/>
      <c r="K592" s="197"/>
      <c r="P592" s="198"/>
      <c r="Q592" s="198"/>
      <c r="R592" s="198"/>
      <c r="S592" s="198"/>
    </row>
    <row r="593" spans="6:19" s="162" customFormat="1">
      <c r="F593" s="197"/>
      <c r="K593" s="197"/>
      <c r="P593" s="198"/>
      <c r="Q593" s="198"/>
      <c r="R593" s="198"/>
      <c r="S593" s="198"/>
    </row>
    <row r="594" spans="6:19" s="162" customFormat="1">
      <c r="F594" s="197"/>
      <c r="K594" s="197"/>
      <c r="P594" s="198"/>
      <c r="Q594" s="198"/>
      <c r="R594" s="198"/>
      <c r="S594" s="198"/>
    </row>
    <row r="595" spans="6:19" s="162" customFormat="1">
      <c r="F595" s="197"/>
      <c r="K595" s="197"/>
      <c r="P595" s="198"/>
      <c r="Q595" s="198"/>
      <c r="R595" s="198"/>
      <c r="S595" s="198"/>
    </row>
    <row r="596" spans="6:19" s="162" customFormat="1">
      <c r="F596" s="197"/>
      <c r="K596" s="197"/>
      <c r="P596" s="198"/>
      <c r="Q596" s="198"/>
      <c r="R596" s="198"/>
      <c r="S596" s="198"/>
    </row>
    <row r="597" spans="6:19" s="162" customFormat="1">
      <c r="F597" s="197"/>
      <c r="K597" s="197"/>
      <c r="P597" s="198"/>
      <c r="Q597" s="198"/>
      <c r="R597" s="198"/>
      <c r="S597" s="198"/>
    </row>
    <row r="598" spans="6:19" s="162" customFormat="1">
      <c r="F598" s="197"/>
      <c r="K598" s="197"/>
      <c r="P598" s="198"/>
      <c r="Q598" s="198"/>
      <c r="R598" s="198"/>
      <c r="S598" s="198"/>
    </row>
    <row r="599" spans="6:19" s="162" customFormat="1">
      <c r="F599" s="197"/>
      <c r="K599" s="197"/>
      <c r="P599" s="198"/>
      <c r="Q599" s="198"/>
      <c r="R599" s="198"/>
      <c r="S599" s="198"/>
    </row>
    <row r="600" spans="6:19" s="162" customFormat="1">
      <c r="F600" s="197"/>
      <c r="K600" s="197"/>
      <c r="P600" s="198"/>
      <c r="Q600" s="198"/>
      <c r="R600" s="198"/>
      <c r="S600" s="198"/>
    </row>
    <row r="601" spans="6:19" s="162" customFormat="1">
      <c r="F601" s="197"/>
      <c r="K601" s="197"/>
      <c r="P601" s="198"/>
      <c r="Q601" s="198"/>
      <c r="R601" s="198"/>
      <c r="S601" s="198"/>
    </row>
    <row r="602" spans="6:19" s="162" customFormat="1">
      <c r="F602" s="197"/>
      <c r="K602" s="197"/>
      <c r="P602" s="198"/>
      <c r="Q602" s="198"/>
      <c r="R602" s="198"/>
      <c r="S602" s="198"/>
    </row>
    <row r="603" spans="6:19" s="162" customFormat="1">
      <c r="F603" s="197"/>
      <c r="K603" s="197"/>
      <c r="P603" s="198"/>
      <c r="Q603" s="198"/>
      <c r="R603" s="198"/>
      <c r="S603" s="198"/>
    </row>
    <row r="604" spans="6:19" s="162" customFormat="1">
      <c r="F604" s="197"/>
      <c r="K604" s="197"/>
      <c r="P604" s="198"/>
      <c r="Q604" s="198"/>
      <c r="R604" s="198"/>
      <c r="S604" s="198"/>
    </row>
    <row r="605" spans="6:19" s="162" customFormat="1">
      <c r="F605" s="197"/>
      <c r="K605" s="197"/>
      <c r="P605" s="198"/>
      <c r="Q605" s="198"/>
      <c r="R605" s="198"/>
      <c r="S605" s="198"/>
    </row>
    <row r="606" spans="6:19" s="162" customFormat="1">
      <c r="F606" s="197"/>
      <c r="K606" s="197"/>
      <c r="P606" s="198"/>
      <c r="Q606" s="198"/>
      <c r="R606" s="198"/>
      <c r="S606" s="198"/>
    </row>
    <row r="607" spans="6:19" s="162" customFormat="1">
      <c r="F607" s="197"/>
      <c r="K607" s="197"/>
      <c r="P607" s="198"/>
      <c r="Q607" s="198"/>
      <c r="R607" s="198"/>
      <c r="S607" s="198"/>
    </row>
    <row r="608" spans="6:19" s="162" customFormat="1">
      <c r="F608" s="197"/>
      <c r="K608" s="197"/>
      <c r="P608" s="198"/>
      <c r="Q608" s="198"/>
      <c r="R608" s="198"/>
      <c r="S608" s="198"/>
    </row>
    <row r="609" spans="6:19" s="162" customFormat="1">
      <c r="F609" s="197"/>
      <c r="K609" s="197"/>
      <c r="P609" s="198"/>
      <c r="Q609" s="198"/>
      <c r="R609" s="198"/>
      <c r="S609" s="198"/>
    </row>
    <row r="610" spans="6:19" s="162" customFormat="1">
      <c r="F610" s="197"/>
      <c r="K610" s="197"/>
      <c r="P610" s="198"/>
      <c r="Q610" s="198"/>
      <c r="R610" s="198"/>
      <c r="S610" s="198"/>
    </row>
    <row r="611" spans="6:19" s="162" customFormat="1">
      <c r="F611" s="197"/>
      <c r="K611" s="197"/>
      <c r="P611" s="198"/>
      <c r="Q611" s="198"/>
      <c r="R611" s="198"/>
      <c r="S611" s="198"/>
    </row>
    <row r="612" spans="6:19" s="162" customFormat="1">
      <c r="F612" s="197"/>
      <c r="K612" s="197"/>
      <c r="P612" s="198"/>
      <c r="Q612" s="198"/>
      <c r="R612" s="198"/>
      <c r="S612" s="198"/>
    </row>
    <row r="613" spans="6:19" s="162" customFormat="1">
      <c r="F613" s="197"/>
      <c r="K613" s="197"/>
      <c r="P613" s="198"/>
      <c r="Q613" s="198"/>
      <c r="R613" s="198"/>
      <c r="S613" s="198"/>
    </row>
    <row r="614" spans="6:19" s="162" customFormat="1">
      <c r="F614" s="197"/>
      <c r="K614" s="197"/>
      <c r="P614" s="198"/>
      <c r="Q614" s="198"/>
      <c r="R614" s="198"/>
      <c r="S614" s="198"/>
    </row>
    <row r="615" spans="6:19" s="162" customFormat="1">
      <c r="F615" s="197"/>
      <c r="K615" s="197"/>
      <c r="P615" s="198"/>
      <c r="Q615" s="198"/>
      <c r="R615" s="198"/>
      <c r="S615" s="198"/>
    </row>
    <row r="616" spans="6:19" s="162" customFormat="1">
      <c r="F616" s="197"/>
      <c r="K616" s="197"/>
      <c r="P616" s="198"/>
      <c r="Q616" s="198"/>
      <c r="R616" s="198"/>
      <c r="S616" s="198"/>
    </row>
    <row r="617" spans="6:19" s="162" customFormat="1">
      <c r="F617" s="197"/>
      <c r="K617" s="197"/>
      <c r="P617" s="198"/>
      <c r="Q617" s="198"/>
      <c r="R617" s="198"/>
      <c r="S617" s="198"/>
    </row>
    <row r="618" spans="6:19" s="162" customFormat="1">
      <c r="F618" s="197"/>
      <c r="K618" s="197"/>
      <c r="P618" s="198"/>
      <c r="Q618" s="198"/>
      <c r="R618" s="198"/>
      <c r="S618" s="198"/>
    </row>
    <row r="619" spans="6:19" s="162" customFormat="1">
      <c r="F619" s="197"/>
      <c r="K619" s="197"/>
      <c r="P619" s="198"/>
      <c r="Q619" s="198"/>
      <c r="R619" s="198"/>
      <c r="S619" s="198"/>
    </row>
    <row r="620" spans="6:19" s="162" customFormat="1">
      <c r="F620" s="197"/>
      <c r="K620" s="197"/>
      <c r="P620" s="198"/>
      <c r="Q620" s="198"/>
      <c r="R620" s="198"/>
      <c r="S620" s="198"/>
    </row>
    <row r="621" spans="6:19" s="162" customFormat="1">
      <c r="F621" s="197"/>
      <c r="K621" s="197"/>
      <c r="P621" s="198"/>
      <c r="Q621" s="198"/>
      <c r="R621" s="198"/>
      <c r="S621" s="198"/>
    </row>
    <row r="622" spans="6:19" s="162" customFormat="1">
      <c r="F622" s="197"/>
      <c r="K622" s="197"/>
      <c r="P622" s="198"/>
      <c r="Q622" s="198"/>
      <c r="R622" s="198"/>
      <c r="S622" s="198"/>
    </row>
    <row r="623" spans="6:19" s="162" customFormat="1">
      <c r="F623" s="197"/>
      <c r="K623" s="197"/>
      <c r="P623" s="198"/>
      <c r="Q623" s="198"/>
      <c r="R623" s="198"/>
      <c r="S623" s="198"/>
    </row>
    <row r="624" spans="6:19" s="162" customFormat="1">
      <c r="F624" s="197"/>
      <c r="K624" s="197"/>
      <c r="P624" s="198"/>
      <c r="Q624" s="198"/>
      <c r="R624" s="198"/>
      <c r="S624" s="198"/>
    </row>
    <row r="625" spans="6:19" s="162" customFormat="1">
      <c r="F625" s="197"/>
      <c r="K625" s="197"/>
      <c r="P625" s="198"/>
      <c r="Q625" s="198"/>
      <c r="R625" s="198"/>
      <c r="S625" s="198"/>
    </row>
    <row r="626" spans="6:19" s="162" customFormat="1">
      <c r="F626" s="197"/>
      <c r="K626" s="197"/>
      <c r="P626" s="198"/>
      <c r="Q626" s="198"/>
      <c r="R626" s="198"/>
      <c r="S626" s="198"/>
    </row>
    <row r="627" spans="6:19" s="162" customFormat="1">
      <c r="F627" s="197"/>
      <c r="K627" s="197"/>
      <c r="P627" s="198"/>
      <c r="Q627" s="198"/>
      <c r="R627" s="198"/>
      <c r="S627" s="198"/>
    </row>
    <row r="628" spans="6:19" s="162" customFormat="1">
      <c r="F628" s="197"/>
      <c r="K628" s="197"/>
      <c r="P628" s="198"/>
      <c r="Q628" s="198"/>
      <c r="R628" s="198"/>
      <c r="S628" s="198"/>
    </row>
    <row r="629" spans="6:19" s="162" customFormat="1">
      <c r="F629" s="197"/>
      <c r="K629" s="197"/>
      <c r="P629" s="198"/>
      <c r="Q629" s="198"/>
      <c r="R629" s="198"/>
      <c r="S629" s="198"/>
    </row>
    <row r="630" spans="6:19" s="162" customFormat="1">
      <c r="F630" s="197"/>
      <c r="K630" s="197"/>
      <c r="P630" s="198"/>
      <c r="Q630" s="198"/>
      <c r="R630" s="198"/>
      <c r="S630" s="198"/>
    </row>
    <row r="631" spans="6:19" s="162" customFormat="1">
      <c r="F631" s="197"/>
      <c r="K631" s="197"/>
      <c r="P631" s="198"/>
      <c r="Q631" s="198"/>
      <c r="R631" s="198"/>
      <c r="S631" s="198"/>
    </row>
    <row r="632" spans="6:19" s="162" customFormat="1">
      <c r="F632" s="197"/>
      <c r="K632" s="197"/>
      <c r="P632" s="198"/>
      <c r="Q632" s="198"/>
      <c r="R632" s="198"/>
      <c r="S632" s="198"/>
    </row>
    <row r="633" spans="6:19" s="162" customFormat="1">
      <c r="F633" s="197"/>
      <c r="K633" s="197"/>
      <c r="P633" s="198"/>
      <c r="Q633" s="198"/>
      <c r="R633" s="198"/>
      <c r="S633" s="198"/>
    </row>
    <row r="634" spans="6:19" s="162" customFormat="1">
      <c r="F634" s="197"/>
      <c r="K634" s="197"/>
      <c r="P634" s="198"/>
      <c r="Q634" s="198"/>
      <c r="R634" s="198"/>
      <c r="S634" s="198"/>
    </row>
    <row r="635" spans="6:19" s="162" customFormat="1">
      <c r="F635" s="197"/>
      <c r="K635" s="197"/>
      <c r="P635" s="198"/>
      <c r="Q635" s="198"/>
      <c r="R635" s="198"/>
      <c r="S635" s="198"/>
    </row>
    <row r="636" spans="6:19" s="162" customFormat="1">
      <c r="F636" s="197"/>
      <c r="K636" s="197"/>
      <c r="P636" s="198"/>
      <c r="Q636" s="198"/>
      <c r="R636" s="198"/>
      <c r="S636" s="198"/>
    </row>
    <row r="637" spans="6:19" s="162" customFormat="1">
      <c r="F637" s="197"/>
      <c r="K637" s="197"/>
      <c r="P637" s="198"/>
      <c r="Q637" s="198"/>
      <c r="R637" s="198"/>
      <c r="S637" s="198"/>
    </row>
    <row r="638" spans="6:19" s="162" customFormat="1">
      <c r="F638" s="197"/>
      <c r="K638" s="197"/>
      <c r="P638" s="198"/>
      <c r="Q638" s="198"/>
      <c r="R638" s="198"/>
      <c r="S638" s="198"/>
    </row>
    <row r="639" spans="6:19" s="162" customFormat="1">
      <c r="F639" s="197"/>
      <c r="K639" s="197"/>
      <c r="P639" s="198"/>
      <c r="Q639" s="198"/>
      <c r="R639" s="198"/>
      <c r="S639" s="198"/>
    </row>
    <row r="640" spans="6:19" s="162" customFormat="1">
      <c r="F640" s="197"/>
      <c r="K640" s="197"/>
      <c r="P640" s="198"/>
      <c r="Q640" s="198"/>
      <c r="R640" s="198"/>
      <c r="S640" s="198"/>
    </row>
    <row r="641" spans="6:19" s="162" customFormat="1">
      <c r="F641" s="197"/>
      <c r="K641" s="197"/>
      <c r="P641" s="198"/>
      <c r="Q641" s="198"/>
      <c r="R641" s="198"/>
      <c r="S641" s="198"/>
    </row>
    <row r="642" spans="6:19" s="162" customFormat="1">
      <c r="F642" s="197"/>
      <c r="K642" s="197"/>
      <c r="P642" s="198"/>
      <c r="Q642" s="198"/>
      <c r="R642" s="198"/>
      <c r="S642" s="198"/>
    </row>
    <row r="643" spans="6:19" s="162" customFormat="1">
      <c r="F643" s="197"/>
      <c r="K643" s="197"/>
      <c r="P643" s="198"/>
      <c r="Q643" s="198"/>
      <c r="R643" s="198"/>
      <c r="S643" s="198"/>
    </row>
    <row r="644" spans="6:19" s="162" customFormat="1">
      <c r="F644" s="197"/>
      <c r="K644" s="197"/>
      <c r="P644" s="198"/>
      <c r="Q644" s="198"/>
      <c r="R644" s="198"/>
      <c r="S644" s="198"/>
    </row>
    <row r="645" spans="6:19" s="162" customFormat="1">
      <c r="F645" s="197"/>
      <c r="K645" s="197"/>
      <c r="P645" s="198"/>
      <c r="Q645" s="198"/>
      <c r="R645" s="198"/>
      <c r="S645" s="198"/>
    </row>
    <row r="646" spans="6:19" s="162" customFormat="1">
      <c r="F646" s="197"/>
      <c r="K646" s="197"/>
      <c r="P646" s="198"/>
      <c r="Q646" s="198"/>
      <c r="R646" s="198"/>
      <c r="S646" s="198"/>
    </row>
    <row r="647" spans="6:19" s="162" customFormat="1">
      <c r="F647" s="197"/>
      <c r="K647" s="197"/>
      <c r="P647" s="198"/>
      <c r="Q647" s="198"/>
      <c r="R647" s="198"/>
      <c r="S647" s="198"/>
    </row>
    <row r="648" spans="6:19" s="162" customFormat="1">
      <c r="F648" s="197"/>
      <c r="K648" s="197"/>
      <c r="P648" s="198"/>
      <c r="Q648" s="198"/>
      <c r="R648" s="198"/>
      <c r="S648" s="198"/>
    </row>
    <row r="649" spans="6:19" s="162" customFormat="1">
      <c r="F649" s="197"/>
      <c r="K649" s="197"/>
      <c r="P649" s="198"/>
      <c r="Q649" s="198"/>
      <c r="R649" s="198"/>
      <c r="S649" s="198"/>
    </row>
    <row r="650" spans="6:19" s="162" customFormat="1">
      <c r="F650" s="197"/>
      <c r="K650" s="197"/>
      <c r="P650" s="198"/>
      <c r="Q650" s="198"/>
      <c r="R650" s="198"/>
      <c r="S650" s="198"/>
    </row>
    <row r="651" spans="6:19" s="162" customFormat="1">
      <c r="F651" s="197"/>
      <c r="K651" s="197"/>
      <c r="P651" s="198"/>
      <c r="Q651" s="198"/>
      <c r="R651" s="198"/>
      <c r="S651" s="198"/>
    </row>
    <row r="652" spans="6:19" s="162" customFormat="1">
      <c r="F652" s="197"/>
      <c r="K652" s="197"/>
      <c r="P652" s="198"/>
      <c r="Q652" s="198"/>
      <c r="R652" s="198"/>
      <c r="S652" s="198"/>
    </row>
    <row r="653" spans="6:19" s="162" customFormat="1">
      <c r="F653" s="197"/>
      <c r="K653" s="197"/>
      <c r="P653" s="198"/>
      <c r="Q653" s="198"/>
      <c r="R653" s="198"/>
      <c r="S653" s="198"/>
    </row>
    <row r="654" spans="6:19" s="162" customFormat="1">
      <c r="F654" s="197"/>
      <c r="K654" s="197"/>
      <c r="P654" s="198"/>
      <c r="Q654" s="198"/>
      <c r="R654" s="198"/>
      <c r="S654" s="198"/>
    </row>
    <row r="655" spans="6:19" s="162" customFormat="1">
      <c r="F655" s="197"/>
      <c r="K655" s="197"/>
      <c r="P655" s="198"/>
      <c r="Q655" s="198"/>
      <c r="R655" s="198"/>
      <c r="S655" s="198"/>
    </row>
    <row r="656" spans="6:19" s="162" customFormat="1">
      <c r="F656" s="197"/>
      <c r="K656" s="197"/>
      <c r="P656" s="198"/>
      <c r="Q656" s="198"/>
      <c r="R656" s="198"/>
      <c r="S656" s="198"/>
    </row>
    <row r="657" spans="6:19" s="162" customFormat="1">
      <c r="F657" s="197"/>
      <c r="K657" s="197"/>
      <c r="P657" s="198"/>
      <c r="Q657" s="198"/>
      <c r="R657" s="198"/>
      <c r="S657" s="198"/>
    </row>
    <row r="658" spans="6:19" s="162" customFormat="1">
      <c r="F658" s="197"/>
      <c r="K658" s="197"/>
      <c r="P658" s="198"/>
      <c r="Q658" s="198"/>
      <c r="R658" s="198"/>
      <c r="S658" s="198"/>
    </row>
    <row r="659" spans="6:19" s="162" customFormat="1">
      <c r="F659" s="197"/>
      <c r="K659" s="197"/>
      <c r="P659" s="198"/>
      <c r="Q659" s="198"/>
      <c r="R659" s="198"/>
      <c r="S659" s="198"/>
    </row>
    <row r="660" spans="6:19" s="162" customFormat="1">
      <c r="F660" s="197"/>
      <c r="K660" s="197"/>
      <c r="P660" s="198"/>
      <c r="Q660" s="198"/>
      <c r="R660" s="198"/>
      <c r="S660" s="198"/>
    </row>
    <row r="661" spans="6:19" s="162" customFormat="1">
      <c r="F661" s="197"/>
      <c r="K661" s="197"/>
      <c r="P661" s="198"/>
      <c r="Q661" s="198"/>
      <c r="R661" s="198"/>
      <c r="S661" s="198"/>
    </row>
    <row r="662" spans="6:19" s="162" customFormat="1">
      <c r="F662" s="197"/>
      <c r="K662" s="197"/>
      <c r="P662" s="198"/>
      <c r="Q662" s="198"/>
      <c r="R662" s="198"/>
      <c r="S662" s="198"/>
    </row>
    <row r="663" spans="6:19" s="162" customFormat="1">
      <c r="F663" s="197"/>
      <c r="K663" s="197"/>
      <c r="P663" s="198"/>
      <c r="Q663" s="198"/>
      <c r="R663" s="198"/>
      <c r="S663" s="198"/>
    </row>
    <row r="664" spans="6:19" s="162" customFormat="1">
      <c r="F664" s="197"/>
      <c r="K664" s="197"/>
      <c r="P664" s="198"/>
      <c r="Q664" s="198"/>
      <c r="R664" s="198"/>
      <c r="S664" s="198"/>
    </row>
    <row r="665" spans="6:19" s="162" customFormat="1">
      <c r="F665" s="197"/>
      <c r="K665" s="197"/>
      <c r="P665" s="198"/>
      <c r="Q665" s="198"/>
      <c r="R665" s="198"/>
      <c r="S665" s="198"/>
    </row>
    <row r="666" spans="6:19" s="162" customFormat="1">
      <c r="F666" s="197"/>
      <c r="K666" s="197"/>
      <c r="P666" s="198"/>
      <c r="Q666" s="198"/>
      <c r="R666" s="198"/>
      <c r="S666" s="198"/>
    </row>
    <row r="667" spans="6:19" s="162" customFormat="1">
      <c r="F667" s="197"/>
      <c r="K667" s="197"/>
      <c r="P667" s="198"/>
      <c r="Q667" s="198"/>
      <c r="R667" s="198"/>
      <c r="S667" s="198"/>
    </row>
    <row r="668" spans="6:19" s="162" customFormat="1">
      <c r="F668" s="197"/>
      <c r="K668" s="197"/>
      <c r="P668" s="198"/>
      <c r="Q668" s="198"/>
      <c r="R668" s="198"/>
      <c r="S668" s="198"/>
    </row>
    <row r="669" spans="6:19" s="162" customFormat="1">
      <c r="F669" s="197"/>
      <c r="K669" s="197"/>
      <c r="P669" s="198"/>
      <c r="Q669" s="198"/>
      <c r="R669" s="198"/>
      <c r="S669" s="198"/>
    </row>
    <row r="670" spans="6:19" s="162" customFormat="1">
      <c r="F670" s="197"/>
      <c r="K670" s="197"/>
      <c r="P670" s="198"/>
      <c r="Q670" s="198"/>
      <c r="R670" s="198"/>
      <c r="S670" s="198"/>
    </row>
    <row r="671" spans="6:19" s="162" customFormat="1">
      <c r="F671" s="197"/>
      <c r="K671" s="197"/>
      <c r="P671" s="198"/>
      <c r="Q671" s="198"/>
      <c r="R671" s="198"/>
      <c r="S671" s="198"/>
    </row>
    <row r="672" spans="6:19" s="162" customFormat="1">
      <c r="F672" s="197"/>
      <c r="K672" s="197"/>
      <c r="P672" s="198"/>
      <c r="Q672" s="198"/>
      <c r="R672" s="198"/>
      <c r="S672" s="198"/>
    </row>
    <row r="673" spans="6:19" s="162" customFormat="1">
      <c r="F673" s="197"/>
      <c r="K673" s="197"/>
      <c r="P673" s="198"/>
      <c r="Q673" s="198"/>
      <c r="R673" s="198"/>
      <c r="S673" s="198"/>
    </row>
    <row r="674" spans="6:19" s="162" customFormat="1">
      <c r="F674" s="197"/>
      <c r="K674" s="197"/>
      <c r="P674" s="198"/>
      <c r="Q674" s="198"/>
      <c r="R674" s="198"/>
      <c r="S674" s="198"/>
    </row>
    <row r="675" spans="6:19" s="162" customFormat="1">
      <c r="F675" s="197"/>
      <c r="K675" s="197"/>
      <c r="P675" s="198"/>
      <c r="Q675" s="198"/>
      <c r="R675" s="198"/>
      <c r="S675" s="198"/>
    </row>
    <row r="676" spans="6:19" s="162" customFormat="1">
      <c r="F676" s="197"/>
      <c r="K676" s="197"/>
      <c r="P676" s="198"/>
      <c r="Q676" s="198"/>
      <c r="R676" s="198"/>
      <c r="S676" s="198"/>
    </row>
    <row r="677" spans="6:19" s="162" customFormat="1">
      <c r="F677" s="197"/>
      <c r="K677" s="197"/>
      <c r="P677" s="198"/>
      <c r="Q677" s="198"/>
      <c r="R677" s="198"/>
      <c r="S677" s="198"/>
    </row>
    <row r="678" spans="6:19" s="162" customFormat="1">
      <c r="F678" s="197"/>
      <c r="K678" s="197"/>
      <c r="P678" s="198"/>
      <c r="Q678" s="198"/>
      <c r="R678" s="198"/>
      <c r="S678" s="198"/>
    </row>
    <row r="679" spans="6:19" s="162" customFormat="1">
      <c r="F679" s="197"/>
      <c r="K679" s="197"/>
      <c r="P679" s="198"/>
      <c r="Q679" s="198"/>
      <c r="R679" s="198"/>
      <c r="S679" s="198"/>
    </row>
    <row r="680" spans="6:19" s="162" customFormat="1">
      <c r="F680" s="197"/>
      <c r="K680" s="197"/>
      <c r="P680" s="198"/>
      <c r="Q680" s="198"/>
      <c r="R680" s="198"/>
      <c r="S680" s="198"/>
    </row>
    <row r="681" spans="6:19" s="162" customFormat="1">
      <c r="F681" s="197"/>
      <c r="K681" s="197"/>
      <c r="P681" s="198"/>
      <c r="Q681" s="198"/>
      <c r="R681" s="198"/>
      <c r="S681" s="198"/>
    </row>
    <row r="682" spans="6:19" s="162" customFormat="1">
      <c r="F682" s="197"/>
      <c r="K682" s="197"/>
      <c r="P682" s="198"/>
      <c r="Q682" s="198"/>
      <c r="R682" s="198"/>
      <c r="S682" s="198"/>
    </row>
    <row r="683" spans="6:19" s="162" customFormat="1">
      <c r="F683" s="197"/>
      <c r="K683" s="197"/>
      <c r="P683" s="198"/>
      <c r="Q683" s="198"/>
      <c r="R683" s="198"/>
      <c r="S683" s="198"/>
    </row>
    <row r="684" spans="6:19" s="162" customFormat="1">
      <c r="F684" s="197"/>
      <c r="K684" s="197"/>
      <c r="P684" s="198"/>
      <c r="Q684" s="198"/>
      <c r="R684" s="198"/>
      <c r="S684" s="198"/>
    </row>
    <row r="685" spans="6:19" s="162" customFormat="1">
      <c r="F685" s="197"/>
      <c r="K685" s="197"/>
      <c r="P685" s="198"/>
      <c r="Q685" s="198"/>
      <c r="R685" s="198"/>
      <c r="S685" s="198"/>
    </row>
    <row r="686" spans="6:19" s="162" customFormat="1">
      <c r="F686" s="197"/>
      <c r="K686" s="197"/>
      <c r="P686" s="198"/>
      <c r="Q686" s="198"/>
      <c r="R686" s="198"/>
      <c r="S686" s="198"/>
    </row>
    <row r="687" spans="6:19" s="162" customFormat="1">
      <c r="F687" s="197"/>
      <c r="K687" s="197"/>
      <c r="P687" s="198"/>
      <c r="Q687" s="198"/>
      <c r="R687" s="198"/>
      <c r="S687" s="198"/>
    </row>
    <row r="688" spans="6:19" s="162" customFormat="1">
      <c r="F688" s="197"/>
      <c r="K688" s="197"/>
      <c r="P688" s="198"/>
      <c r="Q688" s="198"/>
      <c r="R688" s="198"/>
      <c r="S688" s="198"/>
    </row>
    <row r="689" spans="6:19" s="162" customFormat="1">
      <c r="F689" s="197"/>
      <c r="K689" s="197"/>
      <c r="P689" s="198"/>
      <c r="Q689" s="198"/>
      <c r="R689" s="198"/>
      <c r="S689" s="198"/>
    </row>
    <row r="690" spans="6:19" s="162" customFormat="1">
      <c r="F690" s="197"/>
      <c r="K690" s="197"/>
      <c r="P690" s="198"/>
      <c r="Q690" s="198"/>
      <c r="R690" s="198"/>
      <c r="S690" s="198"/>
    </row>
    <row r="691" spans="6:19" s="162" customFormat="1">
      <c r="F691" s="197"/>
      <c r="K691" s="197"/>
      <c r="P691" s="198"/>
      <c r="Q691" s="198"/>
      <c r="R691" s="198"/>
      <c r="S691" s="198"/>
    </row>
    <row r="692" spans="6:19" s="162" customFormat="1">
      <c r="F692" s="197"/>
      <c r="K692" s="197"/>
      <c r="P692" s="198"/>
      <c r="Q692" s="198"/>
      <c r="R692" s="198"/>
      <c r="S692" s="198"/>
    </row>
    <row r="693" spans="6:19" s="162" customFormat="1">
      <c r="F693" s="197"/>
      <c r="K693" s="197"/>
      <c r="P693" s="198"/>
      <c r="Q693" s="198"/>
      <c r="R693" s="198"/>
      <c r="S693" s="198"/>
    </row>
    <row r="694" spans="6:19" s="162" customFormat="1">
      <c r="F694" s="197"/>
      <c r="K694" s="197"/>
      <c r="P694" s="198"/>
      <c r="Q694" s="198"/>
      <c r="R694" s="198"/>
      <c r="S694" s="198"/>
    </row>
    <row r="695" spans="6:19" s="162" customFormat="1">
      <c r="F695" s="197"/>
      <c r="K695" s="197"/>
      <c r="P695" s="198"/>
      <c r="Q695" s="198"/>
      <c r="R695" s="198"/>
      <c r="S695" s="198"/>
    </row>
    <row r="696" spans="6:19" s="162" customFormat="1">
      <c r="F696" s="197"/>
      <c r="K696" s="197"/>
      <c r="P696" s="198"/>
      <c r="Q696" s="198"/>
      <c r="R696" s="198"/>
      <c r="S696" s="198"/>
    </row>
    <row r="697" spans="6:19" s="162" customFormat="1">
      <c r="F697" s="197"/>
      <c r="K697" s="197"/>
      <c r="P697" s="198"/>
      <c r="Q697" s="198"/>
      <c r="R697" s="198"/>
      <c r="S697" s="198"/>
    </row>
    <row r="698" spans="6:19" s="162" customFormat="1">
      <c r="F698" s="197"/>
      <c r="K698" s="197"/>
      <c r="P698" s="198"/>
      <c r="Q698" s="198"/>
      <c r="R698" s="198"/>
      <c r="S698" s="198"/>
    </row>
    <row r="699" spans="6:19" s="162" customFormat="1">
      <c r="F699" s="197"/>
      <c r="K699" s="197"/>
      <c r="P699" s="198"/>
      <c r="Q699" s="198"/>
      <c r="R699" s="198"/>
      <c r="S699" s="198"/>
    </row>
    <row r="700" spans="6:19" s="162" customFormat="1">
      <c r="F700" s="197"/>
      <c r="K700" s="197"/>
      <c r="P700" s="198"/>
      <c r="Q700" s="198"/>
      <c r="R700" s="198"/>
      <c r="S700" s="198"/>
    </row>
    <row r="701" spans="6:19" s="162" customFormat="1">
      <c r="F701" s="197"/>
      <c r="K701" s="197"/>
      <c r="P701" s="198"/>
      <c r="Q701" s="198"/>
      <c r="R701" s="198"/>
      <c r="S701" s="198"/>
    </row>
    <row r="702" spans="6:19" s="162" customFormat="1">
      <c r="F702" s="197"/>
      <c r="K702" s="197"/>
      <c r="P702" s="198"/>
      <c r="Q702" s="198"/>
      <c r="R702" s="198"/>
      <c r="S702" s="198"/>
    </row>
    <row r="703" spans="6:19" s="162" customFormat="1">
      <c r="F703" s="197"/>
      <c r="K703" s="197"/>
      <c r="P703" s="198"/>
      <c r="Q703" s="198"/>
      <c r="R703" s="198"/>
      <c r="S703" s="198"/>
    </row>
    <row r="704" spans="6:19" s="162" customFormat="1">
      <c r="F704" s="197"/>
      <c r="K704" s="197"/>
      <c r="P704" s="198"/>
      <c r="Q704" s="198"/>
      <c r="R704" s="198"/>
      <c r="S704" s="198"/>
    </row>
    <row r="705" spans="6:19" s="162" customFormat="1">
      <c r="F705" s="197"/>
      <c r="K705" s="197"/>
      <c r="P705" s="198"/>
      <c r="Q705" s="198"/>
      <c r="R705" s="198"/>
      <c r="S705" s="198"/>
    </row>
    <row r="706" spans="6:19" s="162" customFormat="1">
      <c r="F706" s="197"/>
      <c r="K706" s="197"/>
      <c r="P706" s="198"/>
      <c r="Q706" s="198"/>
      <c r="R706" s="198"/>
      <c r="S706" s="198"/>
    </row>
    <row r="707" spans="6:19" s="162" customFormat="1">
      <c r="F707" s="197"/>
      <c r="K707" s="197"/>
      <c r="P707" s="198"/>
      <c r="Q707" s="198"/>
      <c r="R707" s="198"/>
      <c r="S707" s="198"/>
    </row>
    <row r="708" spans="6:19" s="162" customFormat="1">
      <c r="F708" s="197"/>
      <c r="K708" s="197"/>
      <c r="P708" s="198"/>
      <c r="Q708" s="198"/>
      <c r="R708" s="198"/>
      <c r="S708" s="198"/>
    </row>
    <row r="709" spans="6:19" s="162" customFormat="1">
      <c r="F709" s="197"/>
      <c r="K709" s="197"/>
      <c r="P709" s="198"/>
      <c r="Q709" s="198"/>
      <c r="R709" s="198"/>
      <c r="S709" s="198"/>
    </row>
    <row r="710" spans="6:19" s="162" customFormat="1">
      <c r="F710" s="197"/>
      <c r="K710" s="197"/>
      <c r="P710" s="198"/>
      <c r="Q710" s="198"/>
      <c r="R710" s="198"/>
      <c r="S710" s="198"/>
    </row>
    <row r="711" spans="6:19" s="162" customFormat="1">
      <c r="F711" s="197"/>
      <c r="K711" s="197"/>
      <c r="P711" s="198"/>
      <c r="Q711" s="198"/>
      <c r="R711" s="198"/>
      <c r="S711" s="198"/>
    </row>
    <row r="712" spans="6:19" s="162" customFormat="1">
      <c r="F712" s="197"/>
      <c r="K712" s="197"/>
      <c r="P712" s="198"/>
      <c r="Q712" s="198"/>
      <c r="R712" s="198"/>
      <c r="S712" s="198"/>
    </row>
    <row r="713" spans="6:19" s="162" customFormat="1">
      <c r="F713" s="197"/>
      <c r="K713" s="197"/>
      <c r="P713" s="198"/>
      <c r="Q713" s="198"/>
      <c r="R713" s="198"/>
      <c r="S713" s="198"/>
    </row>
    <row r="714" spans="6:19" s="162" customFormat="1">
      <c r="F714" s="197"/>
      <c r="K714" s="197"/>
      <c r="P714" s="198"/>
      <c r="Q714" s="198"/>
      <c r="R714" s="198"/>
      <c r="S714" s="198"/>
    </row>
    <row r="715" spans="6:19" s="162" customFormat="1">
      <c r="F715" s="197"/>
      <c r="K715" s="197"/>
      <c r="P715" s="198"/>
      <c r="Q715" s="198"/>
      <c r="R715" s="198"/>
      <c r="S715" s="198"/>
    </row>
    <row r="716" spans="6:19" s="162" customFormat="1">
      <c r="F716" s="197"/>
      <c r="K716" s="197"/>
      <c r="P716" s="198"/>
      <c r="Q716" s="198"/>
      <c r="R716" s="198"/>
      <c r="S716" s="198"/>
    </row>
    <row r="717" spans="6:19" s="162" customFormat="1">
      <c r="F717" s="197"/>
      <c r="K717" s="197"/>
      <c r="P717" s="198"/>
      <c r="Q717" s="198"/>
      <c r="R717" s="198"/>
      <c r="S717" s="198"/>
    </row>
    <row r="718" spans="6:19" s="162" customFormat="1">
      <c r="F718" s="197"/>
      <c r="K718" s="197"/>
      <c r="P718" s="198"/>
      <c r="Q718" s="198"/>
      <c r="R718" s="198"/>
      <c r="S718" s="198"/>
    </row>
    <row r="719" spans="6:19" s="162" customFormat="1">
      <c r="F719" s="197"/>
      <c r="K719" s="197"/>
      <c r="P719" s="198"/>
      <c r="Q719" s="198"/>
      <c r="R719" s="198"/>
      <c r="S719" s="198"/>
    </row>
    <row r="720" spans="6:19" s="162" customFormat="1">
      <c r="F720" s="197"/>
      <c r="K720" s="197"/>
      <c r="P720" s="198"/>
      <c r="Q720" s="198"/>
      <c r="R720" s="198"/>
      <c r="S720" s="198"/>
    </row>
    <row r="721" spans="6:19" s="162" customFormat="1">
      <c r="F721" s="197"/>
      <c r="K721" s="197"/>
      <c r="P721" s="198"/>
      <c r="Q721" s="198"/>
      <c r="R721" s="198"/>
      <c r="S721" s="198"/>
    </row>
    <row r="722" spans="6:19" s="162" customFormat="1">
      <c r="F722" s="197"/>
      <c r="K722" s="197"/>
      <c r="P722" s="198"/>
      <c r="Q722" s="198"/>
      <c r="R722" s="198"/>
      <c r="S722" s="198"/>
    </row>
    <row r="723" spans="6:19" s="162" customFormat="1">
      <c r="F723" s="197"/>
      <c r="K723" s="197"/>
      <c r="P723" s="198"/>
      <c r="Q723" s="198"/>
      <c r="R723" s="198"/>
      <c r="S723" s="198"/>
    </row>
    <row r="724" spans="6:19" s="162" customFormat="1">
      <c r="F724" s="197"/>
      <c r="K724" s="197"/>
      <c r="P724" s="198"/>
      <c r="Q724" s="198"/>
      <c r="R724" s="198"/>
      <c r="S724" s="198"/>
    </row>
    <row r="725" spans="6:19" s="162" customFormat="1">
      <c r="F725" s="197"/>
      <c r="K725" s="197"/>
      <c r="P725" s="198"/>
      <c r="Q725" s="198"/>
      <c r="R725" s="198"/>
      <c r="S725" s="198"/>
    </row>
    <row r="726" spans="6:19" s="162" customFormat="1">
      <c r="F726" s="197"/>
      <c r="K726" s="197"/>
      <c r="P726" s="198"/>
      <c r="Q726" s="198"/>
      <c r="R726" s="198"/>
      <c r="S726" s="198"/>
    </row>
    <row r="727" spans="6:19" s="162" customFormat="1">
      <c r="F727" s="197"/>
      <c r="K727" s="197"/>
      <c r="P727" s="198"/>
      <c r="Q727" s="198"/>
      <c r="R727" s="198"/>
      <c r="S727" s="198"/>
    </row>
    <row r="728" spans="6:19" s="162" customFormat="1">
      <c r="F728" s="197"/>
      <c r="K728" s="197"/>
      <c r="P728" s="198"/>
      <c r="Q728" s="198"/>
      <c r="R728" s="198"/>
      <c r="S728" s="198"/>
    </row>
    <row r="729" spans="6:19" s="162" customFormat="1">
      <c r="F729" s="197"/>
      <c r="K729" s="197"/>
      <c r="P729" s="198"/>
      <c r="Q729" s="198"/>
      <c r="R729" s="198"/>
      <c r="S729" s="198"/>
    </row>
    <row r="730" spans="6:19" s="162" customFormat="1">
      <c r="F730" s="197"/>
      <c r="K730" s="197"/>
      <c r="P730" s="198"/>
      <c r="Q730" s="198"/>
      <c r="R730" s="198"/>
      <c r="S730" s="198"/>
    </row>
    <row r="731" spans="6:19" s="162" customFormat="1">
      <c r="F731" s="197"/>
      <c r="K731" s="197"/>
      <c r="P731" s="198"/>
      <c r="Q731" s="198"/>
      <c r="R731" s="198"/>
      <c r="S731" s="198"/>
    </row>
    <row r="732" spans="6:19" s="162" customFormat="1">
      <c r="F732" s="197"/>
      <c r="K732" s="197"/>
      <c r="P732" s="198"/>
      <c r="Q732" s="198"/>
      <c r="R732" s="198"/>
      <c r="S732" s="198"/>
    </row>
    <row r="733" spans="6:19" s="162" customFormat="1">
      <c r="F733" s="197"/>
      <c r="K733" s="197"/>
      <c r="P733" s="198"/>
      <c r="Q733" s="198"/>
      <c r="R733" s="198"/>
      <c r="S733" s="198"/>
    </row>
    <row r="734" spans="6:19" s="162" customFormat="1">
      <c r="F734" s="197"/>
      <c r="K734" s="197"/>
      <c r="P734" s="198"/>
      <c r="Q734" s="198"/>
      <c r="R734" s="198"/>
      <c r="S734" s="198"/>
    </row>
    <row r="735" spans="6:19" s="162" customFormat="1">
      <c r="F735" s="197"/>
      <c r="K735" s="197"/>
      <c r="P735" s="198"/>
      <c r="Q735" s="198"/>
      <c r="R735" s="198"/>
      <c r="S735" s="198"/>
    </row>
    <row r="736" spans="6:19" s="162" customFormat="1">
      <c r="F736" s="197"/>
      <c r="K736" s="197"/>
      <c r="P736" s="198"/>
      <c r="Q736" s="198"/>
      <c r="R736" s="198"/>
      <c r="S736" s="198"/>
    </row>
    <row r="737" spans="6:19" s="162" customFormat="1">
      <c r="F737" s="197"/>
      <c r="K737" s="197"/>
      <c r="P737" s="198"/>
      <c r="Q737" s="198"/>
      <c r="R737" s="198"/>
      <c r="S737" s="198"/>
    </row>
    <row r="738" spans="6:19" s="162" customFormat="1">
      <c r="F738" s="197"/>
      <c r="K738" s="197"/>
      <c r="P738" s="198"/>
      <c r="Q738" s="198"/>
      <c r="R738" s="198"/>
      <c r="S738" s="198"/>
    </row>
    <row r="739" spans="6:19" s="162" customFormat="1">
      <c r="F739" s="197"/>
      <c r="K739" s="197"/>
      <c r="P739" s="198"/>
      <c r="Q739" s="198"/>
      <c r="R739" s="198"/>
      <c r="S739" s="198"/>
    </row>
    <row r="740" spans="6:19" s="162" customFormat="1">
      <c r="F740" s="197"/>
      <c r="K740" s="197"/>
      <c r="P740" s="198"/>
      <c r="Q740" s="198"/>
      <c r="R740" s="198"/>
      <c r="S740" s="198"/>
    </row>
    <row r="741" spans="6:19" s="162" customFormat="1">
      <c r="F741" s="197"/>
      <c r="K741" s="197"/>
      <c r="P741" s="198"/>
      <c r="Q741" s="198"/>
      <c r="R741" s="198"/>
      <c r="S741" s="198"/>
    </row>
    <row r="742" spans="6:19" s="162" customFormat="1">
      <c r="F742" s="197"/>
      <c r="K742" s="197"/>
      <c r="P742" s="198"/>
      <c r="Q742" s="198"/>
      <c r="R742" s="198"/>
      <c r="S742" s="198"/>
    </row>
    <row r="743" spans="6:19" s="162" customFormat="1">
      <c r="F743" s="197"/>
      <c r="K743" s="197"/>
      <c r="P743" s="198"/>
      <c r="Q743" s="198"/>
      <c r="R743" s="198"/>
      <c r="S743" s="198"/>
    </row>
    <row r="744" spans="6:19" s="162" customFormat="1">
      <c r="F744" s="197"/>
      <c r="K744" s="197"/>
      <c r="P744" s="198"/>
      <c r="Q744" s="198"/>
      <c r="R744" s="198"/>
      <c r="S744" s="198"/>
    </row>
    <row r="745" spans="6:19" s="162" customFormat="1">
      <c r="F745" s="197"/>
      <c r="K745" s="197"/>
      <c r="P745" s="198"/>
      <c r="Q745" s="198"/>
      <c r="R745" s="198"/>
      <c r="S745" s="198"/>
    </row>
    <row r="746" spans="6:19" s="162" customFormat="1">
      <c r="F746" s="197"/>
      <c r="K746" s="197"/>
      <c r="P746" s="198"/>
      <c r="Q746" s="198"/>
      <c r="R746" s="198"/>
      <c r="S746" s="198"/>
    </row>
    <row r="747" spans="6:19" s="162" customFormat="1">
      <c r="F747" s="197"/>
      <c r="K747" s="197"/>
      <c r="P747" s="198"/>
      <c r="Q747" s="198"/>
      <c r="R747" s="198"/>
      <c r="S747" s="198"/>
    </row>
    <row r="748" spans="6:19" s="162" customFormat="1">
      <c r="F748" s="197"/>
      <c r="K748" s="197"/>
      <c r="P748" s="198"/>
      <c r="Q748" s="198"/>
      <c r="R748" s="198"/>
      <c r="S748" s="198"/>
    </row>
    <row r="749" spans="6:19" s="162" customFormat="1">
      <c r="F749" s="197"/>
      <c r="K749" s="197"/>
      <c r="P749" s="198"/>
      <c r="Q749" s="198"/>
      <c r="R749" s="198"/>
      <c r="S749" s="198"/>
    </row>
    <row r="750" spans="6:19" s="162" customFormat="1">
      <c r="F750" s="197"/>
      <c r="K750" s="197"/>
      <c r="P750" s="198"/>
      <c r="Q750" s="198"/>
      <c r="R750" s="198"/>
      <c r="S750" s="198"/>
    </row>
    <row r="751" spans="6:19" s="162" customFormat="1">
      <c r="F751" s="197"/>
      <c r="K751" s="197"/>
      <c r="P751" s="198"/>
      <c r="Q751" s="198"/>
      <c r="R751" s="198"/>
      <c r="S751" s="198"/>
    </row>
    <row r="752" spans="6:19" s="162" customFormat="1">
      <c r="F752" s="197"/>
      <c r="K752" s="197"/>
      <c r="P752" s="198"/>
      <c r="Q752" s="198"/>
      <c r="R752" s="198"/>
      <c r="S752" s="198"/>
    </row>
    <row r="753" spans="6:19" s="162" customFormat="1">
      <c r="F753" s="197"/>
      <c r="K753" s="197"/>
      <c r="P753" s="198"/>
      <c r="Q753" s="198"/>
      <c r="R753" s="198"/>
      <c r="S753" s="198"/>
    </row>
    <row r="754" spans="6:19" s="162" customFormat="1">
      <c r="F754" s="197"/>
      <c r="K754" s="197"/>
      <c r="P754" s="198"/>
      <c r="Q754" s="198"/>
      <c r="R754" s="198"/>
      <c r="S754" s="198"/>
    </row>
    <row r="755" spans="6:19" s="162" customFormat="1">
      <c r="F755" s="197"/>
      <c r="K755" s="197"/>
      <c r="P755" s="198"/>
      <c r="Q755" s="198"/>
      <c r="R755" s="198"/>
      <c r="S755" s="198"/>
    </row>
    <row r="756" spans="6:19" s="162" customFormat="1">
      <c r="F756" s="197"/>
      <c r="K756" s="197"/>
      <c r="P756" s="198"/>
      <c r="Q756" s="198"/>
      <c r="R756" s="198"/>
      <c r="S756" s="198"/>
    </row>
    <row r="757" spans="6:19" s="162" customFormat="1">
      <c r="F757" s="197"/>
      <c r="K757" s="197"/>
      <c r="P757" s="198"/>
      <c r="Q757" s="198"/>
      <c r="R757" s="198"/>
      <c r="S757" s="198"/>
    </row>
    <row r="758" spans="6:19" s="162" customFormat="1">
      <c r="F758" s="197"/>
      <c r="K758" s="197"/>
      <c r="P758" s="198"/>
      <c r="Q758" s="198"/>
      <c r="R758" s="198"/>
      <c r="S758" s="198"/>
    </row>
    <row r="759" spans="6:19" s="162" customFormat="1">
      <c r="F759" s="197"/>
      <c r="K759" s="197"/>
      <c r="P759" s="198"/>
      <c r="Q759" s="198"/>
      <c r="R759" s="198"/>
      <c r="S759" s="198"/>
    </row>
    <row r="760" spans="6:19" s="162" customFormat="1">
      <c r="F760" s="197"/>
      <c r="K760" s="197"/>
      <c r="P760" s="198"/>
      <c r="Q760" s="198"/>
      <c r="R760" s="198"/>
      <c r="S760" s="198"/>
    </row>
    <row r="761" spans="6:19" s="162" customFormat="1">
      <c r="F761" s="197"/>
      <c r="K761" s="197"/>
      <c r="P761" s="198"/>
      <c r="Q761" s="198"/>
      <c r="R761" s="198"/>
      <c r="S761" s="198"/>
    </row>
    <row r="762" spans="6:19" s="162" customFormat="1">
      <c r="F762" s="197"/>
      <c r="K762" s="197"/>
      <c r="P762" s="198"/>
      <c r="Q762" s="198"/>
      <c r="R762" s="198"/>
      <c r="S762" s="198"/>
    </row>
    <row r="763" spans="6:19" s="162" customFormat="1">
      <c r="F763" s="197"/>
      <c r="K763" s="197"/>
      <c r="P763" s="198"/>
      <c r="Q763" s="198"/>
      <c r="R763" s="198"/>
      <c r="S763" s="198"/>
    </row>
    <row r="764" spans="6:19" s="162" customFormat="1">
      <c r="F764" s="197"/>
      <c r="K764" s="197"/>
      <c r="P764" s="198"/>
      <c r="Q764" s="198"/>
      <c r="R764" s="198"/>
      <c r="S764" s="198"/>
    </row>
    <row r="765" spans="6:19" s="162" customFormat="1">
      <c r="F765" s="197"/>
      <c r="K765" s="197"/>
      <c r="P765" s="198"/>
      <c r="Q765" s="198"/>
      <c r="R765" s="198"/>
      <c r="S765" s="198"/>
    </row>
    <row r="766" spans="6:19" s="162" customFormat="1">
      <c r="F766" s="197"/>
      <c r="K766" s="197"/>
      <c r="P766" s="198"/>
      <c r="Q766" s="198"/>
      <c r="R766" s="198"/>
      <c r="S766" s="198"/>
    </row>
    <row r="767" spans="6:19" s="162" customFormat="1">
      <c r="F767" s="197"/>
      <c r="K767" s="197"/>
      <c r="P767" s="198"/>
      <c r="Q767" s="198"/>
      <c r="R767" s="198"/>
      <c r="S767" s="198"/>
    </row>
    <row r="768" spans="6:19" s="162" customFormat="1">
      <c r="F768" s="197"/>
      <c r="K768" s="197"/>
      <c r="P768" s="198"/>
      <c r="Q768" s="198"/>
      <c r="R768" s="198"/>
      <c r="S768" s="198"/>
    </row>
    <row r="769" spans="6:19" s="162" customFormat="1">
      <c r="F769" s="197"/>
      <c r="K769" s="197"/>
      <c r="P769" s="198"/>
      <c r="Q769" s="198"/>
      <c r="R769" s="198"/>
      <c r="S769" s="198"/>
    </row>
    <row r="770" spans="6:19" s="162" customFormat="1">
      <c r="F770" s="197"/>
      <c r="K770" s="197"/>
      <c r="P770" s="198"/>
      <c r="Q770" s="198"/>
      <c r="R770" s="198"/>
      <c r="S770" s="198"/>
    </row>
    <row r="771" spans="6:19" s="162" customFormat="1">
      <c r="F771" s="197"/>
      <c r="K771" s="197"/>
      <c r="P771" s="198"/>
      <c r="Q771" s="198"/>
      <c r="R771" s="198"/>
      <c r="S771" s="198"/>
    </row>
    <row r="772" spans="6:19" s="162" customFormat="1">
      <c r="F772" s="197"/>
      <c r="K772" s="197"/>
      <c r="P772" s="198"/>
      <c r="Q772" s="198"/>
      <c r="R772" s="198"/>
      <c r="S772" s="198"/>
    </row>
    <row r="773" spans="6:19" s="162" customFormat="1">
      <c r="F773" s="197"/>
      <c r="K773" s="197"/>
      <c r="P773" s="198"/>
      <c r="Q773" s="198"/>
      <c r="R773" s="198"/>
      <c r="S773" s="198"/>
    </row>
    <row r="774" spans="6:19" s="162" customFormat="1">
      <c r="F774" s="197"/>
      <c r="K774" s="197"/>
      <c r="P774" s="198"/>
      <c r="Q774" s="198"/>
      <c r="R774" s="198"/>
      <c r="S774" s="198"/>
    </row>
    <row r="775" spans="6:19" s="162" customFormat="1">
      <c r="F775" s="197"/>
      <c r="K775" s="197"/>
      <c r="P775" s="198"/>
      <c r="Q775" s="198"/>
      <c r="R775" s="198"/>
      <c r="S775" s="198"/>
    </row>
    <row r="776" spans="6:19" s="162" customFormat="1">
      <c r="F776" s="197"/>
      <c r="K776" s="197"/>
      <c r="P776" s="198"/>
      <c r="Q776" s="198"/>
      <c r="R776" s="198"/>
      <c r="S776" s="198"/>
    </row>
    <row r="777" spans="6:19" s="162" customFormat="1">
      <c r="F777" s="197"/>
      <c r="K777" s="197"/>
      <c r="P777" s="198"/>
      <c r="Q777" s="198"/>
      <c r="R777" s="198"/>
      <c r="S777" s="198"/>
    </row>
    <row r="778" spans="6:19" s="162" customFormat="1">
      <c r="F778" s="197"/>
      <c r="K778" s="197"/>
      <c r="P778" s="198"/>
      <c r="Q778" s="198"/>
      <c r="R778" s="198"/>
      <c r="S778" s="198"/>
    </row>
    <row r="779" spans="6:19" s="162" customFormat="1">
      <c r="F779" s="197"/>
      <c r="K779" s="197"/>
      <c r="P779" s="198"/>
      <c r="Q779" s="198"/>
      <c r="R779" s="198"/>
      <c r="S779" s="198"/>
    </row>
    <row r="780" spans="6:19" s="162" customFormat="1">
      <c r="F780" s="197"/>
      <c r="K780" s="197"/>
      <c r="P780" s="198"/>
      <c r="Q780" s="198"/>
      <c r="R780" s="198"/>
      <c r="S780" s="198"/>
    </row>
    <row r="781" spans="6:19" s="162" customFormat="1">
      <c r="F781" s="197"/>
      <c r="K781" s="197"/>
      <c r="P781" s="198"/>
      <c r="Q781" s="198"/>
      <c r="R781" s="198"/>
      <c r="S781" s="198"/>
    </row>
    <row r="782" spans="6:19" s="162" customFormat="1">
      <c r="F782" s="197"/>
      <c r="K782" s="197"/>
      <c r="P782" s="198"/>
      <c r="Q782" s="198"/>
      <c r="R782" s="198"/>
      <c r="S782" s="198"/>
    </row>
    <row r="783" spans="6:19" s="162" customFormat="1">
      <c r="F783" s="197"/>
      <c r="K783" s="197"/>
      <c r="P783" s="198"/>
      <c r="Q783" s="198"/>
      <c r="R783" s="198"/>
      <c r="S783" s="198"/>
    </row>
    <row r="784" spans="6:19" s="162" customFormat="1">
      <c r="F784" s="197"/>
      <c r="K784" s="197"/>
      <c r="P784" s="198"/>
      <c r="Q784" s="198"/>
      <c r="R784" s="198"/>
      <c r="S784" s="198"/>
    </row>
    <row r="785" spans="6:19" s="162" customFormat="1">
      <c r="F785" s="197"/>
      <c r="K785" s="197"/>
      <c r="P785" s="198"/>
      <c r="Q785" s="198"/>
      <c r="R785" s="198"/>
      <c r="S785" s="198"/>
    </row>
    <row r="786" spans="6:19" s="162" customFormat="1">
      <c r="F786" s="197"/>
      <c r="K786" s="197"/>
      <c r="P786" s="198"/>
      <c r="Q786" s="198"/>
      <c r="R786" s="198"/>
      <c r="S786" s="198"/>
    </row>
    <row r="787" spans="6:19" s="162" customFormat="1">
      <c r="F787" s="197"/>
      <c r="K787" s="197"/>
      <c r="P787" s="198"/>
      <c r="Q787" s="198"/>
      <c r="R787" s="198"/>
      <c r="S787" s="198"/>
    </row>
    <row r="788" spans="6:19" s="162" customFormat="1">
      <c r="F788" s="197"/>
      <c r="K788" s="197"/>
      <c r="P788" s="198"/>
      <c r="Q788" s="198"/>
      <c r="R788" s="198"/>
      <c r="S788" s="198"/>
    </row>
    <row r="789" spans="6:19" s="162" customFormat="1">
      <c r="F789" s="197"/>
      <c r="K789" s="197"/>
      <c r="P789" s="198"/>
      <c r="Q789" s="198"/>
      <c r="R789" s="198"/>
      <c r="S789" s="198"/>
    </row>
    <row r="790" spans="6:19" s="162" customFormat="1">
      <c r="F790" s="197"/>
      <c r="K790" s="197"/>
      <c r="P790" s="198"/>
      <c r="Q790" s="198"/>
      <c r="R790" s="198"/>
      <c r="S790" s="198"/>
    </row>
    <row r="791" spans="6:19" s="162" customFormat="1">
      <c r="F791" s="197"/>
      <c r="K791" s="197"/>
      <c r="P791" s="198"/>
      <c r="Q791" s="198"/>
      <c r="R791" s="198"/>
      <c r="S791" s="198"/>
    </row>
    <row r="792" spans="6:19" s="162" customFormat="1">
      <c r="F792" s="197"/>
      <c r="K792" s="197"/>
      <c r="P792" s="198"/>
      <c r="Q792" s="198"/>
      <c r="R792" s="198"/>
      <c r="S792" s="198"/>
    </row>
    <row r="793" spans="6:19" s="162" customFormat="1">
      <c r="F793" s="197"/>
      <c r="K793" s="197"/>
      <c r="P793" s="198"/>
      <c r="Q793" s="198"/>
      <c r="R793" s="198"/>
      <c r="S793" s="198"/>
    </row>
    <row r="794" spans="6:19" s="162" customFormat="1">
      <c r="F794" s="197"/>
      <c r="K794" s="197"/>
      <c r="P794" s="198"/>
      <c r="Q794" s="198"/>
      <c r="R794" s="198"/>
      <c r="S794" s="198"/>
    </row>
    <row r="795" spans="6:19" s="162" customFormat="1">
      <c r="F795" s="197"/>
      <c r="K795" s="197"/>
      <c r="P795" s="198"/>
      <c r="Q795" s="198"/>
      <c r="R795" s="198"/>
      <c r="S795" s="198"/>
    </row>
    <row r="796" spans="6:19" s="162" customFormat="1">
      <c r="F796" s="197"/>
      <c r="K796" s="197"/>
      <c r="P796" s="198"/>
      <c r="Q796" s="198"/>
      <c r="R796" s="198"/>
      <c r="S796" s="198"/>
    </row>
    <row r="797" spans="6:19" s="162" customFormat="1">
      <c r="F797" s="197"/>
      <c r="K797" s="197"/>
      <c r="P797" s="198"/>
      <c r="Q797" s="198"/>
      <c r="R797" s="198"/>
      <c r="S797" s="198"/>
    </row>
    <row r="798" spans="6:19" s="162" customFormat="1">
      <c r="F798" s="197"/>
      <c r="K798" s="197"/>
      <c r="P798" s="198"/>
      <c r="Q798" s="198"/>
      <c r="R798" s="198"/>
      <c r="S798" s="198"/>
    </row>
    <row r="799" spans="6:19" s="162" customFormat="1">
      <c r="F799" s="197"/>
      <c r="K799" s="197"/>
      <c r="P799" s="198"/>
      <c r="Q799" s="198"/>
      <c r="R799" s="198"/>
      <c r="S799" s="198"/>
    </row>
    <row r="800" spans="6:19" s="162" customFormat="1">
      <c r="F800" s="197"/>
      <c r="K800" s="197"/>
      <c r="P800" s="198"/>
      <c r="Q800" s="198"/>
      <c r="R800" s="198"/>
      <c r="S800" s="198"/>
    </row>
    <row r="801" spans="6:19" s="162" customFormat="1">
      <c r="F801" s="197"/>
      <c r="K801" s="197"/>
      <c r="P801" s="198"/>
      <c r="Q801" s="198"/>
      <c r="R801" s="198"/>
      <c r="S801" s="198"/>
    </row>
    <row r="802" spans="6:19" s="162" customFormat="1">
      <c r="F802" s="197"/>
      <c r="K802" s="197"/>
      <c r="P802" s="198"/>
      <c r="Q802" s="198"/>
      <c r="R802" s="198"/>
      <c r="S802" s="198"/>
    </row>
    <row r="803" spans="6:19" s="162" customFormat="1">
      <c r="F803" s="197"/>
      <c r="K803" s="197"/>
      <c r="P803" s="198"/>
      <c r="Q803" s="198"/>
      <c r="R803" s="198"/>
      <c r="S803" s="198"/>
    </row>
    <row r="804" spans="6:19" s="162" customFormat="1">
      <c r="F804" s="197"/>
      <c r="K804" s="197"/>
      <c r="P804" s="198"/>
      <c r="Q804" s="198"/>
      <c r="R804" s="198"/>
      <c r="S804" s="198"/>
    </row>
    <row r="805" spans="6:19" s="162" customFormat="1">
      <c r="F805" s="197"/>
      <c r="K805" s="197"/>
      <c r="P805" s="198"/>
      <c r="Q805" s="198"/>
      <c r="R805" s="198"/>
      <c r="S805" s="198"/>
    </row>
    <row r="806" spans="6:19" s="162" customFormat="1">
      <c r="F806" s="197"/>
      <c r="K806" s="197"/>
      <c r="P806" s="198"/>
      <c r="Q806" s="198"/>
      <c r="R806" s="198"/>
      <c r="S806" s="198"/>
    </row>
    <row r="807" spans="6:19" s="162" customFormat="1">
      <c r="F807" s="197"/>
      <c r="K807" s="197"/>
      <c r="P807" s="198"/>
      <c r="Q807" s="198"/>
      <c r="R807" s="198"/>
      <c r="S807" s="198"/>
    </row>
    <row r="808" spans="6:19" s="162" customFormat="1">
      <c r="F808" s="197"/>
      <c r="K808" s="197"/>
      <c r="P808" s="198"/>
      <c r="Q808" s="198"/>
      <c r="R808" s="198"/>
      <c r="S808" s="198"/>
    </row>
    <row r="809" spans="6:19" s="162" customFormat="1">
      <c r="F809" s="197"/>
      <c r="K809" s="197"/>
      <c r="P809" s="198"/>
      <c r="Q809" s="198"/>
      <c r="R809" s="198"/>
      <c r="S809" s="198"/>
    </row>
    <row r="810" spans="6:19" s="162" customFormat="1">
      <c r="F810" s="197"/>
      <c r="K810" s="197"/>
      <c r="P810" s="198"/>
      <c r="Q810" s="198"/>
      <c r="R810" s="198"/>
      <c r="S810" s="198"/>
    </row>
    <row r="811" spans="6:19" s="162" customFormat="1">
      <c r="F811" s="197"/>
      <c r="K811" s="197"/>
      <c r="P811" s="198"/>
      <c r="Q811" s="198"/>
      <c r="R811" s="198"/>
      <c r="S811" s="198"/>
    </row>
    <row r="812" spans="6:19" s="162" customFormat="1">
      <c r="F812" s="197"/>
      <c r="K812" s="197"/>
      <c r="P812" s="198"/>
      <c r="Q812" s="198"/>
      <c r="R812" s="198"/>
      <c r="S812" s="198"/>
    </row>
    <row r="813" spans="6:19" s="162" customFormat="1">
      <c r="F813" s="197"/>
      <c r="K813" s="197"/>
      <c r="P813" s="198"/>
      <c r="Q813" s="198"/>
      <c r="R813" s="198"/>
      <c r="S813" s="198"/>
    </row>
    <row r="814" spans="6:19" s="162" customFormat="1">
      <c r="F814" s="197"/>
      <c r="K814" s="197"/>
      <c r="P814" s="198"/>
      <c r="Q814" s="198"/>
      <c r="R814" s="198"/>
      <c r="S814" s="198"/>
    </row>
    <row r="815" spans="6:19" s="162" customFormat="1">
      <c r="F815" s="197"/>
      <c r="K815" s="197"/>
      <c r="P815" s="198"/>
      <c r="Q815" s="198"/>
      <c r="R815" s="198"/>
      <c r="S815" s="198"/>
    </row>
    <row r="816" spans="6:19" s="162" customFormat="1">
      <c r="F816" s="197"/>
      <c r="K816" s="197"/>
      <c r="P816" s="198"/>
      <c r="Q816" s="198"/>
      <c r="R816" s="198"/>
      <c r="S816" s="198"/>
    </row>
    <row r="817" spans="6:19" s="162" customFormat="1">
      <c r="F817" s="197"/>
      <c r="K817" s="197"/>
      <c r="P817" s="198"/>
      <c r="Q817" s="198"/>
      <c r="R817" s="198"/>
      <c r="S817" s="198"/>
    </row>
    <row r="818" spans="6:19" s="162" customFormat="1">
      <c r="F818" s="197"/>
      <c r="K818" s="197"/>
      <c r="P818" s="198"/>
      <c r="Q818" s="198"/>
      <c r="R818" s="198"/>
      <c r="S818" s="198"/>
    </row>
    <row r="819" spans="6:19" s="162" customFormat="1">
      <c r="F819" s="197"/>
      <c r="K819" s="197"/>
      <c r="P819" s="198"/>
      <c r="Q819" s="198"/>
      <c r="R819" s="198"/>
      <c r="S819" s="198"/>
    </row>
    <row r="820" spans="6:19" s="162" customFormat="1">
      <c r="F820" s="197"/>
      <c r="K820" s="197"/>
      <c r="P820" s="198"/>
      <c r="Q820" s="198"/>
      <c r="R820" s="198"/>
      <c r="S820" s="198"/>
    </row>
    <row r="821" spans="6:19" s="162" customFormat="1">
      <c r="F821" s="197"/>
      <c r="K821" s="197"/>
      <c r="P821" s="198"/>
      <c r="Q821" s="198"/>
      <c r="R821" s="198"/>
      <c r="S821" s="198"/>
    </row>
    <row r="822" spans="6:19" s="162" customFormat="1">
      <c r="F822" s="197"/>
      <c r="K822" s="197"/>
      <c r="P822" s="198"/>
      <c r="Q822" s="198"/>
      <c r="R822" s="198"/>
      <c r="S822" s="198"/>
    </row>
    <row r="823" spans="6:19" s="162" customFormat="1">
      <c r="F823" s="197"/>
      <c r="K823" s="197"/>
      <c r="P823" s="198"/>
      <c r="Q823" s="198"/>
      <c r="R823" s="198"/>
      <c r="S823" s="198"/>
    </row>
    <row r="824" spans="6:19" s="162" customFormat="1">
      <c r="F824" s="197"/>
      <c r="K824" s="197"/>
      <c r="P824" s="198"/>
      <c r="Q824" s="198"/>
      <c r="R824" s="198"/>
      <c r="S824" s="198"/>
    </row>
    <row r="825" spans="6:19" s="162" customFormat="1">
      <c r="F825" s="197"/>
      <c r="K825" s="197"/>
      <c r="P825" s="198"/>
      <c r="Q825" s="198"/>
      <c r="R825" s="198"/>
      <c r="S825" s="198"/>
    </row>
    <row r="826" spans="6:19" s="162" customFormat="1">
      <c r="F826" s="197"/>
      <c r="K826" s="197"/>
      <c r="P826" s="198"/>
      <c r="Q826" s="198"/>
      <c r="R826" s="198"/>
      <c r="S826" s="198"/>
    </row>
    <row r="827" spans="6:19" s="162" customFormat="1">
      <c r="F827" s="197"/>
      <c r="K827" s="197"/>
      <c r="P827" s="198"/>
      <c r="Q827" s="198"/>
      <c r="R827" s="198"/>
      <c r="S827" s="198"/>
    </row>
    <row r="828" spans="6:19" s="162" customFormat="1">
      <c r="F828" s="197"/>
      <c r="K828" s="197"/>
      <c r="P828" s="198"/>
      <c r="Q828" s="198"/>
      <c r="R828" s="198"/>
      <c r="S828" s="198"/>
    </row>
    <row r="829" spans="6:19" s="162" customFormat="1">
      <c r="F829" s="197"/>
      <c r="K829" s="197"/>
      <c r="P829" s="198"/>
      <c r="Q829" s="198"/>
      <c r="R829" s="198"/>
      <c r="S829" s="198"/>
    </row>
    <row r="830" spans="6:19" s="162" customFormat="1">
      <c r="F830" s="197"/>
      <c r="K830" s="197"/>
      <c r="P830" s="198"/>
      <c r="Q830" s="198"/>
      <c r="R830" s="198"/>
      <c r="S830" s="198"/>
    </row>
    <row r="831" spans="6:19" s="162" customFormat="1">
      <c r="F831" s="197"/>
      <c r="K831" s="197"/>
      <c r="P831" s="198"/>
      <c r="Q831" s="198"/>
      <c r="R831" s="198"/>
      <c r="S831" s="198"/>
    </row>
    <row r="832" spans="6:19" s="162" customFormat="1">
      <c r="F832" s="197"/>
      <c r="K832" s="197"/>
      <c r="P832" s="198"/>
      <c r="Q832" s="198"/>
      <c r="R832" s="198"/>
      <c r="S832" s="198"/>
    </row>
    <row r="833" spans="6:19" s="162" customFormat="1">
      <c r="F833" s="197"/>
      <c r="K833" s="197"/>
      <c r="P833" s="198"/>
      <c r="Q833" s="198"/>
      <c r="R833" s="198"/>
      <c r="S833" s="198"/>
    </row>
    <row r="834" spans="6:19" s="162" customFormat="1">
      <c r="F834" s="197"/>
      <c r="K834" s="197"/>
      <c r="P834" s="198"/>
      <c r="Q834" s="198"/>
      <c r="R834" s="198"/>
      <c r="S834" s="198"/>
    </row>
    <row r="835" spans="6:19" s="162" customFormat="1">
      <c r="F835" s="197"/>
      <c r="K835" s="197"/>
      <c r="P835" s="198"/>
      <c r="Q835" s="198"/>
      <c r="R835" s="198"/>
      <c r="S835" s="198"/>
    </row>
    <row r="836" spans="6:19" s="162" customFormat="1">
      <c r="F836" s="197"/>
      <c r="K836" s="197"/>
      <c r="P836" s="198"/>
      <c r="Q836" s="198"/>
      <c r="R836" s="198"/>
      <c r="S836" s="198"/>
    </row>
    <row r="837" spans="6:19" s="162" customFormat="1">
      <c r="F837" s="197"/>
      <c r="K837" s="197"/>
      <c r="P837" s="198"/>
      <c r="Q837" s="198"/>
      <c r="R837" s="198"/>
      <c r="S837" s="198"/>
    </row>
    <row r="838" spans="6:19" s="162" customFormat="1">
      <c r="F838" s="197"/>
      <c r="K838" s="197"/>
      <c r="P838" s="198"/>
      <c r="Q838" s="198"/>
      <c r="R838" s="198"/>
      <c r="S838" s="198"/>
    </row>
    <row r="839" spans="6:19" s="162" customFormat="1">
      <c r="F839" s="197"/>
      <c r="K839" s="197"/>
      <c r="P839" s="198"/>
      <c r="Q839" s="198"/>
      <c r="R839" s="198"/>
      <c r="S839" s="198"/>
    </row>
    <row r="840" spans="6:19" s="162" customFormat="1">
      <c r="F840" s="197"/>
      <c r="K840" s="197"/>
      <c r="P840" s="198"/>
      <c r="Q840" s="198"/>
      <c r="R840" s="198"/>
      <c r="S840" s="198"/>
    </row>
    <row r="841" spans="6:19" s="162" customFormat="1">
      <c r="F841" s="197"/>
      <c r="K841" s="197"/>
      <c r="P841" s="198"/>
      <c r="Q841" s="198"/>
      <c r="R841" s="198"/>
      <c r="S841" s="198"/>
    </row>
    <row r="842" spans="6:19" s="162" customFormat="1">
      <c r="F842" s="197"/>
      <c r="K842" s="197"/>
      <c r="P842" s="198"/>
      <c r="Q842" s="198"/>
      <c r="R842" s="198"/>
      <c r="S842" s="198"/>
    </row>
    <row r="843" spans="6:19" s="162" customFormat="1">
      <c r="F843" s="197"/>
      <c r="K843" s="197"/>
      <c r="P843" s="198"/>
      <c r="Q843" s="198"/>
      <c r="R843" s="198"/>
      <c r="S843" s="198"/>
    </row>
    <row r="844" spans="6:19" s="162" customFormat="1">
      <c r="F844" s="197"/>
      <c r="K844" s="197"/>
      <c r="P844" s="198"/>
      <c r="Q844" s="198"/>
      <c r="R844" s="198"/>
      <c r="S844" s="198"/>
    </row>
    <row r="845" spans="6:19" s="162" customFormat="1">
      <c r="F845" s="197"/>
      <c r="K845" s="197"/>
      <c r="P845" s="198"/>
      <c r="Q845" s="198"/>
      <c r="R845" s="198"/>
      <c r="S845" s="198"/>
    </row>
    <row r="846" spans="6:19" s="162" customFormat="1">
      <c r="F846" s="197"/>
      <c r="K846" s="197"/>
      <c r="P846" s="198"/>
      <c r="Q846" s="198"/>
      <c r="R846" s="198"/>
      <c r="S846" s="198"/>
    </row>
    <row r="847" spans="6:19" s="162" customFormat="1">
      <c r="F847" s="197"/>
      <c r="K847" s="197"/>
      <c r="P847" s="198"/>
      <c r="Q847" s="198"/>
      <c r="R847" s="198"/>
      <c r="S847" s="198"/>
    </row>
    <row r="848" spans="6:19" s="162" customFormat="1">
      <c r="F848" s="197"/>
      <c r="K848" s="197"/>
      <c r="P848" s="198"/>
      <c r="Q848" s="198"/>
      <c r="R848" s="198"/>
      <c r="S848" s="198"/>
    </row>
    <row r="849" spans="6:19" s="162" customFormat="1">
      <c r="F849" s="197"/>
      <c r="K849" s="197"/>
      <c r="P849" s="198"/>
      <c r="Q849" s="198"/>
      <c r="R849" s="198"/>
      <c r="S849" s="198"/>
    </row>
    <row r="850" spans="6:19" s="162" customFormat="1">
      <c r="F850" s="197"/>
      <c r="K850" s="197"/>
      <c r="P850" s="198"/>
      <c r="Q850" s="198"/>
      <c r="R850" s="198"/>
      <c r="S850" s="198"/>
    </row>
    <row r="851" spans="6:19" s="162" customFormat="1">
      <c r="F851" s="197"/>
      <c r="K851" s="197"/>
      <c r="P851" s="198"/>
      <c r="Q851" s="198"/>
      <c r="R851" s="198"/>
      <c r="S851" s="198"/>
    </row>
    <row r="852" spans="6:19" s="162" customFormat="1">
      <c r="F852" s="197"/>
      <c r="K852" s="197"/>
      <c r="P852" s="198"/>
      <c r="Q852" s="198"/>
      <c r="R852" s="198"/>
      <c r="S852" s="198"/>
    </row>
    <row r="853" spans="6:19" s="162" customFormat="1">
      <c r="F853" s="197"/>
      <c r="K853" s="197"/>
      <c r="P853" s="198"/>
      <c r="Q853" s="198"/>
      <c r="R853" s="198"/>
      <c r="S853" s="198"/>
    </row>
    <row r="854" spans="6:19" s="162" customFormat="1">
      <c r="F854" s="197"/>
      <c r="K854" s="197"/>
      <c r="P854" s="198"/>
      <c r="Q854" s="198"/>
      <c r="R854" s="198"/>
      <c r="S854" s="198"/>
    </row>
    <row r="855" spans="6:19" s="162" customFormat="1">
      <c r="F855" s="197"/>
      <c r="K855" s="197"/>
      <c r="P855" s="198"/>
      <c r="Q855" s="198"/>
      <c r="R855" s="198"/>
      <c r="S855" s="198"/>
    </row>
    <row r="856" spans="6:19" s="162" customFormat="1">
      <c r="F856" s="197"/>
      <c r="K856" s="197"/>
      <c r="P856" s="198"/>
      <c r="Q856" s="198"/>
      <c r="R856" s="198"/>
      <c r="S856" s="198"/>
    </row>
    <row r="857" spans="6:19" s="162" customFormat="1">
      <c r="F857" s="197"/>
      <c r="K857" s="197"/>
      <c r="P857" s="198"/>
      <c r="Q857" s="198"/>
      <c r="R857" s="198"/>
      <c r="S857" s="198"/>
    </row>
    <row r="858" spans="6:19" s="162" customFormat="1">
      <c r="F858" s="197"/>
      <c r="K858" s="197"/>
      <c r="P858" s="198"/>
      <c r="Q858" s="198"/>
      <c r="R858" s="198"/>
      <c r="S858" s="198"/>
    </row>
    <row r="859" spans="6:19" s="162" customFormat="1">
      <c r="F859" s="197"/>
      <c r="K859" s="197"/>
      <c r="P859" s="198"/>
      <c r="Q859" s="198"/>
      <c r="R859" s="198"/>
      <c r="S859" s="198"/>
    </row>
    <row r="860" spans="6:19" s="162" customFormat="1">
      <c r="F860" s="197"/>
      <c r="K860" s="197"/>
      <c r="P860" s="198"/>
      <c r="Q860" s="198"/>
      <c r="R860" s="198"/>
      <c r="S860" s="198"/>
    </row>
    <row r="861" spans="6:19" s="162" customFormat="1">
      <c r="F861" s="197"/>
      <c r="K861" s="197"/>
      <c r="P861" s="198"/>
      <c r="Q861" s="198"/>
      <c r="R861" s="198"/>
      <c r="S861" s="198"/>
    </row>
    <row r="862" spans="6:19" s="162" customFormat="1">
      <c r="F862" s="197"/>
      <c r="K862" s="197"/>
      <c r="P862" s="198"/>
      <c r="Q862" s="198"/>
      <c r="R862" s="198"/>
      <c r="S862" s="198"/>
    </row>
    <row r="863" spans="6:19" s="162" customFormat="1">
      <c r="F863" s="197"/>
      <c r="K863" s="197"/>
      <c r="P863" s="198"/>
      <c r="Q863" s="198"/>
      <c r="R863" s="198"/>
      <c r="S863" s="198"/>
    </row>
    <row r="864" spans="6:19" s="162" customFormat="1">
      <c r="F864" s="197"/>
      <c r="K864" s="197"/>
      <c r="P864" s="198"/>
      <c r="Q864" s="198"/>
      <c r="R864" s="198"/>
      <c r="S864" s="198"/>
    </row>
    <row r="865" spans="6:19" s="162" customFormat="1">
      <c r="F865" s="197"/>
      <c r="K865" s="197"/>
      <c r="P865" s="198"/>
      <c r="Q865" s="198"/>
      <c r="R865" s="198"/>
      <c r="S865" s="198"/>
    </row>
    <row r="866" spans="6:19" s="162" customFormat="1">
      <c r="F866" s="197"/>
      <c r="K866" s="197"/>
      <c r="P866" s="198"/>
      <c r="Q866" s="198"/>
      <c r="R866" s="198"/>
      <c r="S866" s="198"/>
    </row>
    <row r="867" spans="6:19" s="162" customFormat="1">
      <c r="F867" s="197"/>
      <c r="K867" s="197"/>
      <c r="P867" s="198"/>
      <c r="Q867" s="198"/>
      <c r="R867" s="198"/>
      <c r="S867" s="198"/>
    </row>
    <row r="868" spans="6:19" s="162" customFormat="1">
      <c r="F868" s="197"/>
      <c r="K868" s="197"/>
      <c r="P868" s="198"/>
      <c r="Q868" s="198"/>
      <c r="R868" s="198"/>
      <c r="S868" s="198"/>
    </row>
    <row r="869" spans="6:19" s="162" customFormat="1">
      <c r="F869" s="197"/>
      <c r="K869" s="197"/>
      <c r="P869" s="198"/>
      <c r="Q869" s="198"/>
      <c r="R869" s="198"/>
      <c r="S869" s="198"/>
    </row>
    <row r="870" spans="6:19" s="162" customFormat="1">
      <c r="F870" s="197"/>
      <c r="K870" s="197"/>
      <c r="P870" s="198"/>
      <c r="Q870" s="198"/>
      <c r="R870" s="198"/>
      <c r="S870" s="198"/>
    </row>
    <row r="871" spans="6:19" s="162" customFormat="1">
      <c r="F871" s="197"/>
      <c r="K871" s="197"/>
      <c r="P871" s="198"/>
      <c r="Q871" s="198"/>
      <c r="R871" s="198"/>
      <c r="S871" s="198"/>
    </row>
    <row r="872" spans="6:19" s="162" customFormat="1">
      <c r="F872" s="197"/>
      <c r="K872" s="197"/>
      <c r="P872" s="198"/>
      <c r="Q872" s="198"/>
      <c r="R872" s="198"/>
      <c r="S872" s="198"/>
    </row>
    <row r="873" spans="6:19" s="162" customFormat="1">
      <c r="F873" s="197"/>
      <c r="K873" s="197"/>
      <c r="P873" s="198"/>
      <c r="Q873" s="198"/>
      <c r="R873" s="198"/>
      <c r="S873" s="198"/>
    </row>
    <row r="874" spans="6:19" s="162" customFormat="1">
      <c r="F874" s="197"/>
      <c r="K874" s="197"/>
      <c r="P874" s="198"/>
      <c r="Q874" s="198"/>
      <c r="R874" s="198"/>
      <c r="S874" s="198"/>
    </row>
    <row r="875" spans="6:19" s="162" customFormat="1">
      <c r="F875" s="197"/>
      <c r="K875" s="197"/>
      <c r="P875" s="198"/>
      <c r="Q875" s="198"/>
      <c r="R875" s="198"/>
      <c r="S875" s="198"/>
    </row>
    <row r="876" spans="6:19" s="162" customFormat="1">
      <c r="F876" s="197"/>
      <c r="K876" s="197"/>
      <c r="P876" s="198"/>
      <c r="Q876" s="198"/>
      <c r="R876" s="198"/>
      <c r="S876" s="198"/>
    </row>
    <row r="877" spans="6:19" s="162" customFormat="1">
      <c r="F877" s="197"/>
      <c r="K877" s="197"/>
      <c r="P877" s="198"/>
      <c r="Q877" s="198"/>
      <c r="R877" s="198"/>
      <c r="S877" s="198"/>
    </row>
    <row r="878" spans="6:19" s="162" customFormat="1">
      <c r="F878" s="197"/>
      <c r="K878" s="197"/>
      <c r="P878" s="198"/>
      <c r="Q878" s="198"/>
      <c r="R878" s="198"/>
      <c r="S878" s="198"/>
    </row>
    <row r="879" spans="6:19" s="162" customFormat="1">
      <c r="F879" s="197"/>
      <c r="K879" s="197"/>
      <c r="P879" s="198"/>
      <c r="Q879" s="198"/>
      <c r="R879" s="198"/>
      <c r="S879" s="198"/>
    </row>
    <row r="880" spans="6:19" s="162" customFormat="1">
      <c r="F880" s="197"/>
      <c r="K880" s="197"/>
      <c r="P880" s="198"/>
      <c r="Q880" s="198"/>
      <c r="R880" s="198"/>
      <c r="S880" s="198"/>
    </row>
    <row r="881" spans="6:19" s="162" customFormat="1">
      <c r="F881" s="197"/>
      <c r="K881" s="197"/>
      <c r="P881" s="198"/>
      <c r="Q881" s="198"/>
      <c r="R881" s="198"/>
      <c r="S881" s="198"/>
    </row>
    <row r="882" spans="6:19" s="162" customFormat="1">
      <c r="F882" s="197"/>
      <c r="K882" s="197"/>
      <c r="P882" s="198"/>
      <c r="Q882" s="198"/>
      <c r="R882" s="198"/>
      <c r="S882" s="198"/>
    </row>
    <row r="883" spans="6:19" s="162" customFormat="1">
      <c r="F883" s="197"/>
      <c r="K883" s="197"/>
      <c r="P883" s="198"/>
      <c r="Q883" s="198"/>
      <c r="R883" s="198"/>
      <c r="S883" s="198"/>
    </row>
    <row r="884" spans="6:19" s="162" customFormat="1">
      <c r="F884" s="197"/>
      <c r="K884" s="197"/>
      <c r="P884" s="198"/>
      <c r="Q884" s="198"/>
      <c r="R884" s="198"/>
      <c r="S884" s="198"/>
    </row>
    <row r="885" spans="6:19" s="162" customFormat="1">
      <c r="F885" s="197"/>
      <c r="K885" s="197"/>
      <c r="P885" s="198"/>
      <c r="Q885" s="198"/>
      <c r="R885" s="198"/>
      <c r="S885" s="198"/>
    </row>
    <row r="886" spans="6:19" s="162" customFormat="1">
      <c r="F886" s="197"/>
      <c r="K886" s="197"/>
      <c r="P886" s="198"/>
      <c r="Q886" s="198"/>
      <c r="R886" s="198"/>
      <c r="S886" s="198"/>
    </row>
    <row r="887" spans="6:19" s="162" customFormat="1">
      <c r="F887" s="197"/>
      <c r="K887" s="197"/>
      <c r="P887" s="198"/>
      <c r="Q887" s="198"/>
      <c r="R887" s="198"/>
      <c r="S887" s="198"/>
    </row>
    <row r="888" spans="6:19" s="162" customFormat="1">
      <c r="F888" s="197"/>
      <c r="K888" s="197"/>
      <c r="P888" s="198"/>
      <c r="Q888" s="198"/>
      <c r="R888" s="198"/>
      <c r="S888" s="198"/>
    </row>
    <row r="889" spans="6:19" s="162" customFormat="1">
      <c r="F889" s="197"/>
      <c r="K889" s="197"/>
      <c r="P889" s="198"/>
      <c r="Q889" s="198"/>
      <c r="R889" s="198"/>
      <c r="S889" s="198"/>
    </row>
    <row r="890" spans="6:19" s="162" customFormat="1">
      <c r="F890" s="197"/>
      <c r="K890" s="197"/>
      <c r="P890" s="198"/>
      <c r="Q890" s="198"/>
      <c r="R890" s="198"/>
      <c r="S890" s="198"/>
    </row>
    <row r="891" spans="6:19" s="162" customFormat="1">
      <c r="F891" s="197"/>
      <c r="K891" s="197"/>
      <c r="P891" s="198"/>
      <c r="Q891" s="198"/>
      <c r="R891" s="198"/>
      <c r="S891" s="198"/>
    </row>
    <row r="892" spans="6:19" s="162" customFormat="1">
      <c r="F892" s="197"/>
      <c r="K892" s="197"/>
      <c r="P892" s="198"/>
      <c r="Q892" s="198"/>
      <c r="R892" s="198"/>
      <c r="S892" s="198"/>
    </row>
    <row r="893" spans="6:19" s="162" customFormat="1">
      <c r="F893" s="197"/>
      <c r="K893" s="197"/>
      <c r="P893" s="198"/>
      <c r="Q893" s="198"/>
      <c r="R893" s="198"/>
      <c r="S893" s="198"/>
    </row>
    <row r="894" spans="6:19" s="162" customFormat="1">
      <c r="F894" s="197"/>
      <c r="K894" s="197"/>
      <c r="P894" s="198"/>
      <c r="Q894" s="198"/>
      <c r="R894" s="198"/>
      <c r="S894" s="198"/>
    </row>
    <row r="895" spans="6:19" s="162" customFormat="1">
      <c r="F895" s="197"/>
      <c r="K895" s="197"/>
      <c r="P895" s="198"/>
      <c r="Q895" s="198"/>
      <c r="R895" s="198"/>
      <c r="S895" s="198"/>
    </row>
    <row r="896" spans="6:19" s="162" customFormat="1">
      <c r="F896" s="197"/>
      <c r="K896" s="197"/>
      <c r="P896" s="198"/>
      <c r="Q896" s="198"/>
      <c r="R896" s="198"/>
      <c r="S896" s="198"/>
    </row>
    <row r="897" spans="6:19" s="162" customFormat="1">
      <c r="F897" s="197"/>
      <c r="K897" s="197"/>
      <c r="P897" s="198"/>
      <c r="Q897" s="198"/>
      <c r="R897" s="198"/>
      <c r="S897" s="198"/>
    </row>
    <row r="898" spans="6:19" s="162" customFormat="1">
      <c r="F898" s="197"/>
      <c r="K898" s="197"/>
      <c r="P898" s="198"/>
      <c r="Q898" s="198"/>
      <c r="R898" s="198"/>
      <c r="S898" s="198"/>
    </row>
    <row r="899" spans="6:19" s="162" customFormat="1">
      <c r="F899" s="197"/>
      <c r="K899" s="197"/>
      <c r="P899" s="198"/>
      <c r="Q899" s="198"/>
      <c r="R899" s="198"/>
      <c r="S899" s="198"/>
    </row>
    <row r="900" spans="6:19" s="162" customFormat="1">
      <c r="F900" s="197"/>
      <c r="K900" s="197"/>
      <c r="P900" s="198"/>
      <c r="Q900" s="198"/>
      <c r="R900" s="198"/>
      <c r="S900" s="198"/>
    </row>
    <row r="901" spans="6:19" s="162" customFormat="1">
      <c r="F901" s="197"/>
      <c r="K901" s="197"/>
      <c r="P901" s="198"/>
      <c r="Q901" s="198"/>
      <c r="R901" s="198"/>
      <c r="S901" s="198"/>
    </row>
    <row r="902" spans="6:19" s="162" customFormat="1">
      <c r="F902" s="197"/>
      <c r="K902" s="197"/>
      <c r="P902" s="198"/>
      <c r="Q902" s="198"/>
      <c r="R902" s="198"/>
      <c r="S902" s="198"/>
    </row>
    <row r="903" spans="6:19" s="162" customFormat="1">
      <c r="F903" s="197"/>
      <c r="K903" s="197"/>
      <c r="P903" s="198"/>
      <c r="Q903" s="198"/>
      <c r="R903" s="198"/>
      <c r="S903" s="198"/>
    </row>
    <row r="904" spans="6:19" s="162" customFormat="1">
      <c r="F904" s="197"/>
      <c r="K904" s="197"/>
      <c r="P904" s="198"/>
      <c r="Q904" s="198"/>
      <c r="R904" s="198"/>
      <c r="S904" s="198"/>
    </row>
    <row r="905" spans="6:19" s="162" customFormat="1">
      <c r="F905" s="197"/>
      <c r="K905" s="197"/>
      <c r="P905" s="198"/>
      <c r="Q905" s="198"/>
      <c r="R905" s="198"/>
      <c r="S905" s="198"/>
    </row>
    <row r="906" spans="6:19" s="162" customFormat="1">
      <c r="F906" s="197"/>
      <c r="K906" s="197"/>
      <c r="P906" s="198"/>
      <c r="Q906" s="198"/>
      <c r="R906" s="198"/>
      <c r="S906" s="198"/>
    </row>
    <row r="907" spans="6:19" s="162" customFormat="1">
      <c r="F907" s="197"/>
      <c r="K907" s="197"/>
      <c r="P907" s="198"/>
      <c r="Q907" s="198"/>
      <c r="R907" s="198"/>
      <c r="S907" s="198"/>
    </row>
    <row r="908" spans="6:19" s="162" customFormat="1">
      <c r="F908" s="197"/>
      <c r="K908" s="197"/>
      <c r="P908" s="198"/>
      <c r="Q908" s="198"/>
      <c r="R908" s="198"/>
      <c r="S908" s="198"/>
    </row>
    <row r="909" spans="6:19" s="162" customFormat="1">
      <c r="F909" s="197"/>
      <c r="K909" s="197"/>
      <c r="P909" s="198"/>
      <c r="Q909" s="198"/>
      <c r="R909" s="198"/>
      <c r="S909" s="198"/>
    </row>
    <row r="910" spans="6:19" s="162" customFormat="1">
      <c r="F910" s="197"/>
      <c r="K910" s="197"/>
      <c r="P910" s="198"/>
      <c r="Q910" s="198"/>
      <c r="R910" s="198"/>
      <c r="S910" s="198"/>
    </row>
    <row r="911" spans="6:19" s="162" customFormat="1">
      <c r="F911" s="197"/>
      <c r="K911" s="197"/>
      <c r="P911" s="198"/>
      <c r="Q911" s="198"/>
      <c r="R911" s="198"/>
      <c r="S911" s="198"/>
    </row>
    <row r="912" spans="6:19" s="162" customFormat="1">
      <c r="F912" s="197"/>
      <c r="K912" s="197"/>
      <c r="P912" s="198"/>
      <c r="Q912" s="198"/>
      <c r="R912" s="198"/>
      <c r="S912" s="198"/>
    </row>
    <row r="913" spans="6:19" s="162" customFormat="1">
      <c r="F913" s="197"/>
      <c r="K913" s="197"/>
      <c r="P913" s="198"/>
      <c r="Q913" s="198"/>
      <c r="R913" s="198"/>
      <c r="S913" s="198"/>
    </row>
    <row r="914" spans="6:19" s="162" customFormat="1">
      <c r="F914" s="197"/>
      <c r="K914" s="197"/>
      <c r="P914" s="198"/>
      <c r="Q914" s="198"/>
      <c r="R914" s="198"/>
      <c r="S914" s="198"/>
    </row>
    <row r="915" spans="6:19" s="162" customFormat="1">
      <c r="F915" s="197"/>
      <c r="K915" s="197"/>
      <c r="P915" s="198"/>
      <c r="Q915" s="198"/>
      <c r="R915" s="198"/>
      <c r="S915" s="198"/>
    </row>
    <row r="916" spans="6:19" s="162" customFormat="1">
      <c r="F916" s="197"/>
      <c r="K916" s="197"/>
      <c r="P916" s="198"/>
      <c r="Q916" s="198"/>
      <c r="R916" s="198"/>
      <c r="S916" s="198"/>
    </row>
    <row r="917" spans="6:19" s="162" customFormat="1">
      <c r="F917" s="197"/>
      <c r="K917" s="197"/>
      <c r="P917" s="198"/>
      <c r="Q917" s="198"/>
      <c r="R917" s="198"/>
      <c r="S917" s="198"/>
    </row>
    <row r="918" spans="6:19" s="162" customFormat="1">
      <c r="F918" s="197"/>
      <c r="K918" s="197"/>
      <c r="P918" s="198"/>
      <c r="Q918" s="198"/>
      <c r="R918" s="198"/>
      <c r="S918" s="198"/>
    </row>
    <row r="919" spans="6:19" s="162" customFormat="1">
      <c r="F919" s="197"/>
      <c r="K919" s="197"/>
      <c r="P919" s="198"/>
      <c r="Q919" s="198"/>
      <c r="R919" s="198"/>
      <c r="S919" s="198"/>
    </row>
    <row r="920" spans="6:19" s="162" customFormat="1">
      <c r="F920" s="197"/>
      <c r="K920" s="197"/>
      <c r="P920" s="198"/>
      <c r="Q920" s="198"/>
      <c r="R920" s="198"/>
      <c r="S920" s="198"/>
    </row>
    <row r="921" spans="6:19" s="162" customFormat="1">
      <c r="F921" s="197"/>
      <c r="K921" s="197"/>
      <c r="P921" s="198"/>
      <c r="Q921" s="198"/>
      <c r="R921" s="198"/>
      <c r="S921" s="198"/>
    </row>
    <row r="922" spans="6:19" s="162" customFormat="1">
      <c r="F922" s="197"/>
      <c r="K922" s="197"/>
      <c r="P922" s="198"/>
      <c r="Q922" s="198"/>
      <c r="R922" s="198"/>
      <c r="S922" s="198"/>
    </row>
    <row r="923" spans="6:19" s="162" customFormat="1">
      <c r="F923" s="197"/>
      <c r="K923" s="197"/>
      <c r="P923" s="198"/>
      <c r="Q923" s="198"/>
      <c r="R923" s="198"/>
      <c r="S923" s="198"/>
    </row>
    <row r="924" spans="6:19" s="162" customFormat="1">
      <c r="F924" s="197"/>
      <c r="K924" s="197"/>
      <c r="P924" s="198"/>
      <c r="Q924" s="198"/>
      <c r="R924" s="198"/>
      <c r="S924" s="198"/>
    </row>
    <row r="925" spans="6:19" s="162" customFormat="1">
      <c r="F925" s="197"/>
      <c r="K925" s="197"/>
      <c r="P925" s="198"/>
      <c r="Q925" s="198"/>
      <c r="R925" s="198"/>
      <c r="S925" s="198"/>
    </row>
    <row r="926" spans="6:19" s="162" customFormat="1">
      <c r="F926" s="197"/>
      <c r="K926" s="197"/>
      <c r="P926" s="198"/>
      <c r="Q926" s="198"/>
      <c r="R926" s="198"/>
      <c r="S926" s="198"/>
    </row>
    <row r="927" spans="6:19" s="162" customFormat="1">
      <c r="F927" s="197"/>
      <c r="K927" s="197"/>
      <c r="P927" s="198"/>
      <c r="Q927" s="198"/>
      <c r="R927" s="198"/>
      <c r="S927" s="198"/>
    </row>
    <row r="928" spans="6:19" s="162" customFormat="1">
      <c r="F928" s="197"/>
      <c r="K928" s="197"/>
      <c r="P928" s="198"/>
      <c r="Q928" s="198"/>
      <c r="R928" s="198"/>
      <c r="S928" s="198"/>
    </row>
    <row r="929" spans="6:19" s="162" customFormat="1">
      <c r="F929" s="197"/>
      <c r="K929" s="197"/>
      <c r="P929" s="198"/>
      <c r="Q929" s="198"/>
      <c r="R929" s="198"/>
      <c r="S929" s="198"/>
    </row>
    <row r="930" spans="6:19" s="162" customFormat="1">
      <c r="F930" s="197"/>
      <c r="K930" s="197"/>
      <c r="P930" s="198"/>
      <c r="Q930" s="198"/>
      <c r="R930" s="198"/>
      <c r="S930" s="198"/>
    </row>
    <row r="931" spans="6:19" s="162" customFormat="1">
      <c r="F931" s="197"/>
      <c r="K931" s="197"/>
      <c r="P931" s="198"/>
      <c r="Q931" s="198"/>
      <c r="R931" s="198"/>
      <c r="S931" s="198"/>
    </row>
    <row r="932" spans="6:19" s="162" customFormat="1">
      <c r="F932" s="197"/>
      <c r="K932" s="197"/>
      <c r="P932" s="198"/>
      <c r="Q932" s="198"/>
      <c r="R932" s="198"/>
      <c r="S932" s="198"/>
    </row>
    <row r="933" spans="6:19" s="162" customFormat="1">
      <c r="F933" s="197"/>
      <c r="K933" s="197"/>
      <c r="P933" s="198"/>
      <c r="Q933" s="198"/>
      <c r="R933" s="198"/>
      <c r="S933" s="198"/>
    </row>
    <row r="934" spans="6:19" s="162" customFormat="1">
      <c r="F934" s="197"/>
      <c r="K934" s="197"/>
      <c r="P934" s="198"/>
      <c r="Q934" s="198"/>
      <c r="R934" s="198"/>
      <c r="S934" s="198"/>
    </row>
    <row r="935" spans="6:19" s="162" customFormat="1">
      <c r="F935" s="197"/>
      <c r="K935" s="197"/>
      <c r="P935" s="198"/>
      <c r="Q935" s="198"/>
      <c r="R935" s="198"/>
      <c r="S935" s="198"/>
    </row>
    <row r="936" spans="6:19" s="162" customFormat="1">
      <c r="F936" s="197"/>
      <c r="K936" s="197"/>
      <c r="P936" s="198"/>
      <c r="Q936" s="198"/>
      <c r="R936" s="198"/>
      <c r="S936" s="198"/>
    </row>
    <row r="937" spans="6:19" s="162" customFormat="1">
      <c r="F937" s="197"/>
      <c r="K937" s="197"/>
      <c r="P937" s="198"/>
      <c r="Q937" s="198"/>
      <c r="R937" s="198"/>
      <c r="S937" s="198"/>
    </row>
    <row r="938" spans="6:19" s="162" customFormat="1">
      <c r="F938" s="197"/>
      <c r="K938" s="197"/>
      <c r="P938" s="198"/>
      <c r="Q938" s="198"/>
      <c r="R938" s="198"/>
      <c r="S938" s="198"/>
    </row>
    <row r="939" spans="6:19" s="162" customFormat="1">
      <c r="F939" s="197"/>
      <c r="K939" s="197"/>
      <c r="P939" s="198"/>
      <c r="Q939" s="198"/>
      <c r="R939" s="198"/>
      <c r="S939" s="198"/>
    </row>
    <row r="940" spans="6:19" s="162" customFormat="1">
      <c r="F940" s="197"/>
      <c r="K940" s="197"/>
      <c r="P940" s="198"/>
      <c r="Q940" s="198"/>
      <c r="R940" s="198"/>
      <c r="S940" s="198"/>
    </row>
    <row r="941" spans="6:19" s="162" customFormat="1">
      <c r="F941" s="197"/>
      <c r="K941" s="197"/>
      <c r="P941" s="198"/>
      <c r="Q941" s="198"/>
      <c r="R941" s="198"/>
      <c r="S941" s="198"/>
    </row>
    <row r="942" spans="6:19" s="162" customFormat="1">
      <c r="F942" s="197"/>
      <c r="K942" s="197"/>
      <c r="P942" s="198"/>
      <c r="Q942" s="198"/>
      <c r="R942" s="198"/>
      <c r="S942" s="198"/>
    </row>
    <row r="943" spans="6:19" s="162" customFormat="1">
      <c r="F943" s="197"/>
      <c r="K943" s="197"/>
      <c r="P943" s="198"/>
      <c r="Q943" s="198"/>
      <c r="R943" s="198"/>
      <c r="S943" s="198"/>
    </row>
    <row r="944" spans="6:19" s="162" customFormat="1">
      <c r="F944" s="197"/>
      <c r="K944" s="197"/>
      <c r="P944" s="198"/>
      <c r="Q944" s="198"/>
      <c r="R944" s="198"/>
      <c r="S944" s="198"/>
    </row>
    <row r="945" spans="6:19" s="162" customFormat="1">
      <c r="F945" s="197"/>
      <c r="K945" s="197"/>
      <c r="P945" s="198"/>
      <c r="Q945" s="198"/>
      <c r="R945" s="198"/>
      <c r="S945" s="198"/>
    </row>
    <row r="946" spans="6:19" s="162" customFormat="1">
      <c r="F946" s="197"/>
      <c r="K946" s="197"/>
      <c r="P946" s="198"/>
      <c r="Q946" s="198"/>
      <c r="R946" s="198"/>
      <c r="S946" s="198"/>
    </row>
    <row r="947" spans="6:19" s="162" customFormat="1">
      <c r="F947" s="197"/>
      <c r="K947" s="197"/>
      <c r="P947" s="198"/>
      <c r="Q947" s="198"/>
      <c r="R947" s="198"/>
      <c r="S947" s="198"/>
    </row>
    <row r="948" spans="6:19" s="162" customFormat="1">
      <c r="F948" s="197"/>
      <c r="K948" s="197"/>
      <c r="P948" s="198"/>
      <c r="Q948" s="198"/>
      <c r="R948" s="198"/>
      <c r="S948" s="198"/>
    </row>
    <row r="949" spans="6:19" s="162" customFormat="1">
      <c r="F949" s="197"/>
      <c r="K949" s="197"/>
      <c r="P949" s="198"/>
      <c r="Q949" s="198"/>
      <c r="R949" s="198"/>
      <c r="S949" s="198"/>
    </row>
    <row r="950" spans="6:19" s="162" customFormat="1">
      <c r="F950" s="197"/>
      <c r="K950" s="197"/>
      <c r="P950" s="198"/>
      <c r="Q950" s="198"/>
      <c r="R950" s="198"/>
      <c r="S950" s="198"/>
    </row>
    <row r="951" spans="6:19" s="162" customFormat="1">
      <c r="F951" s="197"/>
      <c r="K951" s="197"/>
      <c r="P951" s="198"/>
      <c r="Q951" s="198"/>
      <c r="R951" s="198"/>
      <c r="S951" s="198"/>
    </row>
    <row r="952" spans="6:19" s="162" customFormat="1">
      <c r="F952" s="197"/>
      <c r="K952" s="197"/>
      <c r="P952" s="198"/>
      <c r="Q952" s="198"/>
      <c r="R952" s="198"/>
      <c r="S952" s="198"/>
    </row>
    <row r="953" spans="6:19" s="162" customFormat="1">
      <c r="F953" s="197"/>
      <c r="K953" s="197"/>
      <c r="P953" s="198"/>
      <c r="Q953" s="198"/>
      <c r="R953" s="198"/>
      <c r="S953" s="198"/>
    </row>
    <row r="954" spans="6:19" s="162" customFormat="1">
      <c r="F954" s="197"/>
      <c r="K954" s="197"/>
      <c r="P954" s="198"/>
      <c r="Q954" s="198"/>
      <c r="R954" s="198"/>
      <c r="S954" s="198"/>
    </row>
    <row r="955" spans="6:19" s="162" customFormat="1">
      <c r="F955" s="197"/>
      <c r="K955" s="197"/>
      <c r="P955" s="198"/>
      <c r="Q955" s="198"/>
      <c r="R955" s="198"/>
      <c r="S955" s="198"/>
    </row>
    <row r="956" spans="6:19" s="162" customFormat="1">
      <c r="F956" s="197"/>
      <c r="K956" s="197"/>
      <c r="P956" s="198"/>
      <c r="Q956" s="198"/>
      <c r="R956" s="198"/>
      <c r="S956" s="198"/>
    </row>
    <row r="957" spans="6:19" s="162" customFormat="1">
      <c r="F957" s="197"/>
      <c r="K957" s="197"/>
      <c r="P957" s="198"/>
      <c r="Q957" s="198"/>
      <c r="R957" s="198"/>
      <c r="S957" s="198"/>
    </row>
    <row r="958" spans="6:19" s="162" customFormat="1">
      <c r="F958" s="197"/>
      <c r="K958" s="197"/>
      <c r="P958" s="198"/>
      <c r="Q958" s="198"/>
      <c r="R958" s="198"/>
      <c r="S958" s="198"/>
    </row>
    <row r="959" spans="6:19" s="162" customFormat="1">
      <c r="F959" s="197"/>
      <c r="K959" s="197"/>
      <c r="P959" s="198"/>
      <c r="Q959" s="198"/>
      <c r="R959" s="198"/>
      <c r="S959" s="198"/>
    </row>
    <row r="960" spans="6:19" s="162" customFormat="1">
      <c r="F960" s="197"/>
      <c r="K960" s="197"/>
      <c r="P960" s="198"/>
      <c r="Q960" s="198"/>
      <c r="R960" s="198"/>
      <c r="S960" s="198"/>
    </row>
    <row r="961" spans="6:19" s="162" customFormat="1">
      <c r="F961" s="197"/>
      <c r="K961" s="197"/>
      <c r="P961" s="198"/>
      <c r="Q961" s="198"/>
      <c r="R961" s="198"/>
      <c r="S961" s="198"/>
    </row>
    <row r="962" spans="6:19" s="162" customFormat="1">
      <c r="F962" s="197"/>
      <c r="K962" s="197"/>
      <c r="P962" s="198"/>
      <c r="Q962" s="198"/>
      <c r="R962" s="198"/>
      <c r="S962" s="198"/>
    </row>
    <row r="963" spans="6:19" s="162" customFormat="1">
      <c r="F963" s="197"/>
      <c r="K963" s="197"/>
      <c r="P963" s="198"/>
      <c r="Q963" s="198"/>
      <c r="R963" s="198"/>
      <c r="S963" s="198"/>
    </row>
    <row r="964" spans="6:19" s="162" customFormat="1">
      <c r="F964" s="197"/>
      <c r="K964" s="197"/>
      <c r="P964" s="198"/>
      <c r="Q964" s="198"/>
      <c r="R964" s="198"/>
      <c r="S964" s="198"/>
    </row>
    <row r="965" spans="6:19" s="162" customFormat="1">
      <c r="F965" s="197"/>
      <c r="K965" s="197"/>
      <c r="P965" s="198"/>
      <c r="Q965" s="198"/>
      <c r="R965" s="198"/>
      <c r="S965" s="198"/>
    </row>
    <row r="966" spans="6:19" s="162" customFormat="1">
      <c r="F966" s="197"/>
      <c r="K966" s="197"/>
      <c r="P966" s="198"/>
      <c r="Q966" s="198"/>
      <c r="R966" s="198"/>
      <c r="S966" s="198"/>
    </row>
    <row r="967" spans="6:19" s="162" customFormat="1">
      <c r="F967" s="197"/>
      <c r="K967" s="197"/>
      <c r="P967" s="198"/>
      <c r="Q967" s="198"/>
      <c r="R967" s="198"/>
      <c r="S967" s="198"/>
    </row>
    <row r="968" spans="6:19" s="162" customFormat="1">
      <c r="F968" s="197"/>
      <c r="K968" s="197"/>
      <c r="P968" s="198"/>
      <c r="Q968" s="198"/>
      <c r="R968" s="198"/>
      <c r="S968" s="198"/>
    </row>
    <row r="969" spans="6:19" s="162" customFormat="1">
      <c r="F969" s="197"/>
      <c r="K969" s="197"/>
      <c r="P969" s="198"/>
      <c r="Q969" s="198"/>
      <c r="R969" s="198"/>
      <c r="S969" s="198"/>
    </row>
    <row r="970" spans="6:19" s="162" customFormat="1">
      <c r="F970" s="197"/>
      <c r="K970" s="197"/>
      <c r="P970" s="198"/>
      <c r="Q970" s="198"/>
      <c r="R970" s="198"/>
      <c r="S970" s="198"/>
    </row>
    <row r="971" spans="6:19" s="162" customFormat="1">
      <c r="F971" s="197"/>
      <c r="K971" s="197"/>
      <c r="P971" s="198"/>
      <c r="Q971" s="198"/>
      <c r="R971" s="198"/>
      <c r="S971" s="198"/>
    </row>
    <row r="972" spans="6:19" s="162" customFormat="1">
      <c r="F972" s="197"/>
      <c r="K972" s="197"/>
      <c r="P972" s="198"/>
      <c r="Q972" s="198"/>
      <c r="R972" s="198"/>
      <c r="S972" s="198"/>
    </row>
    <row r="973" spans="6:19" s="162" customFormat="1">
      <c r="F973" s="197"/>
      <c r="K973" s="197"/>
      <c r="P973" s="198"/>
      <c r="Q973" s="198"/>
      <c r="R973" s="198"/>
      <c r="S973" s="198"/>
    </row>
    <row r="974" spans="6:19" s="162" customFormat="1">
      <c r="F974" s="197"/>
      <c r="K974" s="197"/>
      <c r="P974" s="198"/>
      <c r="Q974" s="198"/>
      <c r="R974" s="198"/>
      <c r="S974" s="198"/>
    </row>
    <row r="975" spans="6:19" s="162" customFormat="1">
      <c r="F975" s="197"/>
      <c r="K975" s="197"/>
      <c r="P975" s="198"/>
      <c r="Q975" s="198"/>
      <c r="R975" s="198"/>
      <c r="S975" s="198"/>
    </row>
    <row r="976" spans="6:19" s="162" customFormat="1">
      <c r="F976" s="197"/>
      <c r="K976" s="197"/>
      <c r="P976" s="198"/>
      <c r="Q976" s="198"/>
      <c r="R976" s="198"/>
      <c r="S976" s="198"/>
    </row>
    <row r="977" spans="6:19" s="162" customFormat="1">
      <c r="F977" s="197"/>
      <c r="K977" s="197"/>
      <c r="P977" s="198"/>
      <c r="Q977" s="198"/>
      <c r="R977" s="198"/>
      <c r="S977" s="198"/>
    </row>
    <row r="978" spans="6:19" s="162" customFormat="1">
      <c r="F978" s="197"/>
      <c r="K978" s="197"/>
      <c r="P978" s="198"/>
      <c r="Q978" s="198"/>
      <c r="R978" s="198"/>
      <c r="S978" s="198"/>
    </row>
    <row r="979" spans="6:19" s="162" customFormat="1">
      <c r="F979" s="197"/>
      <c r="K979" s="197"/>
      <c r="P979" s="198"/>
      <c r="Q979" s="198"/>
      <c r="R979" s="198"/>
      <c r="S979" s="198"/>
    </row>
    <row r="980" spans="6:19" s="162" customFormat="1">
      <c r="F980" s="197"/>
      <c r="K980" s="197"/>
      <c r="P980" s="198"/>
      <c r="Q980" s="198"/>
      <c r="R980" s="198"/>
      <c r="S980" s="198"/>
    </row>
    <row r="981" spans="6:19" s="162" customFormat="1">
      <c r="F981" s="197"/>
      <c r="K981" s="197"/>
      <c r="P981" s="198"/>
      <c r="Q981" s="198"/>
      <c r="R981" s="198"/>
      <c r="S981" s="198"/>
    </row>
    <row r="982" spans="6:19" s="162" customFormat="1">
      <c r="F982" s="197"/>
      <c r="K982" s="197"/>
      <c r="P982" s="198"/>
      <c r="Q982" s="198"/>
      <c r="R982" s="198"/>
      <c r="S982" s="198"/>
    </row>
    <row r="983" spans="6:19" s="162" customFormat="1">
      <c r="F983" s="197"/>
      <c r="K983" s="197"/>
      <c r="P983" s="198"/>
      <c r="Q983" s="198"/>
      <c r="R983" s="198"/>
      <c r="S983" s="198"/>
    </row>
    <row r="984" spans="6:19" s="162" customFormat="1">
      <c r="F984" s="197"/>
      <c r="K984" s="197"/>
      <c r="P984" s="198"/>
      <c r="Q984" s="198"/>
      <c r="R984" s="198"/>
      <c r="S984" s="198"/>
    </row>
    <row r="985" spans="6:19" s="162" customFormat="1">
      <c r="F985" s="197"/>
      <c r="K985" s="197"/>
      <c r="P985" s="198"/>
      <c r="Q985" s="198"/>
      <c r="R985" s="198"/>
      <c r="S985" s="198"/>
    </row>
    <row r="986" spans="6:19" s="162" customFormat="1">
      <c r="F986" s="197"/>
      <c r="K986" s="197"/>
      <c r="P986" s="198"/>
      <c r="Q986" s="198"/>
      <c r="R986" s="198"/>
      <c r="S986" s="198"/>
    </row>
    <row r="987" spans="6:19" s="162" customFormat="1">
      <c r="F987" s="197"/>
      <c r="K987" s="197"/>
      <c r="P987" s="198"/>
      <c r="Q987" s="198"/>
      <c r="R987" s="198"/>
      <c r="S987" s="198"/>
    </row>
    <row r="988" spans="6:19" s="162" customFormat="1">
      <c r="F988" s="197"/>
      <c r="K988" s="197"/>
      <c r="P988" s="198"/>
      <c r="Q988" s="198"/>
      <c r="R988" s="198"/>
      <c r="S988" s="198"/>
    </row>
    <row r="989" spans="6:19" s="162" customFormat="1">
      <c r="F989" s="197"/>
      <c r="K989" s="197"/>
      <c r="P989" s="198"/>
      <c r="Q989" s="198"/>
      <c r="R989" s="198"/>
      <c r="S989" s="198"/>
    </row>
    <row r="990" spans="6:19" s="162" customFormat="1">
      <c r="F990" s="197"/>
      <c r="K990" s="197"/>
      <c r="P990" s="198"/>
      <c r="Q990" s="198"/>
      <c r="R990" s="198"/>
      <c r="S990" s="198"/>
    </row>
    <row r="991" spans="6:19" s="162" customFormat="1">
      <c r="F991" s="197"/>
      <c r="K991" s="197"/>
      <c r="P991" s="198"/>
      <c r="Q991" s="198"/>
      <c r="R991" s="198"/>
      <c r="S991" s="198"/>
    </row>
    <row r="992" spans="6:19" s="162" customFormat="1">
      <c r="F992" s="197"/>
      <c r="K992" s="197"/>
      <c r="P992" s="198"/>
      <c r="Q992" s="198"/>
      <c r="R992" s="198"/>
      <c r="S992" s="198"/>
    </row>
    <row r="993" spans="6:19" s="162" customFormat="1">
      <c r="F993" s="197"/>
      <c r="K993" s="197"/>
      <c r="P993" s="198"/>
      <c r="Q993" s="198"/>
      <c r="R993" s="198"/>
      <c r="S993" s="198"/>
    </row>
    <row r="994" spans="6:19" s="162" customFormat="1">
      <c r="F994" s="197"/>
      <c r="K994" s="197"/>
      <c r="P994" s="198"/>
      <c r="Q994" s="198"/>
      <c r="R994" s="198"/>
      <c r="S994" s="198"/>
    </row>
    <row r="995" spans="6:19" s="162" customFormat="1">
      <c r="F995" s="197"/>
      <c r="K995" s="197"/>
      <c r="P995" s="198"/>
      <c r="Q995" s="198"/>
      <c r="R995" s="198"/>
      <c r="S995" s="198"/>
    </row>
    <row r="996" spans="6:19" s="162" customFormat="1">
      <c r="F996" s="197"/>
      <c r="K996" s="197"/>
      <c r="P996" s="198"/>
      <c r="Q996" s="198"/>
      <c r="R996" s="198"/>
      <c r="S996" s="198"/>
    </row>
    <row r="997" spans="6:19" s="162" customFormat="1">
      <c r="F997" s="197"/>
      <c r="K997" s="197"/>
      <c r="P997" s="198"/>
      <c r="Q997" s="198"/>
      <c r="R997" s="198"/>
      <c r="S997" s="198"/>
    </row>
    <row r="998" spans="6:19" s="162" customFormat="1">
      <c r="F998" s="197"/>
      <c r="K998" s="197"/>
      <c r="P998" s="198"/>
      <c r="Q998" s="198"/>
      <c r="R998" s="198"/>
      <c r="S998" s="198"/>
    </row>
    <row r="999" spans="6:19" s="162" customFormat="1">
      <c r="F999" s="197"/>
      <c r="K999" s="197"/>
      <c r="P999" s="198"/>
      <c r="Q999" s="198"/>
      <c r="R999" s="198"/>
      <c r="S999" s="198"/>
    </row>
    <row r="1000" spans="6:19" s="162" customFormat="1">
      <c r="F1000" s="197"/>
      <c r="K1000" s="197"/>
      <c r="P1000" s="198"/>
      <c r="Q1000" s="198"/>
      <c r="R1000" s="198"/>
      <c r="S1000" s="198"/>
    </row>
    <row r="1001" spans="6:19" s="162" customFormat="1">
      <c r="F1001" s="197"/>
      <c r="K1001" s="197"/>
      <c r="P1001" s="198"/>
      <c r="Q1001" s="198"/>
      <c r="R1001" s="198"/>
      <c r="S1001" s="198"/>
    </row>
    <row r="1002" spans="6:19" s="162" customFormat="1">
      <c r="F1002" s="197"/>
      <c r="K1002" s="197"/>
      <c r="P1002" s="198"/>
      <c r="Q1002" s="198"/>
      <c r="R1002" s="198"/>
      <c r="S1002" s="198"/>
    </row>
    <row r="1003" spans="6:19" s="162" customFormat="1">
      <c r="F1003" s="197"/>
      <c r="K1003" s="197"/>
      <c r="P1003" s="198"/>
      <c r="Q1003" s="198"/>
      <c r="R1003" s="198"/>
      <c r="S1003" s="198"/>
    </row>
    <row r="1004" spans="6:19" s="162" customFormat="1">
      <c r="F1004" s="197"/>
      <c r="K1004" s="197"/>
      <c r="P1004" s="198"/>
      <c r="Q1004" s="198"/>
      <c r="R1004" s="198"/>
      <c r="S1004" s="198"/>
    </row>
    <row r="1005" spans="6:19" s="162" customFormat="1">
      <c r="F1005" s="197"/>
      <c r="K1005" s="197"/>
      <c r="P1005" s="198"/>
      <c r="Q1005" s="198"/>
      <c r="R1005" s="198"/>
      <c r="S1005" s="198"/>
    </row>
    <row r="1006" spans="6:19" s="162" customFormat="1">
      <c r="F1006" s="197"/>
      <c r="K1006" s="197"/>
      <c r="P1006" s="198"/>
      <c r="Q1006" s="198"/>
      <c r="R1006" s="198"/>
      <c r="S1006" s="198"/>
    </row>
    <row r="1007" spans="6:19" s="162" customFormat="1">
      <c r="F1007" s="197"/>
      <c r="K1007" s="197"/>
      <c r="P1007" s="198"/>
      <c r="Q1007" s="198"/>
      <c r="R1007" s="198"/>
      <c r="S1007" s="198"/>
    </row>
    <row r="1008" spans="6:19" s="162" customFormat="1">
      <c r="F1008" s="197"/>
      <c r="K1008" s="197"/>
      <c r="P1008" s="198"/>
      <c r="Q1008" s="198"/>
      <c r="R1008" s="198"/>
      <c r="S1008" s="198"/>
    </row>
    <row r="1009" spans="6:19" s="162" customFormat="1">
      <c r="F1009" s="197"/>
      <c r="K1009" s="197"/>
      <c r="P1009" s="198"/>
      <c r="Q1009" s="198"/>
      <c r="R1009" s="198"/>
      <c r="S1009" s="198"/>
    </row>
    <row r="1010" spans="6:19" s="162" customFormat="1">
      <c r="F1010" s="197"/>
      <c r="K1010" s="197"/>
      <c r="P1010" s="198"/>
      <c r="Q1010" s="198"/>
      <c r="R1010" s="198"/>
      <c r="S1010" s="198"/>
    </row>
    <row r="1011" spans="6:19" s="162" customFormat="1">
      <c r="F1011" s="197"/>
      <c r="K1011" s="197"/>
      <c r="P1011" s="198"/>
      <c r="Q1011" s="198"/>
      <c r="R1011" s="198"/>
      <c r="S1011" s="198"/>
    </row>
    <row r="1012" spans="6:19" s="162" customFormat="1">
      <c r="F1012" s="197"/>
      <c r="K1012" s="197"/>
      <c r="P1012" s="198"/>
      <c r="Q1012" s="198"/>
      <c r="R1012" s="198"/>
      <c r="S1012" s="198"/>
    </row>
    <row r="1013" spans="6:19" s="162" customFormat="1">
      <c r="F1013" s="197"/>
      <c r="K1013" s="197"/>
      <c r="P1013" s="198"/>
      <c r="Q1013" s="198"/>
      <c r="R1013" s="198"/>
      <c r="S1013" s="198"/>
    </row>
    <row r="1014" spans="6:19" s="162" customFormat="1">
      <c r="F1014" s="197"/>
      <c r="K1014" s="197"/>
      <c r="P1014" s="198"/>
      <c r="Q1014" s="198"/>
      <c r="R1014" s="198"/>
      <c r="S1014" s="198"/>
    </row>
    <row r="1015" spans="6:19" s="162" customFormat="1">
      <c r="F1015" s="197"/>
      <c r="K1015" s="197"/>
      <c r="P1015" s="198"/>
      <c r="Q1015" s="198"/>
      <c r="R1015" s="198"/>
      <c r="S1015" s="198"/>
    </row>
    <row r="1016" spans="6:19" s="162" customFormat="1">
      <c r="F1016" s="197"/>
      <c r="K1016" s="197"/>
      <c r="P1016" s="198"/>
      <c r="Q1016" s="198"/>
      <c r="R1016" s="198"/>
      <c r="S1016" s="198"/>
    </row>
    <row r="1017" spans="6:19" s="162" customFormat="1">
      <c r="F1017" s="197"/>
      <c r="K1017" s="197"/>
      <c r="P1017" s="198"/>
      <c r="Q1017" s="198"/>
      <c r="R1017" s="198"/>
      <c r="S1017" s="198"/>
    </row>
    <row r="1018" spans="6:19" s="162" customFormat="1">
      <c r="F1018" s="197"/>
      <c r="K1018" s="197"/>
      <c r="P1018" s="198"/>
      <c r="Q1018" s="198"/>
      <c r="R1018" s="198"/>
      <c r="S1018" s="198"/>
    </row>
    <row r="1019" spans="6:19" s="162" customFormat="1">
      <c r="F1019" s="197"/>
      <c r="K1019" s="197"/>
      <c r="P1019" s="198"/>
      <c r="Q1019" s="198"/>
      <c r="R1019" s="198"/>
      <c r="S1019" s="198"/>
    </row>
    <row r="1020" spans="6:19" s="162" customFormat="1">
      <c r="F1020" s="197"/>
      <c r="K1020" s="197"/>
      <c r="P1020" s="198"/>
      <c r="Q1020" s="198"/>
      <c r="R1020" s="198"/>
      <c r="S1020" s="198"/>
    </row>
    <row r="1021" spans="6:19" s="162" customFormat="1">
      <c r="F1021" s="197"/>
      <c r="K1021" s="197"/>
      <c r="P1021" s="198"/>
      <c r="Q1021" s="198"/>
      <c r="R1021" s="198"/>
      <c r="S1021" s="198"/>
    </row>
    <row r="1022" spans="6:19" s="162" customFormat="1">
      <c r="F1022" s="197"/>
      <c r="K1022" s="197"/>
      <c r="P1022" s="198"/>
      <c r="Q1022" s="198"/>
      <c r="R1022" s="198"/>
      <c r="S1022" s="198"/>
    </row>
    <row r="1023" spans="6:19" s="162" customFormat="1">
      <c r="F1023" s="197"/>
      <c r="K1023" s="197"/>
      <c r="P1023" s="198"/>
      <c r="Q1023" s="198"/>
      <c r="R1023" s="198"/>
      <c r="S1023" s="198"/>
    </row>
    <row r="1024" spans="6:19" s="162" customFormat="1">
      <c r="F1024" s="197"/>
      <c r="K1024" s="197"/>
      <c r="P1024" s="198"/>
      <c r="Q1024" s="198"/>
      <c r="R1024" s="198"/>
      <c r="S1024" s="198"/>
    </row>
    <row r="1025" spans="6:19" s="162" customFormat="1">
      <c r="F1025" s="197"/>
      <c r="K1025" s="197"/>
      <c r="P1025" s="198"/>
      <c r="Q1025" s="198"/>
      <c r="R1025" s="198"/>
      <c r="S1025" s="198"/>
    </row>
    <row r="1026" spans="6:19" s="162" customFormat="1">
      <c r="F1026" s="197"/>
      <c r="K1026" s="197"/>
      <c r="P1026" s="198"/>
      <c r="Q1026" s="198"/>
      <c r="R1026" s="198"/>
      <c r="S1026" s="198"/>
    </row>
    <row r="1027" spans="6:19" s="162" customFormat="1">
      <c r="F1027" s="197"/>
      <c r="K1027" s="197"/>
      <c r="P1027" s="198"/>
      <c r="Q1027" s="198"/>
      <c r="R1027" s="198"/>
      <c r="S1027" s="198"/>
    </row>
    <row r="1028" spans="6:19" s="162" customFormat="1">
      <c r="F1028" s="197"/>
      <c r="K1028" s="197"/>
      <c r="P1028" s="198"/>
      <c r="Q1028" s="198"/>
      <c r="R1028" s="198"/>
      <c r="S1028" s="198"/>
    </row>
    <row r="1029" spans="6:19" s="162" customFormat="1">
      <c r="F1029" s="197"/>
      <c r="K1029" s="197"/>
      <c r="P1029" s="198"/>
      <c r="Q1029" s="198"/>
      <c r="R1029" s="198"/>
      <c r="S1029" s="198"/>
    </row>
    <row r="1030" spans="6:19" s="162" customFormat="1">
      <c r="F1030" s="197"/>
      <c r="K1030" s="197"/>
      <c r="P1030" s="198"/>
      <c r="Q1030" s="198"/>
      <c r="R1030" s="198"/>
      <c r="S1030" s="198"/>
    </row>
    <row r="1031" spans="6:19" s="162" customFormat="1">
      <c r="F1031" s="197"/>
      <c r="K1031" s="197"/>
      <c r="P1031" s="198"/>
      <c r="Q1031" s="198"/>
      <c r="R1031" s="198"/>
      <c r="S1031" s="198"/>
    </row>
    <row r="1032" spans="6:19" s="162" customFormat="1">
      <c r="F1032" s="197"/>
      <c r="K1032" s="197"/>
      <c r="P1032" s="198"/>
      <c r="Q1032" s="198"/>
      <c r="R1032" s="198"/>
      <c r="S1032" s="198"/>
    </row>
    <row r="1033" spans="6:19" s="162" customFormat="1">
      <c r="F1033" s="197"/>
      <c r="K1033" s="197"/>
      <c r="P1033" s="198"/>
      <c r="Q1033" s="198"/>
      <c r="R1033" s="198"/>
      <c r="S1033" s="198"/>
    </row>
    <row r="1034" spans="6:19" s="162" customFormat="1">
      <c r="F1034" s="197"/>
      <c r="K1034" s="197"/>
      <c r="P1034" s="198"/>
      <c r="Q1034" s="198"/>
      <c r="R1034" s="198"/>
      <c r="S1034" s="198"/>
    </row>
    <row r="1035" spans="6:19" s="162" customFormat="1">
      <c r="F1035" s="197"/>
      <c r="K1035" s="197"/>
      <c r="P1035" s="198"/>
      <c r="Q1035" s="198"/>
      <c r="R1035" s="198"/>
      <c r="S1035" s="198"/>
    </row>
    <row r="1036" spans="6:19" s="162" customFormat="1">
      <c r="F1036" s="197"/>
      <c r="K1036" s="197"/>
      <c r="P1036" s="198"/>
      <c r="Q1036" s="198"/>
      <c r="R1036" s="198"/>
      <c r="S1036" s="198"/>
    </row>
    <row r="1037" spans="6:19" s="162" customFormat="1">
      <c r="F1037" s="197"/>
      <c r="K1037" s="197"/>
      <c r="P1037" s="198"/>
      <c r="Q1037" s="198"/>
      <c r="R1037" s="198"/>
      <c r="S1037" s="198"/>
    </row>
    <row r="1038" spans="6:19" s="162" customFormat="1">
      <c r="F1038" s="197"/>
      <c r="K1038" s="197"/>
      <c r="P1038" s="198"/>
      <c r="Q1038" s="198"/>
      <c r="R1038" s="198"/>
      <c r="S1038" s="198"/>
    </row>
    <row r="1039" spans="6:19" s="162" customFormat="1">
      <c r="F1039" s="197"/>
      <c r="K1039" s="197"/>
      <c r="P1039" s="198"/>
      <c r="Q1039" s="198"/>
      <c r="R1039" s="198"/>
      <c r="S1039" s="198"/>
    </row>
    <row r="1040" spans="6:19" s="162" customFormat="1">
      <c r="F1040" s="197"/>
      <c r="K1040" s="197"/>
      <c r="P1040" s="198"/>
      <c r="Q1040" s="198"/>
      <c r="R1040" s="198"/>
      <c r="S1040" s="198"/>
    </row>
    <row r="1041" spans="6:19" s="162" customFormat="1">
      <c r="F1041" s="197"/>
      <c r="K1041" s="197"/>
      <c r="P1041" s="198"/>
      <c r="Q1041" s="198"/>
      <c r="R1041" s="198"/>
      <c r="S1041" s="198"/>
    </row>
    <row r="1042" spans="6:19" s="162" customFormat="1">
      <c r="F1042" s="197"/>
      <c r="K1042" s="197"/>
      <c r="P1042" s="198"/>
      <c r="Q1042" s="198"/>
      <c r="R1042" s="198"/>
      <c r="S1042" s="198"/>
    </row>
    <row r="1043" spans="6:19" s="162" customFormat="1">
      <c r="F1043" s="197"/>
      <c r="K1043" s="197"/>
      <c r="P1043" s="198"/>
      <c r="Q1043" s="198"/>
      <c r="R1043" s="198"/>
      <c r="S1043" s="198"/>
    </row>
    <row r="1044" spans="6:19" s="162" customFormat="1">
      <c r="F1044" s="197"/>
      <c r="K1044" s="197"/>
      <c r="P1044" s="198"/>
      <c r="Q1044" s="198"/>
      <c r="R1044" s="198"/>
      <c r="S1044" s="198"/>
    </row>
    <row r="1045" spans="6:19" s="162" customFormat="1">
      <c r="F1045" s="197"/>
      <c r="K1045" s="197"/>
      <c r="P1045" s="198"/>
      <c r="Q1045" s="198"/>
      <c r="R1045" s="198"/>
      <c r="S1045" s="198"/>
    </row>
    <row r="1046" spans="6:19" s="162" customFormat="1">
      <c r="F1046" s="197"/>
      <c r="K1046" s="197"/>
      <c r="P1046" s="198"/>
      <c r="Q1046" s="198"/>
      <c r="R1046" s="198"/>
      <c r="S1046" s="198"/>
    </row>
    <row r="1047" spans="6:19" s="162" customFormat="1">
      <c r="F1047" s="197"/>
      <c r="K1047" s="197"/>
      <c r="P1047" s="198"/>
      <c r="Q1047" s="198"/>
      <c r="R1047" s="198"/>
      <c r="S1047" s="198"/>
    </row>
    <row r="1048" spans="6:19" s="162" customFormat="1">
      <c r="F1048" s="197"/>
      <c r="K1048" s="197"/>
      <c r="P1048" s="198"/>
      <c r="Q1048" s="198"/>
      <c r="R1048" s="198"/>
      <c r="S1048" s="198"/>
    </row>
    <row r="1049" spans="6:19" s="162" customFormat="1">
      <c r="F1049" s="197"/>
      <c r="K1049" s="197"/>
      <c r="P1049" s="198"/>
      <c r="Q1049" s="198"/>
      <c r="R1049" s="198"/>
      <c r="S1049" s="198"/>
    </row>
    <row r="1050" spans="6:19" s="162" customFormat="1">
      <c r="F1050" s="197"/>
      <c r="K1050" s="197"/>
      <c r="P1050" s="198"/>
      <c r="Q1050" s="198"/>
      <c r="R1050" s="198"/>
      <c r="S1050" s="198"/>
    </row>
    <row r="1051" spans="6:19" s="162" customFormat="1">
      <c r="F1051" s="197"/>
      <c r="K1051" s="197"/>
      <c r="P1051" s="198"/>
      <c r="Q1051" s="198"/>
      <c r="R1051" s="198"/>
      <c r="S1051" s="198"/>
    </row>
    <row r="1052" spans="6:19" s="162" customFormat="1">
      <c r="F1052" s="197"/>
      <c r="K1052" s="197"/>
      <c r="P1052" s="198"/>
      <c r="Q1052" s="198"/>
      <c r="R1052" s="198"/>
      <c r="S1052" s="198"/>
    </row>
    <row r="1053" spans="6:19" s="162" customFormat="1">
      <c r="F1053" s="197"/>
      <c r="K1053" s="197"/>
      <c r="P1053" s="198"/>
      <c r="Q1053" s="198"/>
      <c r="R1053" s="198"/>
      <c r="S1053" s="198"/>
    </row>
    <row r="1054" spans="6:19" s="162" customFormat="1">
      <c r="F1054" s="197"/>
      <c r="K1054" s="197"/>
      <c r="P1054" s="198"/>
      <c r="Q1054" s="198"/>
      <c r="R1054" s="198"/>
      <c r="S1054" s="198"/>
    </row>
    <row r="1055" spans="6:19" s="162" customFormat="1">
      <c r="F1055" s="197"/>
      <c r="K1055" s="197"/>
      <c r="P1055" s="198"/>
      <c r="Q1055" s="198"/>
      <c r="R1055" s="198"/>
      <c r="S1055" s="198"/>
    </row>
    <row r="1056" spans="6:19" s="162" customFormat="1">
      <c r="F1056" s="197"/>
      <c r="K1056" s="197"/>
      <c r="P1056" s="198"/>
      <c r="Q1056" s="198"/>
      <c r="R1056" s="198"/>
      <c r="S1056" s="198"/>
    </row>
    <row r="1057" spans="6:19" s="162" customFormat="1">
      <c r="F1057" s="197"/>
      <c r="K1057" s="197"/>
      <c r="P1057" s="198"/>
      <c r="Q1057" s="198"/>
      <c r="R1057" s="198"/>
      <c r="S1057" s="198"/>
    </row>
    <row r="1058" spans="6:19" s="162" customFormat="1">
      <c r="F1058" s="197"/>
      <c r="K1058" s="197"/>
      <c r="P1058" s="198"/>
      <c r="Q1058" s="198"/>
      <c r="R1058" s="198"/>
      <c r="S1058" s="198"/>
    </row>
    <row r="1059" spans="6:19" s="162" customFormat="1">
      <c r="F1059" s="197"/>
      <c r="K1059" s="197"/>
      <c r="P1059" s="198"/>
      <c r="Q1059" s="198"/>
      <c r="R1059" s="198"/>
      <c r="S1059" s="198"/>
    </row>
    <row r="1060" spans="6:19" s="162" customFormat="1">
      <c r="F1060" s="197"/>
      <c r="K1060" s="197"/>
      <c r="P1060" s="198"/>
      <c r="Q1060" s="198"/>
      <c r="R1060" s="198"/>
      <c r="S1060" s="198"/>
    </row>
    <row r="1061" spans="6:19" s="162" customFormat="1">
      <c r="F1061" s="197"/>
      <c r="K1061" s="197"/>
      <c r="P1061" s="198"/>
      <c r="Q1061" s="198"/>
      <c r="R1061" s="198"/>
      <c r="S1061" s="198"/>
    </row>
    <row r="1062" spans="6:19" s="162" customFormat="1">
      <c r="F1062" s="197"/>
      <c r="K1062" s="197"/>
      <c r="P1062" s="198"/>
      <c r="Q1062" s="198"/>
      <c r="R1062" s="198"/>
      <c r="S1062" s="198"/>
    </row>
    <row r="1063" spans="6:19" s="162" customFormat="1">
      <c r="F1063" s="197"/>
      <c r="K1063" s="197"/>
      <c r="P1063" s="198"/>
      <c r="Q1063" s="198"/>
      <c r="R1063" s="198"/>
      <c r="S1063" s="198"/>
    </row>
    <row r="1064" spans="6:19" s="162" customFormat="1">
      <c r="F1064" s="197"/>
      <c r="K1064" s="197"/>
      <c r="P1064" s="198"/>
      <c r="Q1064" s="198"/>
      <c r="R1064" s="198"/>
      <c r="S1064" s="198"/>
    </row>
    <row r="1065" spans="6:19" s="162" customFormat="1">
      <c r="F1065" s="197"/>
      <c r="K1065" s="197"/>
      <c r="P1065" s="198"/>
      <c r="Q1065" s="198"/>
      <c r="R1065" s="198"/>
      <c r="S1065" s="198"/>
    </row>
    <row r="1066" spans="6:19" s="162" customFormat="1">
      <c r="F1066" s="197"/>
      <c r="K1066" s="197"/>
      <c r="P1066" s="198"/>
      <c r="Q1066" s="198"/>
      <c r="R1066" s="198"/>
      <c r="S1066" s="198"/>
    </row>
    <row r="1067" spans="6:19" s="162" customFormat="1">
      <c r="F1067" s="197"/>
      <c r="K1067" s="197"/>
      <c r="P1067" s="198"/>
      <c r="Q1067" s="198"/>
      <c r="R1067" s="198"/>
      <c r="S1067" s="198"/>
    </row>
    <row r="1068" spans="6:19" s="162" customFormat="1">
      <c r="F1068" s="197"/>
      <c r="K1068" s="197"/>
      <c r="P1068" s="198"/>
      <c r="Q1068" s="198"/>
      <c r="R1068" s="198"/>
      <c r="S1068" s="198"/>
    </row>
    <row r="1069" spans="6:19" s="162" customFormat="1">
      <c r="F1069" s="197"/>
      <c r="K1069" s="197"/>
      <c r="P1069" s="198"/>
      <c r="Q1069" s="198"/>
      <c r="R1069" s="198"/>
      <c r="S1069" s="198"/>
    </row>
    <row r="1070" spans="6:19" s="162" customFormat="1">
      <c r="F1070" s="197"/>
      <c r="K1070" s="197"/>
      <c r="P1070" s="198"/>
      <c r="Q1070" s="198"/>
      <c r="R1070" s="198"/>
      <c r="S1070" s="198"/>
    </row>
    <row r="1071" spans="6:19" s="162" customFormat="1">
      <c r="F1071" s="197"/>
      <c r="K1071" s="197"/>
      <c r="P1071" s="198"/>
      <c r="Q1071" s="198"/>
      <c r="R1071" s="198"/>
      <c r="S1071" s="198"/>
    </row>
    <row r="1072" spans="6:19" s="162" customFormat="1">
      <c r="F1072" s="197"/>
      <c r="K1072" s="197"/>
      <c r="P1072" s="198"/>
      <c r="Q1072" s="198"/>
      <c r="R1072" s="198"/>
      <c r="S1072" s="198"/>
    </row>
    <row r="1073" spans="6:19" s="162" customFormat="1">
      <c r="F1073" s="197"/>
      <c r="K1073" s="197"/>
      <c r="P1073" s="198"/>
      <c r="Q1073" s="198"/>
      <c r="R1073" s="198"/>
      <c r="S1073" s="198"/>
    </row>
    <row r="1074" spans="6:19" s="162" customFormat="1">
      <c r="F1074" s="197"/>
      <c r="K1074" s="197"/>
      <c r="P1074" s="198"/>
      <c r="Q1074" s="198"/>
      <c r="R1074" s="198"/>
      <c r="S1074" s="198"/>
    </row>
    <row r="1075" spans="6:19" s="162" customFormat="1">
      <c r="F1075" s="197"/>
      <c r="K1075" s="197"/>
      <c r="P1075" s="198"/>
      <c r="Q1075" s="198"/>
      <c r="R1075" s="198"/>
      <c r="S1075" s="198"/>
    </row>
    <row r="1076" spans="6:19" s="162" customFormat="1">
      <c r="F1076" s="197"/>
      <c r="K1076" s="197"/>
      <c r="P1076" s="198"/>
      <c r="Q1076" s="198"/>
      <c r="R1076" s="198"/>
      <c r="S1076" s="198"/>
    </row>
    <row r="1077" spans="6:19" s="162" customFormat="1">
      <c r="F1077" s="197"/>
      <c r="K1077" s="197"/>
      <c r="P1077" s="198"/>
      <c r="Q1077" s="198"/>
      <c r="R1077" s="198"/>
      <c r="S1077" s="198"/>
    </row>
    <row r="1078" spans="6:19" s="162" customFormat="1">
      <c r="F1078" s="197"/>
      <c r="K1078" s="197"/>
      <c r="P1078" s="198"/>
      <c r="Q1078" s="198"/>
      <c r="R1078" s="198"/>
      <c r="S1078" s="198"/>
    </row>
    <row r="1079" spans="6:19" s="162" customFormat="1">
      <c r="F1079" s="197"/>
      <c r="K1079" s="197"/>
      <c r="P1079" s="198"/>
      <c r="Q1079" s="198"/>
      <c r="R1079" s="198"/>
      <c r="S1079" s="198"/>
    </row>
    <row r="1080" spans="6:19" s="162" customFormat="1">
      <c r="F1080" s="197"/>
      <c r="K1080" s="197"/>
      <c r="P1080" s="198"/>
      <c r="Q1080" s="198"/>
      <c r="R1080" s="198"/>
      <c r="S1080" s="198"/>
    </row>
    <row r="1081" spans="6:19" s="162" customFormat="1">
      <c r="F1081" s="197"/>
      <c r="K1081" s="197"/>
      <c r="P1081" s="198"/>
      <c r="Q1081" s="198"/>
      <c r="R1081" s="198"/>
      <c r="S1081" s="198"/>
    </row>
    <row r="1082" spans="6:19" s="162" customFormat="1">
      <c r="F1082" s="197"/>
      <c r="K1082" s="197"/>
      <c r="P1082" s="198"/>
      <c r="Q1082" s="198"/>
      <c r="R1082" s="198"/>
      <c r="S1082" s="198"/>
    </row>
    <row r="1083" spans="6:19" s="162" customFormat="1">
      <c r="F1083" s="197"/>
      <c r="K1083" s="197"/>
      <c r="P1083" s="198"/>
      <c r="Q1083" s="198"/>
      <c r="R1083" s="198"/>
      <c r="S1083" s="198"/>
    </row>
    <row r="1084" spans="6:19" s="162" customFormat="1">
      <c r="F1084" s="197"/>
      <c r="K1084" s="197"/>
      <c r="P1084" s="198"/>
      <c r="Q1084" s="198"/>
      <c r="R1084" s="198"/>
      <c r="S1084" s="198"/>
    </row>
    <row r="1085" spans="6:19" s="162" customFormat="1">
      <c r="F1085" s="197"/>
      <c r="K1085" s="197"/>
      <c r="P1085" s="198"/>
      <c r="Q1085" s="198"/>
      <c r="R1085" s="198"/>
      <c r="S1085" s="198"/>
    </row>
    <row r="1086" spans="6:19" s="162" customFormat="1">
      <c r="F1086" s="197"/>
      <c r="K1086" s="197"/>
      <c r="P1086" s="198"/>
      <c r="Q1086" s="198"/>
      <c r="R1086" s="198"/>
      <c r="S1086" s="198"/>
    </row>
    <row r="1087" spans="6:19" s="162" customFormat="1">
      <c r="F1087" s="197"/>
      <c r="K1087" s="197"/>
      <c r="P1087" s="198"/>
      <c r="Q1087" s="198"/>
      <c r="R1087" s="198"/>
      <c r="S1087" s="198"/>
    </row>
    <row r="1088" spans="6:19" s="162" customFormat="1">
      <c r="F1088" s="197"/>
      <c r="K1088" s="197"/>
      <c r="P1088" s="198"/>
      <c r="Q1088" s="198"/>
      <c r="R1088" s="198"/>
      <c r="S1088" s="198"/>
    </row>
    <row r="1089" spans="6:19" s="162" customFormat="1">
      <c r="F1089" s="197"/>
      <c r="K1089" s="197"/>
      <c r="P1089" s="198"/>
      <c r="Q1089" s="198"/>
      <c r="R1089" s="198"/>
      <c r="S1089" s="198"/>
    </row>
    <row r="1090" spans="6:19" s="162" customFormat="1">
      <c r="F1090" s="197"/>
      <c r="K1090" s="197"/>
      <c r="P1090" s="198"/>
      <c r="Q1090" s="198"/>
      <c r="R1090" s="198"/>
      <c r="S1090" s="198"/>
    </row>
    <row r="1091" spans="6:19" s="162" customFormat="1">
      <c r="F1091" s="197"/>
      <c r="K1091" s="197"/>
      <c r="P1091" s="198"/>
      <c r="Q1091" s="198"/>
      <c r="R1091" s="198"/>
      <c r="S1091" s="198"/>
    </row>
    <row r="1092" spans="6:19" s="162" customFormat="1">
      <c r="F1092" s="197"/>
      <c r="K1092" s="197"/>
      <c r="P1092" s="198"/>
      <c r="Q1092" s="198"/>
      <c r="R1092" s="198"/>
      <c r="S1092" s="198"/>
    </row>
    <row r="1093" spans="6:19" s="162" customFormat="1">
      <c r="F1093" s="197"/>
      <c r="K1093" s="197"/>
      <c r="P1093" s="198"/>
      <c r="Q1093" s="198"/>
      <c r="R1093" s="198"/>
      <c r="S1093" s="198"/>
    </row>
    <row r="1094" spans="6:19" s="162" customFormat="1">
      <c r="F1094" s="197"/>
      <c r="K1094" s="197"/>
      <c r="P1094" s="198"/>
      <c r="Q1094" s="198"/>
      <c r="R1094" s="198"/>
      <c r="S1094" s="198"/>
    </row>
    <row r="1095" spans="6:19" s="162" customFormat="1">
      <c r="F1095" s="197"/>
      <c r="K1095" s="197"/>
      <c r="P1095" s="198"/>
      <c r="Q1095" s="198"/>
      <c r="R1095" s="198"/>
      <c r="S1095" s="198"/>
    </row>
    <row r="1096" spans="6:19" s="162" customFormat="1">
      <c r="F1096" s="197"/>
      <c r="K1096" s="197"/>
      <c r="P1096" s="198"/>
      <c r="Q1096" s="198"/>
      <c r="R1096" s="198"/>
      <c r="S1096" s="198"/>
    </row>
    <row r="1097" spans="6:19" s="162" customFormat="1">
      <c r="F1097" s="197"/>
      <c r="K1097" s="197"/>
      <c r="P1097" s="198"/>
      <c r="Q1097" s="198"/>
      <c r="R1097" s="198"/>
      <c r="S1097" s="198"/>
    </row>
    <row r="1098" spans="6:19" s="162" customFormat="1">
      <c r="F1098" s="197"/>
      <c r="K1098" s="197"/>
      <c r="P1098" s="198"/>
      <c r="Q1098" s="198"/>
      <c r="R1098" s="198"/>
      <c r="S1098" s="198"/>
    </row>
    <row r="1099" spans="6:19" s="162" customFormat="1">
      <c r="F1099" s="197"/>
      <c r="K1099" s="197"/>
      <c r="P1099" s="198"/>
      <c r="Q1099" s="198"/>
      <c r="R1099" s="198"/>
      <c r="S1099" s="198"/>
    </row>
    <row r="1100" spans="6:19" s="162" customFormat="1">
      <c r="F1100" s="197"/>
      <c r="K1100" s="197"/>
      <c r="P1100" s="198"/>
      <c r="Q1100" s="198"/>
      <c r="R1100" s="198"/>
      <c r="S1100" s="198"/>
    </row>
    <row r="1101" spans="6:19" s="162" customFormat="1">
      <c r="F1101" s="197"/>
      <c r="K1101" s="197"/>
      <c r="P1101" s="198"/>
      <c r="Q1101" s="198"/>
      <c r="R1101" s="198"/>
      <c r="S1101" s="198"/>
    </row>
    <row r="1102" spans="6:19" s="162" customFormat="1">
      <c r="F1102" s="197"/>
      <c r="K1102" s="197"/>
      <c r="P1102" s="198"/>
      <c r="Q1102" s="198"/>
      <c r="R1102" s="198"/>
      <c r="S1102" s="198"/>
    </row>
    <row r="1103" spans="6:19" s="162" customFormat="1">
      <c r="F1103" s="197"/>
      <c r="K1103" s="197"/>
      <c r="P1103" s="198"/>
      <c r="Q1103" s="198"/>
      <c r="R1103" s="198"/>
      <c r="S1103" s="198"/>
    </row>
    <row r="1104" spans="6:19" s="162" customFormat="1">
      <c r="F1104" s="197"/>
      <c r="K1104" s="197"/>
      <c r="P1104" s="198"/>
      <c r="Q1104" s="198"/>
      <c r="R1104" s="198"/>
      <c r="S1104" s="198"/>
    </row>
    <row r="1105" spans="6:19" s="162" customFormat="1">
      <c r="F1105" s="197"/>
      <c r="K1105" s="197"/>
      <c r="P1105" s="198"/>
      <c r="Q1105" s="198"/>
      <c r="R1105" s="198"/>
      <c r="S1105" s="198"/>
    </row>
    <row r="1106" spans="6:19" s="162" customFormat="1">
      <c r="F1106" s="197"/>
      <c r="K1106" s="197"/>
      <c r="P1106" s="198"/>
      <c r="Q1106" s="198"/>
      <c r="R1106" s="198"/>
      <c r="S1106" s="198"/>
    </row>
    <row r="1107" spans="6:19" s="162" customFormat="1">
      <c r="F1107" s="197"/>
      <c r="K1107" s="197"/>
      <c r="P1107" s="198"/>
      <c r="Q1107" s="198"/>
      <c r="R1107" s="198"/>
      <c r="S1107" s="198"/>
    </row>
    <row r="1108" spans="6:19" s="162" customFormat="1">
      <c r="F1108" s="197"/>
      <c r="K1108" s="197"/>
      <c r="P1108" s="198"/>
      <c r="Q1108" s="198"/>
      <c r="R1108" s="198"/>
      <c r="S1108" s="198"/>
    </row>
    <row r="1109" spans="6:19" s="162" customFormat="1">
      <c r="F1109" s="197"/>
      <c r="K1109" s="197"/>
      <c r="P1109" s="198"/>
      <c r="Q1109" s="198"/>
      <c r="R1109" s="198"/>
      <c r="S1109" s="198"/>
    </row>
    <row r="1110" spans="6:19" s="162" customFormat="1">
      <c r="F1110" s="197"/>
      <c r="K1110" s="197"/>
      <c r="P1110" s="198"/>
      <c r="Q1110" s="198"/>
      <c r="R1110" s="198"/>
      <c r="S1110" s="198"/>
    </row>
    <row r="1111" spans="6:19" s="162" customFormat="1">
      <c r="F1111" s="197"/>
      <c r="K1111" s="197"/>
      <c r="P1111" s="198"/>
      <c r="Q1111" s="198"/>
      <c r="R1111" s="198"/>
      <c r="S1111" s="198"/>
    </row>
    <row r="1112" spans="6:19" s="162" customFormat="1">
      <c r="F1112" s="197"/>
      <c r="K1112" s="197"/>
      <c r="P1112" s="198"/>
      <c r="Q1112" s="198"/>
      <c r="R1112" s="198"/>
      <c r="S1112" s="198"/>
    </row>
    <row r="1113" spans="6:19" s="162" customFormat="1">
      <c r="F1113" s="197"/>
      <c r="K1113" s="197"/>
      <c r="P1113" s="198"/>
      <c r="Q1113" s="198"/>
      <c r="R1113" s="198"/>
      <c r="S1113" s="198"/>
    </row>
    <row r="1114" spans="6:19" s="162" customFormat="1">
      <c r="F1114" s="197"/>
      <c r="K1114" s="197"/>
      <c r="P1114" s="198"/>
      <c r="Q1114" s="198"/>
      <c r="R1114" s="198"/>
      <c r="S1114" s="198"/>
    </row>
    <row r="1115" spans="6:19" s="162" customFormat="1">
      <c r="F1115" s="197"/>
      <c r="K1115" s="197"/>
      <c r="P1115" s="198"/>
      <c r="Q1115" s="198"/>
      <c r="R1115" s="198"/>
      <c r="S1115" s="198"/>
    </row>
    <row r="1116" spans="6:19" s="162" customFormat="1">
      <c r="F1116" s="197"/>
      <c r="K1116" s="197"/>
      <c r="P1116" s="198"/>
      <c r="Q1116" s="198"/>
      <c r="R1116" s="198"/>
      <c r="S1116" s="198"/>
    </row>
    <row r="1117" spans="6:19" s="162" customFormat="1">
      <c r="F1117" s="197"/>
      <c r="K1117" s="197"/>
      <c r="P1117" s="198"/>
      <c r="Q1117" s="198"/>
      <c r="R1117" s="198"/>
      <c r="S1117" s="198"/>
    </row>
    <row r="1118" spans="6:19" s="162" customFormat="1">
      <c r="F1118" s="197"/>
      <c r="K1118" s="197"/>
      <c r="P1118" s="198"/>
      <c r="Q1118" s="198"/>
      <c r="R1118" s="198"/>
      <c r="S1118" s="198"/>
    </row>
    <row r="1119" spans="6:19" s="162" customFormat="1">
      <c r="F1119" s="197"/>
      <c r="K1119" s="197"/>
      <c r="P1119" s="198"/>
      <c r="Q1119" s="198"/>
      <c r="R1119" s="198"/>
      <c r="S1119" s="198"/>
    </row>
    <row r="1120" spans="6:19" s="162" customFormat="1">
      <c r="F1120" s="197"/>
      <c r="K1120" s="197"/>
      <c r="P1120" s="198"/>
      <c r="Q1120" s="198"/>
      <c r="R1120" s="198"/>
      <c r="S1120" s="198"/>
    </row>
    <row r="1121" spans="6:19" s="162" customFormat="1">
      <c r="F1121" s="197"/>
      <c r="K1121" s="197"/>
      <c r="P1121" s="198"/>
      <c r="Q1121" s="198"/>
      <c r="R1121" s="198"/>
      <c r="S1121" s="198"/>
    </row>
    <row r="1122" spans="6:19" s="162" customFormat="1">
      <c r="F1122" s="197"/>
      <c r="K1122" s="197"/>
      <c r="P1122" s="198"/>
      <c r="Q1122" s="198"/>
      <c r="R1122" s="198"/>
      <c r="S1122" s="198"/>
    </row>
    <row r="1123" spans="6:19" s="162" customFormat="1">
      <c r="F1123" s="197"/>
      <c r="K1123" s="197"/>
      <c r="P1123" s="198"/>
      <c r="Q1123" s="198"/>
      <c r="R1123" s="198"/>
      <c r="S1123" s="198"/>
    </row>
    <row r="1124" spans="6:19" s="162" customFormat="1">
      <c r="F1124" s="197"/>
      <c r="K1124" s="197"/>
      <c r="P1124" s="198"/>
      <c r="Q1124" s="198"/>
      <c r="R1124" s="198"/>
      <c r="S1124" s="198"/>
    </row>
    <row r="1125" spans="6:19" s="162" customFormat="1">
      <c r="F1125" s="197"/>
      <c r="K1125" s="197"/>
      <c r="P1125" s="198"/>
      <c r="Q1125" s="198"/>
      <c r="R1125" s="198"/>
      <c r="S1125" s="198"/>
    </row>
    <row r="1126" spans="6:19" s="162" customFormat="1">
      <c r="F1126" s="197"/>
      <c r="K1126" s="197"/>
      <c r="P1126" s="198"/>
      <c r="Q1126" s="198"/>
      <c r="R1126" s="198"/>
      <c r="S1126" s="198"/>
    </row>
    <row r="1127" spans="6:19" s="162" customFormat="1">
      <c r="F1127" s="197"/>
      <c r="K1127" s="197"/>
      <c r="P1127" s="198"/>
      <c r="Q1127" s="198"/>
      <c r="R1127" s="198"/>
      <c r="S1127" s="198"/>
    </row>
    <row r="1128" spans="6:19" s="162" customFormat="1">
      <c r="F1128" s="197"/>
      <c r="K1128" s="197"/>
      <c r="P1128" s="198"/>
      <c r="Q1128" s="198"/>
      <c r="R1128" s="198"/>
      <c r="S1128" s="198"/>
    </row>
    <row r="1129" spans="6:19" s="162" customFormat="1">
      <c r="F1129" s="197"/>
      <c r="K1129" s="197"/>
      <c r="P1129" s="198"/>
      <c r="Q1129" s="198"/>
      <c r="R1129" s="198"/>
      <c r="S1129" s="198"/>
    </row>
    <row r="1130" spans="6:19" s="162" customFormat="1">
      <c r="F1130" s="197"/>
      <c r="K1130" s="197"/>
      <c r="P1130" s="198"/>
      <c r="Q1130" s="198"/>
      <c r="R1130" s="198"/>
      <c r="S1130" s="198"/>
    </row>
    <row r="1131" spans="6:19" s="162" customFormat="1">
      <c r="F1131" s="197"/>
      <c r="K1131" s="197"/>
      <c r="P1131" s="198"/>
      <c r="Q1131" s="198"/>
      <c r="R1131" s="198"/>
      <c r="S1131" s="198"/>
    </row>
    <row r="1132" spans="6:19" s="162" customFormat="1">
      <c r="F1132" s="197"/>
      <c r="K1132" s="197"/>
      <c r="P1132" s="198"/>
      <c r="Q1132" s="198"/>
      <c r="R1132" s="198"/>
      <c r="S1132" s="198"/>
    </row>
    <row r="1133" spans="6:19" s="162" customFormat="1">
      <c r="F1133" s="197"/>
      <c r="K1133" s="197"/>
      <c r="P1133" s="198"/>
      <c r="Q1133" s="198"/>
      <c r="R1133" s="198"/>
      <c r="S1133" s="198"/>
    </row>
    <row r="1134" spans="6:19" s="162" customFormat="1">
      <c r="F1134" s="197"/>
      <c r="K1134" s="197"/>
      <c r="P1134" s="198"/>
      <c r="Q1134" s="198"/>
      <c r="R1134" s="198"/>
      <c r="S1134" s="198"/>
    </row>
    <row r="1135" spans="6:19" s="162" customFormat="1">
      <c r="F1135" s="197"/>
      <c r="K1135" s="197"/>
      <c r="P1135" s="198"/>
      <c r="Q1135" s="198"/>
      <c r="R1135" s="198"/>
      <c r="S1135" s="198"/>
    </row>
    <row r="1136" spans="6:19" s="162" customFormat="1">
      <c r="F1136" s="197"/>
      <c r="K1136" s="197"/>
      <c r="P1136" s="198"/>
      <c r="Q1136" s="198"/>
      <c r="R1136" s="198"/>
      <c r="S1136" s="198"/>
    </row>
    <row r="1137" spans="6:19" s="162" customFormat="1">
      <c r="F1137" s="197"/>
      <c r="K1137" s="197"/>
      <c r="P1137" s="198"/>
      <c r="Q1137" s="198"/>
      <c r="R1137" s="198"/>
      <c r="S1137" s="198"/>
    </row>
    <row r="1138" spans="6:19" s="162" customFormat="1">
      <c r="F1138" s="197"/>
      <c r="K1138" s="197"/>
      <c r="P1138" s="198"/>
      <c r="Q1138" s="198"/>
      <c r="R1138" s="198"/>
      <c r="S1138" s="198"/>
    </row>
    <row r="1139" spans="6:19" s="162" customFormat="1">
      <c r="F1139" s="197"/>
      <c r="K1139" s="197"/>
      <c r="P1139" s="198"/>
      <c r="Q1139" s="198"/>
      <c r="R1139" s="198"/>
      <c r="S1139" s="198"/>
    </row>
    <row r="1140" spans="6:19" s="162" customFormat="1">
      <c r="F1140" s="197"/>
      <c r="K1140" s="197"/>
      <c r="P1140" s="198"/>
      <c r="Q1140" s="198"/>
      <c r="R1140" s="198"/>
      <c r="S1140" s="198"/>
    </row>
    <row r="1141" spans="6:19" s="162" customFormat="1">
      <c r="F1141" s="197"/>
      <c r="K1141" s="197"/>
      <c r="P1141" s="198"/>
      <c r="Q1141" s="198"/>
      <c r="R1141" s="198"/>
      <c r="S1141" s="198"/>
    </row>
    <row r="1142" spans="6:19" s="162" customFormat="1">
      <c r="F1142" s="197"/>
      <c r="K1142" s="197"/>
      <c r="P1142" s="198"/>
      <c r="Q1142" s="198"/>
      <c r="R1142" s="198"/>
      <c r="S1142" s="198"/>
    </row>
    <row r="1143" spans="6:19" s="162" customFormat="1">
      <c r="F1143" s="197"/>
      <c r="K1143" s="197"/>
      <c r="P1143" s="198"/>
      <c r="Q1143" s="198"/>
      <c r="R1143" s="198"/>
      <c r="S1143" s="198"/>
    </row>
    <row r="1144" spans="6:19" s="162" customFormat="1">
      <c r="F1144" s="197"/>
      <c r="K1144" s="197"/>
      <c r="P1144" s="198"/>
      <c r="Q1144" s="198"/>
      <c r="R1144" s="198"/>
      <c r="S1144" s="198"/>
    </row>
    <row r="1145" spans="6:19" s="162" customFormat="1">
      <c r="F1145" s="197"/>
      <c r="K1145" s="197"/>
      <c r="P1145" s="198"/>
      <c r="Q1145" s="198"/>
      <c r="R1145" s="198"/>
      <c r="S1145" s="198"/>
    </row>
    <row r="1146" spans="6:19" s="162" customFormat="1">
      <c r="F1146" s="197"/>
      <c r="K1146" s="197"/>
      <c r="P1146" s="198"/>
      <c r="Q1146" s="198"/>
      <c r="R1146" s="198"/>
      <c r="S1146" s="198"/>
    </row>
    <row r="1147" spans="6:19" s="162" customFormat="1">
      <c r="F1147" s="197"/>
      <c r="K1147" s="197"/>
      <c r="P1147" s="198"/>
      <c r="Q1147" s="198"/>
      <c r="R1147" s="198"/>
      <c r="S1147" s="198"/>
    </row>
    <row r="1148" spans="6:19" s="162" customFormat="1">
      <c r="F1148" s="197"/>
      <c r="K1148" s="197"/>
      <c r="P1148" s="198"/>
      <c r="Q1148" s="198"/>
      <c r="R1148" s="198"/>
      <c r="S1148" s="198"/>
    </row>
    <row r="1149" spans="6:19" s="162" customFormat="1">
      <c r="F1149" s="197"/>
      <c r="K1149" s="197"/>
      <c r="P1149" s="198"/>
      <c r="Q1149" s="198"/>
      <c r="R1149" s="198"/>
      <c r="S1149" s="198"/>
    </row>
    <row r="1150" spans="6:19" s="162" customFormat="1">
      <c r="F1150" s="197"/>
      <c r="K1150" s="197"/>
      <c r="P1150" s="198"/>
      <c r="Q1150" s="198"/>
      <c r="R1150" s="198"/>
      <c r="S1150" s="198"/>
    </row>
    <row r="1151" spans="6:19" s="162" customFormat="1">
      <c r="F1151" s="197"/>
      <c r="K1151" s="197"/>
      <c r="P1151" s="198"/>
      <c r="Q1151" s="198"/>
      <c r="R1151" s="198"/>
      <c r="S1151" s="198"/>
    </row>
    <row r="1152" spans="6:19" s="162" customFormat="1">
      <c r="F1152" s="197"/>
      <c r="K1152" s="197"/>
      <c r="P1152" s="198"/>
      <c r="Q1152" s="198"/>
      <c r="R1152" s="198"/>
      <c r="S1152" s="198"/>
    </row>
    <row r="1153" spans="6:19" s="162" customFormat="1">
      <c r="F1153" s="197"/>
      <c r="K1153" s="197"/>
      <c r="P1153" s="198"/>
      <c r="Q1153" s="198"/>
      <c r="R1153" s="198"/>
      <c r="S1153" s="198"/>
    </row>
    <row r="1154" spans="6:19" s="162" customFormat="1">
      <c r="F1154" s="197"/>
      <c r="K1154" s="197"/>
      <c r="P1154" s="198"/>
      <c r="Q1154" s="198"/>
      <c r="R1154" s="198"/>
      <c r="S1154" s="198"/>
    </row>
    <row r="1155" spans="6:19" s="162" customFormat="1">
      <c r="F1155" s="197"/>
      <c r="K1155" s="197"/>
      <c r="P1155" s="198"/>
      <c r="Q1155" s="198"/>
      <c r="R1155" s="198"/>
      <c r="S1155" s="198"/>
    </row>
    <row r="1156" spans="6:19" s="162" customFormat="1">
      <c r="F1156" s="197"/>
      <c r="K1156" s="197"/>
      <c r="P1156" s="198"/>
      <c r="Q1156" s="198"/>
      <c r="R1156" s="198"/>
      <c r="S1156" s="198"/>
    </row>
    <row r="1157" spans="6:19" s="162" customFormat="1">
      <c r="F1157" s="197"/>
      <c r="K1157" s="197"/>
      <c r="P1157" s="198"/>
      <c r="Q1157" s="198"/>
      <c r="R1157" s="198"/>
      <c r="S1157" s="198"/>
    </row>
    <row r="1158" spans="6:19" s="162" customFormat="1">
      <c r="F1158" s="197"/>
      <c r="K1158" s="197"/>
      <c r="P1158" s="198"/>
      <c r="Q1158" s="198"/>
      <c r="R1158" s="198"/>
      <c r="S1158" s="198"/>
    </row>
    <row r="1159" spans="6:19" s="162" customFormat="1">
      <c r="F1159" s="197"/>
      <c r="K1159" s="197"/>
      <c r="P1159" s="198"/>
      <c r="Q1159" s="198"/>
      <c r="R1159" s="198"/>
      <c r="S1159" s="198"/>
    </row>
    <row r="1160" spans="6:19" s="162" customFormat="1">
      <c r="F1160" s="197"/>
      <c r="K1160" s="197"/>
      <c r="P1160" s="198"/>
      <c r="Q1160" s="198"/>
      <c r="R1160" s="198"/>
      <c r="S1160" s="198"/>
    </row>
    <row r="1161" spans="6:19" s="162" customFormat="1">
      <c r="F1161" s="197"/>
      <c r="K1161" s="197"/>
      <c r="P1161" s="198"/>
      <c r="Q1161" s="198"/>
      <c r="R1161" s="198"/>
      <c r="S1161" s="198"/>
    </row>
    <row r="1162" spans="6:19" s="162" customFormat="1">
      <c r="F1162" s="197"/>
      <c r="K1162" s="197"/>
      <c r="P1162" s="198"/>
      <c r="Q1162" s="198"/>
      <c r="R1162" s="198"/>
      <c r="S1162" s="198"/>
    </row>
    <row r="1163" spans="6:19" s="162" customFormat="1">
      <c r="F1163" s="197"/>
      <c r="K1163" s="197"/>
      <c r="P1163" s="198"/>
      <c r="Q1163" s="198"/>
      <c r="R1163" s="198"/>
      <c r="S1163" s="198"/>
    </row>
    <row r="1164" spans="6:19" s="162" customFormat="1">
      <c r="F1164" s="197"/>
      <c r="K1164" s="197"/>
      <c r="P1164" s="198"/>
      <c r="Q1164" s="198"/>
      <c r="R1164" s="198"/>
      <c r="S1164" s="198"/>
    </row>
    <row r="1165" spans="6:19" s="162" customFormat="1">
      <c r="F1165" s="197"/>
      <c r="K1165" s="197"/>
      <c r="P1165" s="198"/>
      <c r="Q1165" s="198"/>
      <c r="R1165" s="198"/>
      <c r="S1165" s="198"/>
    </row>
    <row r="1166" spans="6:19" s="162" customFormat="1">
      <c r="F1166" s="197"/>
      <c r="K1166" s="197"/>
      <c r="P1166" s="198"/>
      <c r="Q1166" s="198"/>
      <c r="R1166" s="198"/>
      <c r="S1166" s="198"/>
    </row>
    <row r="1167" spans="6:19" s="162" customFormat="1">
      <c r="F1167" s="197"/>
      <c r="K1167" s="197"/>
      <c r="P1167" s="198"/>
      <c r="Q1167" s="198"/>
      <c r="R1167" s="198"/>
      <c r="S1167" s="198"/>
    </row>
    <row r="1168" spans="6:19" s="162" customFormat="1">
      <c r="F1168" s="197"/>
      <c r="K1168" s="197"/>
      <c r="P1168" s="198"/>
      <c r="Q1168" s="198"/>
      <c r="R1168" s="198"/>
      <c r="S1168" s="198"/>
    </row>
    <row r="1169" spans="6:19" s="162" customFormat="1">
      <c r="F1169" s="197"/>
      <c r="K1169" s="197"/>
      <c r="P1169" s="198"/>
      <c r="Q1169" s="198"/>
      <c r="R1169" s="198"/>
      <c r="S1169" s="198"/>
    </row>
    <row r="1170" spans="6:19" s="162" customFormat="1">
      <c r="F1170" s="197"/>
      <c r="K1170" s="197"/>
      <c r="P1170" s="198"/>
      <c r="Q1170" s="198"/>
      <c r="R1170" s="198"/>
      <c r="S1170" s="198"/>
    </row>
    <row r="1171" spans="6:19" s="162" customFormat="1">
      <c r="F1171" s="197"/>
      <c r="K1171" s="197"/>
      <c r="P1171" s="198"/>
      <c r="Q1171" s="198"/>
      <c r="R1171" s="198"/>
      <c r="S1171" s="198"/>
    </row>
    <row r="1172" spans="6:19" s="162" customFormat="1">
      <c r="F1172" s="197"/>
      <c r="K1172" s="197"/>
      <c r="P1172" s="198"/>
      <c r="Q1172" s="198"/>
      <c r="R1172" s="198"/>
      <c r="S1172" s="198"/>
    </row>
    <row r="1173" spans="6:19" s="162" customFormat="1">
      <c r="F1173" s="197"/>
      <c r="K1173" s="197"/>
      <c r="P1173" s="198"/>
      <c r="Q1173" s="198"/>
      <c r="R1173" s="198"/>
      <c r="S1173" s="198"/>
    </row>
    <row r="1174" spans="6:19" s="162" customFormat="1">
      <c r="F1174" s="197"/>
      <c r="K1174" s="197"/>
      <c r="P1174" s="198"/>
      <c r="Q1174" s="198"/>
      <c r="R1174" s="198"/>
      <c r="S1174" s="198"/>
    </row>
    <row r="1175" spans="6:19" s="162" customFormat="1">
      <c r="F1175" s="197"/>
      <c r="K1175" s="197"/>
      <c r="P1175" s="198"/>
      <c r="Q1175" s="198"/>
      <c r="R1175" s="198"/>
      <c r="S1175" s="198"/>
    </row>
    <row r="1176" spans="6:19" s="162" customFormat="1">
      <c r="F1176" s="197"/>
      <c r="K1176" s="197"/>
      <c r="P1176" s="198"/>
      <c r="Q1176" s="198"/>
      <c r="R1176" s="198"/>
      <c r="S1176" s="198"/>
    </row>
    <row r="1177" spans="6:19" s="162" customFormat="1">
      <c r="F1177" s="197"/>
      <c r="K1177" s="197"/>
      <c r="P1177" s="198"/>
      <c r="Q1177" s="198"/>
      <c r="R1177" s="198"/>
      <c r="S1177" s="198"/>
    </row>
    <row r="1178" spans="6:19" s="162" customFormat="1">
      <c r="F1178" s="197"/>
      <c r="K1178" s="197"/>
      <c r="P1178" s="198"/>
      <c r="Q1178" s="198"/>
      <c r="R1178" s="198"/>
      <c r="S1178" s="198"/>
    </row>
    <row r="1179" spans="6:19" s="162" customFormat="1">
      <c r="F1179" s="197"/>
      <c r="K1179" s="197"/>
      <c r="P1179" s="198"/>
      <c r="Q1179" s="198"/>
      <c r="R1179" s="198"/>
      <c r="S1179" s="198"/>
    </row>
    <row r="1180" spans="6:19" s="162" customFormat="1">
      <c r="F1180" s="197"/>
      <c r="K1180" s="197"/>
      <c r="P1180" s="198"/>
      <c r="Q1180" s="198"/>
      <c r="R1180" s="198"/>
      <c r="S1180" s="198"/>
    </row>
    <row r="1181" spans="6:19" s="162" customFormat="1">
      <c r="F1181" s="197"/>
      <c r="K1181" s="197"/>
      <c r="P1181" s="198"/>
      <c r="Q1181" s="198"/>
      <c r="R1181" s="198"/>
      <c r="S1181" s="198"/>
    </row>
    <row r="1182" spans="6:19" s="162" customFormat="1">
      <c r="F1182" s="197"/>
      <c r="K1182" s="197"/>
      <c r="P1182" s="198"/>
      <c r="Q1182" s="198"/>
      <c r="R1182" s="198"/>
      <c r="S1182" s="198"/>
    </row>
    <row r="1183" spans="6:19" s="162" customFormat="1">
      <c r="F1183" s="197"/>
      <c r="K1183" s="197"/>
      <c r="P1183" s="198"/>
      <c r="Q1183" s="198"/>
      <c r="R1183" s="198"/>
      <c r="S1183" s="198"/>
    </row>
    <row r="1184" spans="6:19" s="162" customFormat="1">
      <c r="F1184" s="197"/>
      <c r="K1184" s="197"/>
      <c r="P1184" s="198"/>
      <c r="Q1184" s="198"/>
      <c r="R1184" s="198"/>
      <c r="S1184" s="198"/>
    </row>
    <row r="1185" spans="6:19" s="162" customFormat="1">
      <c r="F1185" s="197"/>
      <c r="K1185" s="197"/>
      <c r="P1185" s="198"/>
      <c r="Q1185" s="198"/>
      <c r="R1185" s="198"/>
      <c r="S1185" s="198"/>
    </row>
    <row r="1186" spans="6:19" s="162" customFormat="1">
      <c r="F1186" s="197"/>
      <c r="K1186" s="197"/>
      <c r="P1186" s="198"/>
      <c r="Q1186" s="198"/>
      <c r="R1186" s="198"/>
      <c r="S1186" s="198"/>
    </row>
    <row r="1187" spans="6:19" s="162" customFormat="1">
      <c r="F1187" s="197"/>
      <c r="K1187" s="197"/>
      <c r="P1187" s="198"/>
      <c r="Q1187" s="198"/>
      <c r="R1187" s="198"/>
      <c r="S1187" s="198"/>
    </row>
    <row r="1188" spans="6:19" s="162" customFormat="1">
      <c r="F1188" s="197"/>
      <c r="K1188" s="197"/>
      <c r="P1188" s="198"/>
      <c r="Q1188" s="198"/>
      <c r="R1188" s="198"/>
      <c r="S1188" s="198"/>
    </row>
    <row r="1189" spans="6:19" s="162" customFormat="1">
      <c r="F1189" s="197"/>
      <c r="K1189" s="197"/>
      <c r="P1189" s="198"/>
      <c r="Q1189" s="198"/>
      <c r="R1189" s="198"/>
      <c r="S1189" s="198"/>
    </row>
    <row r="1190" spans="6:19" s="162" customFormat="1">
      <c r="F1190" s="197"/>
      <c r="K1190" s="197"/>
      <c r="P1190" s="198"/>
      <c r="Q1190" s="198"/>
      <c r="R1190" s="198"/>
      <c r="S1190" s="198"/>
    </row>
    <row r="1191" spans="6:19" s="162" customFormat="1">
      <c r="F1191" s="197"/>
      <c r="K1191" s="197"/>
      <c r="P1191" s="198"/>
      <c r="Q1191" s="198"/>
      <c r="R1191" s="198"/>
      <c r="S1191" s="198"/>
    </row>
    <row r="1192" spans="6:19" s="162" customFormat="1">
      <c r="F1192" s="197"/>
      <c r="K1192" s="197"/>
      <c r="P1192" s="198"/>
      <c r="Q1192" s="198"/>
      <c r="R1192" s="198"/>
      <c r="S1192" s="198"/>
    </row>
    <row r="1193" spans="6:19" s="162" customFormat="1">
      <c r="F1193" s="197"/>
      <c r="K1193" s="197"/>
      <c r="P1193" s="198"/>
      <c r="Q1193" s="198"/>
      <c r="R1193" s="198"/>
      <c r="S1193" s="198"/>
    </row>
    <row r="1194" spans="6:19" s="162" customFormat="1">
      <c r="F1194" s="197"/>
      <c r="K1194" s="197"/>
      <c r="P1194" s="198"/>
      <c r="Q1194" s="198"/>
      <c r="R1194" s="198"/>
      <c r="S1194" s="198"/>
    </row>
    <row r="1195" spans="6:19" s="162" customFormat="1">
      <c r="F1195" s="197"/>
      <c r="K1195" s="197"/>
      <c r="P1195" s="198"/>
      <c r="Q1195" s="198"/>
      <c r="R1195" s="198"/>
      <c r="S1195" s="198"/>
    </row>
    <row r="1196" spans="6:19" s="162" customFormat="1">
      <c r="F1196" s="197"/>
      <c r="K1196" s="197"/>
      <c r="P1196" s="198"/>
      <c r="Q1196" s="198"/>
      <c r="R1196" s="198"/>
      <c r="S1196" s="198"/>
    </row>
    <row r="1197" spans="6:19" s="162" customFormat="1">
      <c r="F1197" s="197"/>
      <c r="K1197" s="197"/>
      <c r="P1197" s="198"/>
      <c r="Q1197" s="198"/>
      <c r="R1197" s="198"/>
      <c r="S1197" s="198"/>
    </row>
    <row r="1198" spans="6:19" s="162" customFormat="1">
      <c r="F1198" s="197"/>
      <c r="K1198" s="197"/>
      <c r="P1198" s="198"/>
      <c r="Q1198" s="198"/>
      <c r="R1198" s="198"/>
      <c r="S1198" s="198"/>
    </row>
    <row r="1199" spans="6:19" s="162" customFormat="1">
      <c r="F1199" s="197"/>
      <c r="K1199" s="197"/>
      <c r="P1199" s="198"/>
      <c r="Q1199" s="198"/>
      <c r="R1199" s="198"/>
      <c r="S1199" s="198"/>
    </row>
    <row r="1200" spans="6:19" s="162" customFormat="1">
      <c r="F1200" s="197"/>
      <c r="K1200" s="197"/>
      <c r="P1200" s="198"/>
      <c r="Q1200" s="198"/>
      <c r="R1200" s="198"/>
      <c r="S1200" s="198"/>
    </row>
    <row r="1201" spans="6:19" s="162" customFormat="1">
      <c r="F1201" s="197"/>
      <c r="K1201" s="197"/>
      <c r="P1201" s="198"/>
      <c r="Q1201" s="198"/>
      <c r="R1201" s="198"/>
      <c r="S1201" s="198"/>
    </row>
    <row r="1202" spans="6:19" s="162" customFormat="1">
      <c r="F1202" s="197"/>
      <c r="K1202" s="197"/>
      <c r="P1202" s="198"/>
      <c r="Q1202" s="198"/>
      <c r="R1202" s="198"/>
      <c r="S1202" s="198"/>
    </row>
    <row r="1203" spans="6:19" s="162" customFormat="1">
      <c r="F1203" s="197"/>
      <c r="K1203" s="197"/>
      <c r="P1203" s="198"/>
      <c r="Q1203" s="198"/>
      <c r="R1203" s="198"/>
      <c r="S1203" s="198"/>
    </row>
    <row r="1204" spans="6:19" s="162" customFormat="1">
      <c r="F1204" s="197"/>
      <c r="K1204" s="197"/>
      <c r="P1204" s="198"/>
      <c r="Q1204" s="198"/>
      <c r="R1204" s="198"/>
      <c r="S1204" s="198"/>
    </row>
    <row r="1205" spans="6:19" s="162" customFormat="1">
      <c r="F1205" s="197"/>
      <c r="K1205" s="197"/>
      <c r="P1205" s="198"/>
      <c r="Q1205" s="198"/>
      <c r="R1205" s="198"/>
      <c r="S1205" s="198"/>
    </row>
    <row r="1206" spans="6:19" s="162" customFormat="1">
      <c r="F1206" s="197"/>
      <c r="K1206" s="197"/>
      <c r="P1206" s="198"/>
      <c r="Q1206" s="198"/>
      <c r="R1206" s="198"/>
      <c r="S1206" s="198"/>
    </row>
    <row r="1207" spans="6:19" s="162" customFormat="1">
      <c r="F1207" s="197"/>
      <c r="K1207" s="197"/>
      <c r="P1207" s="198"/>
      <c r="Q1207" s="198"/>
      <c r="R1207" s="198"/>
      <c r="S1207" s="198"/>
    </row>
    <row r="1208" spans="6:19" s="162" customFormat="1">
      <c r="F1208" s="197"/>
      <c r="K1208" s="197"/>
      <c r="P1208" s="198"/>
      <c r="Q1208" s="198"/>
      <c r="R1208" s="198"/>
      <c r="S1208" s="198"/>
    </row>
    <row r="1209" spans="6:19" s="162" customFormat="1">
      <c r="F1209" s="197"/>
      <c r="K1209" s="197"/>
      <c r="P1209" s="198"/>
      <c r="Q1209" s="198"/>
      <c r="R1209" s="198"/>
      <c r="S1209" s="198"/>
    </row>
    <row r="1210" spans="6:19" s="162" customFormat="1">
      <c r="F1210" s="197"/>
      <c r="K1210" s="197"/>
      <c r="P1210" s="198"/>
      <c r="Q1210" s="198"/>
      <c r="R1210" s="198"/>
      <c r="S1210" s="198"/>
    </row>
    <row r="1211" spans="6:19" s="162" customFormat="1">
      <c r="F1211" s="197"/>
      <c r="K1211" s="197"/>
      <c r="P1211" s="198"/>
      <c r="Q1211" s="198"/>
      <c r="R1211" s="198"/>
      <c r="S1211" s="198"/>
    </row>
    <row r="1212" spans="6:19" s="162" customFormat="1">
      <c r="F1212" s="197"/>
      <c r="K1212" s="197"/>
      <c r="P1212" s="198"/>
      <c r="Q1212" s="198"/>
      <c r="R1212" s="198"/>
      <c r="S1212" s="198"/>
    </row>
    <row r="1213" spans="6:19" s="162" customFormat="1">
      <c r="F1213" s="197"/>
      <c r="K1213" s="197"/>
      <c r="P1213" s="198"/>
      <c r="Q1213" s="198"/>
      <c r="R1213" s="198"/>
      <c r="S1213" s="198"/>
    </row>
    <row r="1214" spans="6:19" s="162" customFormat="1">
      <c r="F1214" s="197"/>
      <c r="K1214" s="197"/>
      <c r="P1214" s="198"/>
      <c r="Q1214" s="198"/>
      <c r="R1214" s="198"/>
      <c r="S1214" s="198"/>
    </row>
    <row r="1215" spans="6:19" s="162" customFormat="1">
      <c r="F1215" s="197"/>
      <c r="K1215" s="197"/>
      <c r="P1215" s="198"/>
      <c r="Q1215" s="198"/>
      <c r="R1215" s="198"/>
      <c r="S1215" s="198"/>
    </row>
    <row r="1216" spans="6:19" s="162" customFormat="1">
      <c r="F1216" s="197"/>
      <c r="K1216" s="197"/>
      <c r="P1216" s="198"/>
      <c r="Q1216" s="198"/>
      <c r="R1216" s="198"/>
      <c r="S1216" s="198"/>
    </row>
    <row r="1217" spans="6:19" s="162" customFormat="1">
      <c r="F1217" s="197"/>
      <c r="K1217" s="197"/>
      <c r="P1217" s="198"/>
      <c r="Q1217" s="198"/>
      <c r="R1217" s="198"/>
      <c r="S1217" s="198"/>
    </row>
    <row r="1218" spans="6:19" s="162" customFormat="1">
      <c r="F1218" s="197"/>
      <c r="K1218" s="197"/>
      <c r="P1218" s="198"/>
      <c r="Q1218" s="198"/>
      <c r="R1218" s="198"/>
      <c r="S1218" s="198"/>
    </row>
    <row r="1219" spans="6:19" s="162" customFormat="1">
      <c r="F1219" s="197"/>
      <c r="K1219" s="197"/>
      <c r="P1219" s="198"/>
      <c r="Q1219" s="198"/>
      <c r="R1219" s="198"/>
      <c r="S1219" s="198"/>
    </row>
    <row r="1220" spans="6:19" s="162" customFormat="1">
      <c r="F1220" s="197"/>
      <c r="K1220" s="197"/>
      <c r="P1220" s="198"/>
      <c r="Q1220" s="198"/>
      <c r="R1220" s="198"/>
      <c r="S1220" s="198"/>
    </row>
    <row r="1221" spans="6:19" s="162" customFormat="1">
      <c r="F1221" s="197"/>
      <c r="K1221" s="197"/>
      <c r="P1221" s="198"/>
      <c r="Q1221" s="198"/>
      <c r="R1221" s="198"/>
      <c r="S1221" s="198"/>
    </row>
    <row r="1222" spans="6:19" s="162" customFormat="1">
      <c r="F1222" s="197"/>
      <c r="K1222" s="197"/>
      <c r="P1222" s="198"/>
      <c r="Q1222" s="198"/>
      <c r="R1222" s="198"/>
      <c r="S1222" s="198"/>
    </row>
    <row r="1223" spans="6:19" s="162" customFormat="1">
      <c r="F1223" s="197"/>
      <c r="K1223" s="197"/>
      <c r="P1223" s="198"/>
      <c r="Q1223" s="198"/>
      <c r="R1223" s="198"/>
      <c r="S1223" s="198"/>
    </row>
    <row r="1224" spans="6:19" s="162" customFormat="1">
      <c r="F1224" s="197"/>
      <c r="K1224" s="197"/>
      <c r="P1224" s="198"/>
      <c r="Q1224" s="198"/>
      <c r="R1224" s="198"/>
      <c r="S1224" s="198"/>
    </row>
    <row r="1225" spans="6:19" s="162" customFormat="1">
      <c r="F1225" s="197"/>
      <c r="K1225" s="197"/>
      <c r="P1225" s="198"/>
      <c r="Q1225" s="198"/>
      <c r="R1225" s="198"/>
      <c r="S1225" s="198"/>
    </row>
    <row r="1226" spans="6:19" s="162" customFormat="1">
      <c r="F1226" s="197"/>
      <c r="K1226" s="197"/>
      <c r="P1226" s="198"/>
      <c r="Q1226" s="198"/>
      <c r="R1226" s="198"/>
      <c r="S1226" s="198"/>
    </row>
    <row r="1227" spans="6:19" s="162" customFormat="1">
      <c r="F1227" s="197"/>
      <c r="K1227" s="197"/>
      <c r="P1227" s="198"/>
      <c r="Q1227" s="198"/>
      <c r="R1227" s="198"/>
      <c r="S1227" s="198"/>
    </row>
    <row r="1228" spans="6:19" s="162" customFormat="1">
      <c r="F1228" s="197"/>
      <c r="K1228" s="197"/>
      <c r="P1228" s="198"/>
      <c r="Q1228" s="198"/>
      <c r="R1228" s="198"/>
      <c r="S1228" s="198"/>
    </row>
    <row r="1229" spans="6:19" s="162" customFormat="1">
      <c r="F1229" s="197"/>
      <c r="K1229" s="197"/>
      <c r="P1229" s="198"/>
      <c r="Q1229" s="198"/>
      <c r="R1229" s="198"/>
      <c r="S1229" s="198"/>
    </row>
    <row r="1230" spans="6:19" s="162" customFormat="1">
      <c r="F1230" s="197"/>
      <c r="K1230" s="197"/>
      <c r="P1230" s="198"/>
      <c r="Q1230" s="198"/>
      <c r="R1230" s="198"/>
      <c r="S1230" s="198"/>
    </row>
    <row r="1231" spans="6:19" s="162" customFormat="1">
      <c r="F1231" s="197"/>
      <c r="K1231" s="197"/>
      <c r="P1231" s="198"/>
      <c r="Q1231" s="198"/>
      <c r="R1231" s="198"/>
      <c r="S1231" s="198"/>
    </row>
    <row r="1232" spans="6:19" s="162" customFormat="1">
      <c r="F1232" s="197"/>
      <c r="K1232" s="197"/>
      <c r="P1232" s="198"/>
      <c r="Q1232" s="198"/>
      <c r="R1232" s="198"/>
      <c r="S1232" s="198"/>
    </row>
    <row r="1233" spans="6:19" s="162" customFormat="1">
      <c r="F1233" s="197"/>
      <c r="K1233" s="197"/>
      <c r="P1233" s="198"/>
      <c r="Q1233" s="198"/>
      <c r="R1233" s="198"/>
      <c r="S1233" s="198"/>
    </row>
    <row r="1234" spans="6:19" s="162" customFormat="1">
      <c r="F1234" s="197"/>
      <c r="K1234" s="197"/>
      <c r="P1234" s="198"/>
      <c r="Q1234" s="198"/>
      <c r="R1234" s="198"/>
      <c r="S1234" s="198"/>
    </row>
    <row r="1235" spans="6:19" s="162" customFormat="1">
      <c r="F1235" s="197"/>
      <c r="K1235" s="197"/>
      <c r="P1235" s="198"/>
      <c r="Q1235" s="198"/>
      <c r="R1235" s="198"/>
      <c r="S1235" s="198"/>
    </row>
    <row r="1236" spans="6:19" s="162" customFormat="1">
      <c r="F1236" s="197"/>
      <c r="K1236" s="197"/>
      <c r="P1236" s="198"/>
      <c r="Q1236" s="198"/>
      <c r="R1236" s="198"/>
      <c r="S1236" s="198"/>
    </row>
    <row r="1237" spans="6:19" s="162" customFormat="1">
      <c r="F1237" s="197"/>
      <c r="K1237" s="197"/>
      <c r="P1237" s="198"/>
      <c r="Q1237" s="198"/>
      <c r="R1237" s="198"/>
      <c r="S1237" s="198"/>
    </row>
    <row r="1238" spans="6:19" s="162" customFormat="1">
      <c r="F1238" s="197"/>
      <c r="K1238" s="197"/>
      <c r="P1238" s="198"/>
      <c r="Q1238" s="198"/>
      <c r="R1238" s="198"/>
      <c r="S1238" s="198"/>
    </row>
    <row r="1239" spans="6:19" s="162" customFormat="1">
      <c r="F1239" s="197"/>
      <c r="K1239" s="197"/>
      <c r="P1239" s="198"/>
      <c r="Q1239" s="198"/>
      <c r="R1239" s="198"/>
      <c r="S1239" s="198"/>
    </row>
    <row r="1240" spans="6:19" s="162" customFormat="1">
      <c r="F1240" s="197"/>
      <c r="K1240" s="197"/>
      <c r="P1240" s="198"/>
      <c r="Q1240" s="198"/>
      <c r="R1240" s="198"/>
      <c r="S1240" s="198"/>
    </row>
    <row r="1241" spans="6:19" s="162" customFormat="1">
      <c r="F1241" s="197"/>
      <c r="K1241" s="197"/>
      <c r="P1241" s="198"/>
      <c r="Q1241" s="198"/>
      <c r="R1241" s="198"/>
      <c r="S1241" s="198"/>
    </row>
    <row r="1242" spans="6:19" s="162" customFormat="1">
      <c r="F1242" s="197"/>
      <c r="K1242" s="197"/>
      <c r="P1242" s="198"/>
      <c r="Q1242" s="198"/>
      <c r="R1242" s="198"/>
      <c r="S1242" s="198"/>
    </row>
    <row r="1243" spans="6:19" s="162" customFormat="1">
      <c r="F1243" s="197"/>
      <c r="K1243" s="197"/>
      <c r="P1243" s="198"/>
      <c r="Q1243" s="198"/>
      <c r="R1243" s="198"/>
      <c r="S1243" s="198"/>
    </row>
    <row r="1244" spans="6:19" s="162" customFormat="1">
      <c r="F1244" s="197"/>
      <c r="K1244" s="197"/>
      <c r="P1244" s="198"/>
      <c r="Q1244" s="198"/>
      <c r="R1244" s="198"/>
      <c r="S1244" s="198"/>
    </row>
    <row r="1245" spans="6:19" s="162" customFormat="1">
      <c r="F1245" s="197"/>
      <c r="K1245" s="197"/>
      <c r="P1245" s="198"/>
      <c r="Q1245" s="198"/>
      <c r="R1245" s="198"/>
      <c r="S1245" s="198"/>
    </row>
    <row r="1246" spans="6:19" s="162" customFormat="1">
      <c r="F1246" s="197"/>
      <c r="K1246" s="197"/>
      <c r="P1246" s="198"/>
      <c r="Q1246" s="198"/>
      <c r="R1246" s="198"/>
      <c r="S1246" s="198"/>
    </row>
    <row r="1247" spans="6:19" s="162" customFormat="1">
      <c r="F1247" s="197"/>
      <c r="K1247" s="197"/>
      <c r="P1247" s="198"/>
      <c r="Q1247" s="198"/>
      <c r="R1247" s="198"/>
      <c r="S1247" s="198"/>
    </row>
    <row r="1248" spans="6:19" s="162" customFormat="1">
      <c r="F1248" s="197"/>
      <c r="K1248" s="197"/>
      <c r="P1248" s="198"/>
      <c r="Q1248" s="198"/>
      <c r="R1248" s="198"/>
      <c r="S1248" s="198"/>
    </row>
    <row r="1249" spans="6:19" s="162" customFormat="1">
      <c r="F1249" s="197"/>
      <c r="K1249" s="197"/>
      <c r="P1249" s="198"/>
      <c r="Q1249" s="198"/>
      <c r="R1249" s="198"/>
      <c r="S1249" s="198"/>
    </row>
    <row r="1250" spans="6:19" s="162" customFormat="1">
      <c r="F1250" s="197"/>
      <c r="K1250" s="197"/>
      <c r="P1250" s="198"/>
      <c r="Q1250" s="198"/>
      <c r="R1250" s="198"/>
      <c r="S1250" s="198"/>
    </row>
    <row r="1251" spans="6:19" s="162" customFormat="1">
      <c r="F1251" s="197"/>
      <c r="K1251" s="197"/>
      <c r="P1251" s="198"/>
      <c r="Q1251" s="198"/>
      <c r="R1251" s="198"/>
      <c r="S1251" s="198"/>
    </row>
    <row r="1252" spans="6:19" s="162" customFormat="1">
      <c r="F1252" s="197"/>
      <c r="K1252" s="197"/>
      <c r="P1252" s="198"/>
      <c r="Q1252" s="198"/>
      <c r="R1252" s="198"/>
      <c r="S1252" s="198"/>
    </row>
    <row r="1253" spans="6:19" s="162" customFormat="1">
      <c r="F1253" s="197"/>
      <c r="K1253" s="197"/>
      <c r="P1253" s="198"/>
      <c r="Q1253" s="198"/>
      <c r="R1253" s="198"/>
      <c r="S1253" s="198"/>
    </row>
    <row r="1254" spans="6:19" s="162" customFormat="1">
      <c r="F1254" s="197"/>
      <c r="K1254" s="197"/>
      <c r="P1254" s="198"/>
      <c r="Q1254" s="198"/>
      <c r="R1254" s="198"/>
      <c r="S1254" s="198"/>
    </row>
    <row r="1255" spans="6:19" s="162" customFormat="1">
      <c r="F1255" s="197"/>
      <c r="K1255" s="197"/>
      <c r="P1255" s="198"/>
      <c r="Q1255" s="198"/>
      <c r="R1255" s="198"/>
      <c r="S1255" s="198"/>
    </row>
    <row r="1256" spans="6:19" s="162" customFormat="1">
      <c r="F1256" s="197"/>
      <c r="K1256" s="197"/>
      <c r="P1256" s="198"/>
      <c r="Q1256" s="198"/>
      <c r="R1256" s="198"/>
      <c r="S1256" s="198"/>
    </row>
    <row r="1257" spans="6:19" s="162" customFormat="1">
      <c r="F1257" s="197"/>
      <c r="K1257" s="197"/>
      <c r="P1257" s="198"/>
      <c r="Q1257" s="198"/>
      <c r="R1257" s="198"/>
      <c r="S1257" s="198"/>
    </row>
    <row r="1258" spans="6:19" s="162" customFormat="1">
      <c r="F1258" s="197"/>
      <c r="K1258" s="197"/>
      <c r="P1258" s="198"/>
      <c r="Q1258" s="198"/>
      <c r="R1258" s="198"/>
      <c r="S1258" s="198"/>
    </row>
    <row r="1259" spans="6:19" s="162" customFormat="1">
      <c r="F1259" s="197"/>
      <c r="K1259" s="197"/>
      <c r="P1259" s="198"/>
      <c r="Q1259" s="198"/>
      <c r="R1259" s="198"/>
      <c r="S1259" s="198"/>
    </row>
    <row r="1260" spans="6:19" s="162" customFormat="1">
      <c r="F1260" s="197"/>
      <c r="K1260" s="197"/>
      <c r="P1260" s="198"/>
      <c r="Q1260" s="198"/>
      <c r="R1260" s="198"/>
      <c r="S1260" s="198"/>
    </row>
    <row r="1261" spans="6:19" s="162" customFormat="1">
      <c r="F1261" s="197"/>
      <c r="K1261" s="197"/>
      <c r="P1261" s="198"/>
      <c r="Q1261" s="198"/>
      <c r="R1261" s="198"/>
      <c r="S1261" s="198"/>
    </row>
    <row r="1262" spans="6:19" s="162" customFormat="1">
      <c r="F1262" s="197"/>
      <c r="K1262" s="197"/>
      <c r="P1262" s="198"/>
      <c r="Q1262" s="198"/>
      <c r="R1262" s="198"/>
      <c r="S1262" s="198"/>
    </row>
    <row r="1263" spans="6:19" s="162" customFormat="1">
      <c r="F1263" s="197"/>
      <c r="K1263" s="197"/>
      <c r="P1263" s="198"/>
      <c r="Q1263" s="198"/>
      <c r="R1263" s="198"/>
      <c r="S1263" s="198"/>
    </row>
    <row r="1264" spans="6:19" s="162" customFormat="1">
      <c r="F1264" s="197"/>
      <c r="K1264" s="197"/>
      <c r="P1264" s="198"/>
      <c r="Q1264" s="198"/>
      <c r="R1264" s="198"/>
      <c r="S1264" s="198"/>
    </row>
    <row r="1265" spans="6:19" s="162" customFormat="1">
      <c r="F1265" s="197"/>
      <c r="K1265" s="197"/>
      <c r="P1265" s="198"/>
      <c r="Q1265" s="198"/>
      <c r="R1265" s="198"/>
      <c r="S1265" s="198"/>
    </row>
    <row r="1266" spans="6:19" s="162" customFormat="1">
      <c r="F1266" s="197"/>
      <c r="K1266" s="197"/>
      <c r="P1266" s="198"/>
      <c r="Q1266" s="198"/>
      <c r="R1266" s="198"/>
      <c r="S1266" s="198"/>
    </row>
    <row r="1267" spans="6:19" s="162" customFormat="1">
      <c r="F1267" s="197"/>
      <c r="K1267" s="197"/>
      <c r="P1267" s="198"/>
      <c r="Q1267" s="198"/>
      <c r="R1267" s="198"/>
      <c r="S1267" s="198"/>
    </row>
    <row r="1268" spans="6:19" s="162" customFormat="1">
      <c r="F1268" s="197"/>
      <c r="K1268" s="197"/>
      <c r="P1268" s="198"/>
      <c r="Q1268" s="198"/>
      <c r="R1268" s="198"/>
      <c r="S1268" s="198"/>
    </row>
    <row r="1269" spans="6:19" s="162" customFormat="1">
      <c r="F1269" s="197"/>
      <c r="K1269" s="197"/>
      <c r="P1269" s="198"/>
      <c r="Q1269" s="198"/>
      <c r="R1269" s="198"/>
      <c r="S1269" s="198"/>
    </row>
    <row r="1270" spans="6:19" s="162" customFormat="1">
      <c r="F1270" s="197"/>
      <c r="K1270" s="197"/>
      <c r="P1270" s="198"/>
      <c r="Q1270" s="198"/>
      <c r="R1270" s="198"/>
      <c r="S1270" s="198"/>
    </row>
    <row r="1271" spans="6:19" s="162" customFormat="1">
      <c r="F1271" s="197"/>
      <c r="K1271" s="197"/>
      <c r="P1271" s="198"/>
      <c r="Q1271" s="198"/>
      <c r="R1271" s="198"/>
      <c r="S1271" s="198"/>
    </row>
    <row r="1272" spans="6:19" s="162" customFormat="1">
      <c r="F1272" s="197"/>
      <c r="K1272" s="197"/>
      <c r="P1272" s="198"/>
      <c r="Q1272" s="198"/>
      <c r="R1272" s="198"/>
      <c r="S1272" s="198"/>
    </row>
    <row r="1273" spans="6:19" s="162" customFormat="1">
      <c r="F1273" s="197"/>
      <c r="K1273" s="197"/>
      <c r="P1273" s="198"/>
      <c r="Q1273" s="198"/>
      <c r="R1273" s="198"/>
      <c r="S1273" s="198"/>
    </row>
    <row r="1274" spans="6:19" s="162" customFormat="1">
      <c r="F1274" s="197"/>
      <c r="K1274" s="197"/>
      <c r="P1274" s="198"/>
      <c r="Q1274" s="198"/>
      <c r="R1274" s="198"/>
      <c r="S1274" s="198"/>
    </row>
    <row r="1275" spans="6:19" s="162" customFormat="1">
      <c r="F1275" s="197"/>
      <c r="K1275" s="197"/>
      <c r="P1275" s="198"/>
      <c r="Q1275" s="198"/>
      <c r="R1275" s="198"/>
      <c r="S1275" s="198"/>
    </row>
    <row r="1276" spans="6:19" s="162" customFormat="1">
      <c r="F1276" s="197"/>
      <c r="K1276" s="197"/>
      <c r="P1276" s="198"/>
      <c r="Q1276" s="198"/>
      <c r="R1276" s="198"/>
      <c r="S1276" s="198"/>
    </row>
    <row r="1277" spans="6:19" s="162" customFormat="1">
      <c r="F1277" s="197"/>
      <c r="K1277" s="197"/>
      <c r="P1277" s="198"/>
      <c r="Q1277" s="198"/>
      <c r="R1277" s="198"/>
      <c r="S1277" s="198"/>
    </row>
    <row r="1278" spans="6:19" s="162" customFormat="1">
      <c r="F1278" s="197"/>
      <c r="K1278" s="197"/>
      <c r="P1278" s="198"/>
      <c r="Q1278" s="198"/>
      <c r="R1278" s="198"/>
      <c r="S1278" s="198"/>
    </row>
    <row r="1279" spans="6:19" s="162" customFormat="1">
      <c r="F1279" s="197"/>
      <c r="K1279" s="197"/>
      <c r="P1279" s="198"/>
      <c r="Q1279" s="198"/>
      <c r="R1279" s="198"/>
      <c r="S1279" s="198"/>
    </row>
    <row r="1280" spans="6:19" s="162" customFormat="1">
      <c r="F1280" s="197"/>
      <c r="K1280" s="197"/>
      <c r="P1280" s="198"/>
      <c r="Q1280" s="198"/>
      <c r="R1280" s="198"/>
      <c r="S1280" s="198"/>
    </row>
    <row r="1281" spans="6:19" s="162" customFormat="1">
      <c r="F1281" s="197"/>
      <c r="K1281" s="197"/>
      <c r="P1281" s="198"/>
      <c r="Q1281" s="198"/>
      <c r="R1281" s="198"/>
      <c r="S1281" s="198"/>
    </row>
    <row r="1282" spans="6:19" s="162" customFormat="1">
      <c r="F1282" s="197"/>
      <c r="K1282" s="197"/>
      <c r="P1282" s="198"/>
      <c r="Q1282" s="198"/>
      <c r="R1282" s="198"/>
      <c r="S1282" s="198"/>
    </row>
    <row r="1283" spans="6:19" s="162" customFormat="1">
      <c r="F1283" s="197"/>
      <c r="K1283" s="197"/>
      <c r="P1283" s="198"/>
      <c r="Q1283" s="198"/>
      <c r="R1283" s="198"/>
      <c r="S1283" s="198"/>
    </row>
    <row r="1284" spans="6:19" s="162" customFormat="1">
      <c r="F1284" s="197"/>
      <c r="K1284" s="197"/>
      <c r="P1284" s="198"/>
      <c r="Q1284" s="198"/>
      <c r="R1284" s="198"/>
      <c r="S1284" s="198"/>
    </row>
    <row r="1285" spans="6:19" s="162" customFormat="1">
      <c r="F1285" s="197"/>
      <c r="K1285" s="197"/>
      <c r="P1285" s="198"/>
      <c r="Q1285" s="198"/>
      <c r="R1285" s="198"/>
      <c r="S1285" s="198"/>
    </row>
    <row r="1286" spans="6:19" s="162" customFormat="1">
      <c r="F1286" s="197"/>
      <c r="K1286" s="197"/>
      <c r="P1286" s="198"/>
      <c r="Q1286" s="198"/>
      <c r="R1286" s="198"/>
      <c r="S1286" s="198"/>
    </row>
    <row r="1287" spans="6:19" s="162" customFormat="1">
      <c r="F1287" s="197"/>
      <c r="K1287" s="197"/>
      <c r="P1287" s="198"/>
      <c r="Q1287" s="198"/>
      <c r="R1287" s="198"/>
      <c r="S1287" s="198"/>
    </row>
    <row r="1288" spans="6:19" s="162" customFormat="1">
      <c r="F1288" s="197"/>
      <c r="K1288" s="197"/>
      <c r="P1288" s="198"/>
      <c r="Q1288" s="198"/>
      <c r="R1288" s="198"/>
      <c r="S1288" s="198"/>
    </row>
    <row r="1289" spans="6:19" s="162" customFormat="1">
      <c r="F1289" s="197"/>
      <c r="K1289" s="197"/>
      <c r="P1289" s="198"/>
      <c r="Q1289" s="198"/>
      <c r="R1289" s="198"/>
      <c r="S1289" s="198"/>
    </row>
    <row r="1290" spans="6:19" s="162" customFormat="1">
      <c r="F1290" s="197"/>
      <c r="K1290" s="197"/>
      <c r="P1290" s="198"/>
      <c r="Q1290" s="198"/>
      <c r="R1290" s="198"/>
      <c r="S1290" s="198"/>
    </row>
    <row r="1291" spans="6:19" s="162" customFormat="1">
      <c r="F1291" s="197"/>
      <c r="K1291" s="197"/>
      <c r="P1291" s="198"/>
      <c r="Q1291" s="198"/>
      <c r="R1291" s="198"/>
      <c r="S1291" s="198"/>
    </row>
    <row r="1292" spans="6:19" s="162" customFormat="1">
      <c r="F1292" s="197"/>
      <c r="K1292" s="197"/>
      <c r="P1292" s="198"/>
      <c r="Q1292" s="198"/>
      <c r="R1292" s="198"/>
      <c r="S1292" s="198"/>
    </row>
    <row r="1293" spans="6:19" s="162" customFormat="1">
      <c r="F1293" s="197"/>
      <c r="K1293" s="197"/>
      <c r="P1293" s="198"/>
      <c r="Q1293" s="198"/>
      <c r="R1293" s="198"/>
      <c r="S1293" s="198"/>
    </row>
    <row r="1294" spans="6:19" s="162" customFormat="1">
      <c r="F1294" s="197"/>
      <c r="K1294" s="197"/>
      <c r="P1294" s="198"/>
      <c r="Q1294" s="198"/>
      <c r="R1294" s="198"/>
      <c r="S1294" s="198"/>
    </row>
    <row r="1295" spans="6:19" s="162" customFormat="1">
      <c r="F1295" s="197"/>
      <c r="K1295" s="197"/>
      <c r="P1295" s="198"/>
      <c r="Q1295" s="198"/>
      <c r="R1295" s="198"/>
      <c r="S1295" s="198"/>
    </row>
    <row r="1296" spans="6:19" s="162" customFormat="1">
      <c r="F1296" s="197"/>
      <c r="K1296" s="197"/>
      <c r="P1296" s="198"/>
      <c r="Q1296" s="198"/>
      <c r="R1296" s="198"/>
      <c r="S1296" s="198"/>
    </row>
    <row r="1297" spans="6:19" s="162" customFormat="1">
      <c r="F1297" s="197"/>
      <c r="K1297" s="197"/>
      <c r="P1297" s="198"/>
      <c r="Q1297" s="198"/>
      <c r="R1297" s="198"/>
      <c r="S1297" s="198"/>
    </row>
    <row r="1298" spans="6:19" s="162" customFormat="1">
      <c r="F1298" s="197"/>
      <c r="K1298" s="197"/>
      <c r="P1298" s="198"/>
      <c r="Q1298" s="198"/>
      <c r="R1298" s="198"/>
      <c r="S1298" s="198"/>
    </row>
    <row r="1299" spans="6:19" s="162" customFormat="1">
      <c r="F1299" s="197"/>
      <c r="K1299" s="197"/>
      <c r="P1299" s="198"/>
      <c r="Q1299" s="198"/>
      <c r="R1299" s="198"/>
      <c r="S1299" s="198"/>
    </row>
    <row r="1300" spans="6:19" s="162" customFormat="1">
      <c r="F1300" s="197"/>
      <c r="K1300" s="197"/>
      <c r="P1300" s="198"/>
      <c r="Q1300" s="198"/>
      <c r="R1300" s="198"/>
      <c r="S1300" s="198"/>
    </row>
    <row r="1301" spans="6:19" s="162" customFormat="1">
      <c r="F1301" s="197"/>
      <c r="K1301" s="197"/>
      <c r="P1301" s="198"/>
      <c r="Q1301" s="198"/>
      <c r="R1301" s="198"/>
      <c r="S1301" s="198"/>
    </row>
    <row r="1302" spans="6:19" s="162" customFormat="1">
      <c r="F1302" s="197"/>
      <c r="K1302" s="197"/>
      <c r="P1302" s="198"/>
      <c r="Q1302" s="198"/>
      <c r="R1302" s="198"/>
      <c r="S1302" s="198"/>
    </row>
    <row r="1303" spans="6:19" s="162" customFormat="1">
      <c r="F1303" s="197"/>
      <c r="K1303" s="197"/>
      <c r="P1303" s="198"/>
      <c r="Q1303" s="198"/>
      <c r="R1303" s="198"/>
      <c r="S1303" s="198"/>
    </row>
    <row r="1304" spans="6:19" s="162" customFormat="1">
      <c r="F1304" s="197"/>
      <c r="K1304" s="197"/>
      <c r="P1304" s="198"/>
      <c r="Q1304" s="198"/>
      <c r="R1304" s="198"/>
      <c r="S1304" s="198"/>
    </row>
    <row r="1305" spans="6:19" s="162" customFormat="1">
      <c r="F1305" s="197"/>
      <c r="K1305" s="197"/>
      <c r="P1305" s="198"/>
      <c r="Q1305" s="198"/>
      <c r="R1305" s="198"/>
      <c r="S1305" s="198"/>
    </row>
    <row r="1306" spans="6:19" s="162" customFormat="1">
      <c r="F1306" s="197"/>
      <c r="K1306" s="197"/>
      <c r="P1306" s="198"/>
      <c r="Q1306" s="198"/>
      <c r="R1306" s="198"/>
      <c r="S1306" s="198"/>
    </row>
    <row r="1307" spans="6:19" s="162" customFormat="1">
      <c r="F1307" s="197"/>
      <c r="K1307" s="197"/>
      <c r="P1307" s="198"/>
      <c r="Q1307" s="198"/>
      <c r="R1307" s="198"/>
      <c r="S1307" s="198"/>
    </row>
    <row r="1308" spans="6:19" s="162" customFormat="1">
      <c r="F1308" s="197"/>
      <c r="K1308" s="197"/>
      <c r="P1308" s="198"/>
      <c r="Q1308" s="198"/>
      <c r="R1308" s="198"/>
      <c r="S1308" s="198"/>
    </row>
    <row r="1309" spans="6:19" s="162" customFormat="1">
      <c r="F1309" s="197"/>
      <c r="K1309" s="197"/>
      <c r="P1309" s="198"/>
      <c r="Q1309" s="198"/>
      <c r="R1309" s="198"/>
      <c r="S1309" s="198"/>
    </row>
    <row r="1310" spans="6:19" s="162" customFormat="1">
      <c r="F1310" s="197"/>
      <c r="K1310" s="197"/>
      <c r="P1310" s="198"/>
      <c r="Q1310" s="198"/>
      <c r="R1310" s="198"/>
      <c r="S1310" s="198"/>
    </row>
    <row r="1311" spans="6:19" s="162" customFormat="1">
      <c r="F1311" s="197"/>
      <c r="K1311" s="197"/>
      <c r="P1311" s="198"/>
      <c r="Q1311" s="198"/>
      <c r="R1311" s="198"/>
      <c r="S1311" s="198"/>
    </row>
    <row r="1312" spans="6:19" s="162" customFormat="1">
      <c r="F1312" s="197"/>
      <c r="K1312" s="197"/>
      <c r="P1312" s="198"/>
      <c r="Q1312" s="198"/>
      <c r="R1312" s="198"/>
      <c r="S1312" s="198"/>
    </row>
    <row r="1313" spans="6:19" s="162" customFormat="1">
      <c r="F1313" s="197"/>
      <c r="K1313" s="197"/>
      <c r="P1313" s="198"/>
      <c r="Q1313" s="198"/>
      <c r="R1313" s="198"/>
      <c r="S1313" s="198"/>
    </row>
    <row r="1314" spans="6:19" s="162" customFormat="1">
      <c r="F1314" s="197"/>
      <c r="K1314" s="197"/>
      <c r="P1314" s="198"/>
      <c r="Q1314" s="198"/>
      <c r="R1314" s="198"/>
      <c r="S1314" s="198"/>
    </row>
    <row r="1315" spans="6:19" s="162" customFormat="1">
      <c r="F1315" s="197"/>
      <c r="K1315" s="197"/>
      <c r="P1315" s="198"/>
      <c r="Q1315" s="198"/>
      <c r="R1315" s="198"/>
      <c r="S1315" s="198"/>
    </row>
    <row r="1316" spans="6:19" s="162" customFormat="1">
      <c r="F1316" s="197"/>
      <c r="K1316" s="197"/>
      <c r="P1316" s="198"/>
      <c r="Q1316" s="198"/>
      <c r="R1316" s="198"/>
      <c r="S1316" s="198"/>
    </row>
    <row r="1317" spans="6:19" s="162" customFormat="1">
      <c r="F1317" s="197"/>
      <c r="K1317" s="197"/>
      <c r="P1317" s="198"/>
      <c r="Q1317" s="198"/>
      <c r="R1317" s="198"/>
      <c r="S1317" s="198"/>
    </row>
    <row r="1318" spans="6:19" s="162" customFormat="1">
      <c r="F1318" s="197"/>
      <c r="K1318" s="197"/>
      <c r="P1318" s="198"/>
      <c r="Q1318" s="198"/>
      <c r="R1318" s="198"/>
      <c r="S1318" s="198"/>
    </row>
    <row r="1319" spans="6:19" s="162" customFormat="1">
      <c r="F1319" s="197"/>
      <c r="K1319" s="197"/>
      <c r="P1319" s="198"/>
      <c r="Q1319" s="198"/>
      <c r="R1319" s="198"/>
      <c r="S1319" s="198"/>
    </row>
    <row r="1320" spans="6:19" s="162" customFormat="1">
      <c r="F1320" s="197"/>
      <c r="K1320" s="197"/>
      <c r="P1320" s="198"/>
      <c r="Q1320" s="198"/>
      <c r="R1320" s="198"/>
      <c r="S1320" s="198"/>
    </row>
    <row r="1321" spans="6:19" s="162" customFormat="1">
      <c r="F1321" s="197"/>
      <c r="K1321" s="197"/>
      <c r="P1321" s="198"/>
      <c r="Q1321" s="198"/>
      <c r="R1321" s="198"/>
      <c r="S1321" s="198"/>
    </row>
    <row r="1322" spans="6:19" s="162" customFormat="1">
      <c r="F1322" s="197"/>
      <c r="K1322" s="197"/>
      <c r="P1322" s="198"/>
      <c r="Q1322" s="198"/>
      <c r="R1322" s="198"/>
      <c r="S1322" s="198"/>
    </row>
    <row r="1323" spans="6:19" s="162" customFormat="1">
      <c r="F1323" s="197"/>
      <c r="K1323" s="197"/>
      <c r="P1323" s="198"/>
      <c r="Q1323" s="198"/>
      <c r="R1323" s="198"/>
      <c r="S1323" s="198"/>
    </row>
    <row r="1324" spans="6:19" s="162" customFormat="1">
      <c r="F1324" s="197"/>
      <c r="K1324" s="197"/>
      <c r="P1324" s="198"/>
      <c r="Q1324" s="198"/>
      <c r="R1324" s="198"/>
      <c r="S1324" s="198"/>
    </row>
    <row r="1325" spans="6:19" s="162" customFormat="1">
      <c r="F1325" s="197"/>
      <c r="K1325" s="197"/>
      <c r="P1325" s="198"/>
      <c r="Q1325" s="198"/>
      <c r="R1325" s="198"/>
      <c r="S1325" s="198"/>
    </row>
    <row r="1326" spans="6:19" s="162" customFormat="1">
      <c r="F1326" s="197"/>
      <c r="K1326" s="197"/>
      <c r="P1326" s="198"/>
      <c r="Q1326" s="198"/>
      <c r="R1326" s="198"/>
      <c r="S1326" s="198"/>
    </row>
    <row r="1327" spans="6:19" s="162" customFormat="1">
      <c r="F1327" s="197"/>
      <c r="K1327" s="197"/>
      <c r="P1327" s="198"/>
      <c r="Q1327" s="198"/>
      <c r="R1327" s="198"/>
      <c r="S1327" s="198"/>
    </row>
    <row r="1328" spans="6:19" s="162" customFormat="1">
      <c r="F1328" s="197"/>
      <c r="K1328" s="197"/>
      <c r="P1328" s="198"/>
      <c r="Q1328" s="198"/>
      <c r="R1328" s="198"/>
      <c r="S1328" s="198"/>
    </row>
    <row r="1329" spans="6:19" s="162" customFormat="1">
      <c r="F1329" s="197"/>
      <c r="K1329" s="197"/>
      <c r="P1329" s="198"/>
      <c r="Q1329" s="198"/>
      <c r="R1329" s="198"/>
      <c r="S1329" s="198"/>
    </row>
    <row r="1330" spans="6:19" s="162" customFormat="1">
      <c r="F1330" s="197"/>
      <c r="K1330" s="197"/>
      <c r="P1330" s="198"/>
      <c r="Q1330" s="198"/>
      <c r="R1330" s="198"/>
      <c r="S1330" s="198"/>
    </row>
    <row r="1331" spans="6:19" s="162" customFormat="1">
      <c r="F1331" s="197"/>
      <c r="K1331" s="197"/>
      <c r="P1331" s="198"/>
      <c r="Q1331" s="198"/>
      <c r="R1331" s="198"/>
      <c r="S1331" s="198"/>
    </row>
    <row r="1332" spans="6:19" s="162" customFormat="1">
      <c r="F1332" s="197"/>
      <c r="K1332" s="197"/>
      <c r="P1332" s="198"/>
      <c r="Q1332" s="198"/>
      <c r="R1332" s="198"/>
      <c r="S1332" s="198"/>
    </row>
    <row r="1333" spans="6:19" s="162" customFormat="1">
      <c r="F1333" s="197"/>
      <c r="K1333" s="197"/>
      <c r="P1333" s="198"/>
      <c r="Q1333" s="198"/>
      <c r="R1333" s="198"/>
      <c r="S1333" s="198"/>
    </row>
    <row r="1334" spans="6:19" s="162" customFormat="1">
      <c r="F1334" s="197"/>
      <c r="K1334" s="197"/>
      <c r="P1334" s="198"/>
      <c r="Q1334" s="198"/>
      <c r="R1334" s="198"/>
      <c r="S1334" s="198"/>
    </row>
    <row r="1335" spans="6:19" s="162" customFormat="1">
      <c r="F1335" s="197"/>
      <c r="K1335" s="197"/>
      <c r="P1335" s="198"/>
      <c r="Q1335" s="198"/>
      <c r="R1335" s="198"/>
      <c r="S1335" s="198"/>
    </row>
    <row r="1336" spans="6:19" s="162" customFormat="1">
      <c r="F1336" s="197"/>
      <c r="K1336" s="197"/>
      <c r="P1336" s="198"/>
      <c r="Q1336" s="198"/>
      <c r="R1336" s="198"/>
      <c r="S1336" s="198"/>
    </row>
    <row r="1337" spans="6:19" s="162" customFormat="1">
      <c r="F1337" s="197"/>
      <c r="K1337" s="197"/>
      <c r="P1337" s="198"/>
      <c r="Q1337" s="198"/>
      <c r="R1337" s="198"/>
      <c r="S1337" s="198"/>
    </row>
    <row r="1338" spans="6:19" s="162" customFormat="1">
      <c r="F1338" s="197"/>
      <c r="K1338" s="197"/>
      <c r="P1338" s="198"/>
      <c r="Q1338" s="198"/>
      <c r="R1338" s="198"/>
      <c r="S1338" s="198"/>
    </row>
    <row r="1339" spans="6:19" s="162" customFormat="1">
      <c r="F1339" s="197"/>
      <c r="K1339" s="197"/>
      <c r="P1339" s="198"/>
      <c r="Q1339" s="198"/>
      <c r="R1339" s="198"/>
      <c r="S1339" s="198"/>
    </row>
    <row r="1340" spans="6:19" s="162" customFormat="1">
      <c r="F1340" s="197"/>
      <c r="K1340" s="197"/>
      <c r="P1340" s="198"/>
      <c r="Q1340" s="198"/>
      <c r="R1340" s="198"/>
      <c r="S1340" s="198"/>
    </row>
    <row r="1341" spans="6:19" s="162" customFormat="1">
      <c r="F1341" s="197"/>
      <c r="K1341" s="197"/>
      <c r="P1341" s="198"/>
      <c r="Q1341" s="198"/>
      <c r="R1341" s="198"/>
      <c r="S1341" s="198"/>
    </row>
    <row r="1342" spans="6:19" s="162" customFormat="1">
      <c r="F1342" s="197"/>
      <c r="K1342" s="197"/>
      <c r="P1342" s="198"/>
      <c r="Q1342" s="198"/>
      <c r="R1342" s="198"/>
      <c r="S1342" s="198"/>
    </row>
    <row r="1343" spans="6:19" s="162" customFormat="1">
      <c r="F1343" s="197"/>
      <c r="K1343" s="197"/>
      <c r="P1343" s="198"/>
      <c r="Q1343" s="198"/>
      <c r="R1343" s="198"/>
      <c r="S1343" s="198"/>
    </row>
    <row r="1344" spans="6:19" s="162" customFormat="1">
      <c r="F1344" s="197"/>
      <c r="K1344" s="197"/>
      <c r="P1344" s="198"/>
      <c r="Q1344" s="198"/>
      <c r="R1344" s="198"/>
      <c r="S1344" s="198"/>
    </row>
    <row r="1345" spans="6:19" s="162" customFormat="1">
      <c r="F1345" s="197"/>
      <c r="K1345" s="197"/>
      <c r="P1345" s="198"/>
      <c r="Q1345" s="198"/>
      <c r="R1345" s="198"/>
      <c r="S1345" s="198"/>
    </row>
    <row r="1346" spans="6:19" s="162" customFormat="1">
      <c r="F1346" s="197"/>
      <c r="K1346" s="197"/>
      <c r="P1346" s="198"/>
      <c r="Q1346" s="198"/>
      <c r="R1346" s="198"/>
      <c r="S1346" s="198"/>
    </row>
    <row r="1347" spans="6:19" s="162" customFormat="1">
      <c r="F1347" s="197"/>
      <c r="K1347" s="197"/>
      <c r="P1347" s="198"/>
      <c r="Q1347" s="198"/>
      <c r="R1347" s="198"/>
      <c r="S1347" s="198"/>
    </row>
    <row r="1348" spans="6:19" s="162" customFormat="1">
      <c r="F1348" s="197"/>
      <c r="K1348" s="197"/>
      <c r="P1348" s="198"/>
      <c r="Q1348" s="198"/>
      <c r="R1348" s="198"/>
      <c r="S1348" s="198"/>
    </row>
    <row r="1349" spans="6:19" s="162" customFormat="1">
      <c r="F1349" s="197"/>
      <c r="K1349" s="197"/>
      <c r="P1349" s="198"/>
      <c r="Q1349" s="198"/>
      <c r="R1349" s="198"/>
      <c r="S1349" s="198"/>
    </row>
    <row r="1350" spans="6:19" s="162" customFormat="1">
      <c r="F1350" s="197"/>
      <c r="K1350" s="197"/>
      <c r="P1350" s="198"/>
      <c r="Q1350" s="198"/>
      <c r="R1350" s="198"/>
      <c r="S1350" s="198"/>
    </row>
    <row r="1351" spans="6:19" s="162" customFormat="1">
      <c r="F1351" s="197"/>
      <c r="K1351" s="197"/>
      <c r="P1351" s="198"/>
      <c r="Q1351" s="198"/>
      <c r="R1351" s="198"/>
      <c r="S1351" s="198"/>
    </row>
    <row r="1352" spans="6:19" s="162" customFormat="1">
      <c r="F1352" s="197"/>
      <c r="K1352" s="197"/>
      <c r="P1352" s="198"/>
      <c r="Q1352" s="198"/>
      <c r="R1352" s="198"/>
      <c r="S1352" s="198"/>
    </row>
    <row r="1353" spans="6:19" s="162" customFormat="1">
      <c r="F1353" s="197"/>
      <c r="K1353" s="197"/>
      <c r="P1353" s="198"/>
      <c r="Q1353" s="198"/>
      <c r="R1353" s="198"/>
      <c r="S1353" s="198"/>
    </row>
    <row r="1354" spans="6:19" s="162" customFormat="1">
      <c r="F1354" s="197"/>
      <c r="K1354" s="197"/>
      <c r="P1354" s="198"/>
      <c r="Q1354" s="198"/>
      <c r="R1354" s="198"/>
      <c r="S1354" s="198"/>
    </row>
    <row r="1355" spans="6:19" s="162" customFormat="1">
      <c r="F1355" s="197"/>
      <c r="K1355" s="197"/>
      <c r="P1355" s="198"/>
      <c r="Q1355" s="198"/>
      <c r="R1355" s="198"/>
      <c r="S1355" s="198"/>
    </row>
    <row r="1356" spans="6:19" s="162" customFormat="1">
      <c r="F1356" s="197"/>
      <c r="K1356" s="197"/>
      <c r="P1356" s="198"/>
      <c r="Q1356" s="198"/>
      <c r="R1356" s="198"/>
      <c r="S1356" s="198"/>
    </row>
    <row r="1357" spans="6:19" s="162" customFormat="1">
      <c r="F1357" s="197"/>
      <c r="K1357" s="197"/>
      <c r="P1357" s="198"/>
      <c r="Q1357" s="198"/>
      <c r="R1357" s="198"/>
      <c r="S1357" s="198"/>
    </row>
    <row r="1358" spans="6:19" s="162" customFormat="1">
      <c r="F1358" s="197"/>
      <c r="K1358" s="197"/>
      <c r="P1358" s="198"/>
      <c r="Q1358" s="198"/>
      <c r="R1358" s="198"/>
      <c r="S1358" s="198"/>
    </row>
    <row r="1359" spans="6:19" s="162" customFormat="1">
      <c r="F1359" s="197"/>
      <c r="K1359" s="197"/>
      <c r="P1359" s="198"/>
      <c r="Q1359" s="198"/>
      <c r="R1359" s="198"/>
      <c r="S1359" s="198"/>
    </row>
    <row r="1360" spans="6:19" s="162" customFormat="1">
      <c r="F1360" s="197"/>
      <c r="K1360" s="197"/>
      <c r="P1360" s="198"/>
      <c r="Q1360" s="198"/>
      <c r="R1360" s="198"/>
      <c r="S1360" s="198"/>
    </row>
    <row r="1361" spans="6:19" s="162" customFormat="1">
      <c r="F1361" s="197"/>
      <c r="K1361" s="197"/>
      <c r="P1361" s="198"/>
      <c r="Q1361" s="198"/>
      <c r="R1361" s="198"/>
      <c r="S1361" s="198"/>
    </row>
    <row r="1362" spans="6:19" s="162" customFormat="1">
      <c r="F1362" s="197"/>
      <c r="K1362" s="197"/>
      <c r="P1362" s="198"/>
      <c r="Q1362" s="198"/>
      <c r="R1362" s="198"/>
      <c r="S1362" s="198"/>
    </row>
    <row r="1363" spans="6:19" s="162" customFormat="1">
      <c r="F1363" s="197"/>
      <c r="K1363" s="197"/>
      <c r="P1363" s="198"/>
      <c r="Q1363" s="198"/>
      <c r="R1363" s="198"/>
      <c r="S1363" s="198"/>
    </row>
    <row r="1364" spans="6:19" s="162" customFormat="1">
      <c r="F1364" s="197"/>
      <c r="K1364" s="197"/>
      <c r="P1364" s="198"/>
      <c r="Q1364" s="198"/>
      <c r="R1364" s="198"/>
      <c r="S1364" s="198"/>
    </row>
    <row r="1365" spans="6:19" s="162" customFormat="1">
      <c r="F1365" s="197"/>
      <c r="K1365" s="197"/>
      <c r="P1365" s="198"/>
      <c r="Q1365" s="198"/>
      <c r="R1365" s="198"/>
      <c r="S1365" s="198"/>
    </row>
    <row r="1366" spans="6:19" s="162" customFormat="1">
      <c r="F1366" s="197"/>
      <c r="K1366" s="197"/>
      <c r="P1366" s="198"/>
      <c r="Q1366" s="198"/>
      <c r="R1366" s="198"/>
      <c r="S1366" s="198"/>
    </row>
    <row r="1367" spans="6:19" s="162" customFormat="1">
      <c r="F1367" s="197"/>
      <c r="K1367" s="197"/>
      <c r="P1367" s="198"/>
      <c r="Q1367" s="198"/>
      <c r="R1367" s="198"/>
      <c r="S1367" s="198"/>
    </row>
    <row r="1368" spans="6:19" s="162" customFormat="1">
      <c r="F1368" s="197"/>
      <c r="K1368" s="197"/>
      <c r="P1368" s="198"/>
      <c r="Q1368" s="198"/>
      <c r="R1368" s="198"/>
      <c r="S1368" s="198"/>
    </row>
    <row r="1369" spans="6:19" s="162" customFormat="1">
      <c r="F1369" s="197"/>
      <c r="K1369" s="197"/>
      <c r="P1369" s="198"/>
      <c r="Q1369" s="198"/>
      <c r="R1369" s="198"/>
      <c r="S1369" s="198"/>
    </row>
    <row r="1370" spans="6:19" s="162" customFormat="1">
      <c r="F1370" s="197"/>
      <c r="K1370" s="197"/>
      <c r="P1370" s="198"/>
      <c r="Q1370" s="198"/>
      <c r="R1370" s="198"/>
      <c r="S1370" s="198"/>
    </row>
    <row r="1371" spans="6:19" s="162" customFormat="1">
      <c r="F1371" s="197"/>
      <c r="K1371" s="197"/>
      <c r="P1371" s="198"/>
      <c r="Q1371" s="198"/>
      <c r="R1371" s="198"/>
      <c r="S1371" s="198"/>
    </row>
    <row r="1372" spans="6:19" s="162" customFormat="1">
      <c r="F1372" s="197"/>
      <c r="K1372" s="197"/>
      <c r="P1372" s="198"/>
      <c r="Q1372" s="198"/>
      <c r="R1372" s="198"/>
      <c r="S1372" s="198"/>
    </row>
    <row r="1373" spans="6:19" s="162" customFormat="1">
      <c r="F1373" s="197"/>
      <c r="K1373" s="197"/>
      <c r="P1373" s="198"/>
      <c r="Q1373" s="198"/>
      <c r="R1373" s="198"/>
      <c r="S1373" s="198"/>
    </row>
    <row r="1374" spans="6:19" s="162" customFormat="1">
      <c r="F1374" s="197"/>
      <c r="K1374" s="197"/>
      <c r="P1374" s="198"/>
      <c r="Q1374" s="198"/>
      <c r="R1374" s="198"/>
      <c r="S1374" s="198"/>
    </row>
    <row r="1375" spans="6:19" s="162" customFormat="1">
      <c r="F1375" s="197"/>
      <c r="K1375" s="197"/>
      <c r="P1375" s="198"/>
      <c r="Q1375" s="198"/>
      <c r="R1375" s="198"/>
      <c r="S1375" s="198"/>
    </row>
    <row r="1376" spans="6:19" s="162" customFormat="1">
      <c r="F1376" s="197"/>
      <c r="K1376" s="197"/>
      <c r="P1376" s="198"/>
      <c r="Q1376" s="198"/>
      <c r="R1376" s="198"/>
      <c r="S1376" s="198"/>
    </row>
    <row r="1377" spans="6:19" s="162" customFormat="1">
      <c r="F1377" s="197"/>
      <c r="K1377" s="197"/>
      <c r="P1377" s="198"/>
      <c r="Q1377" s="198"/>
      <c r="R1377" s="198"/>
      <c r="S1377" s="198"/>
    </row>
    <row r="1378" spans="6:19" s="162" customFormat="1">
      <c r="F1378" s="197"/>
      <c r="K1378" s="197"/>
      <c r="P1378" s="198"/>
      <c r="Q1378" s="198"/>
      <c r="R1378" s="198"/>
      <c r="S1378" s="198"/>
    </row>
    <row r="1379" spans="6:19" s="162" customFormat="1">
      <c r="F1379" s="197"/>
      <c r="K1379" s="197"/>
      <c r="P1379" s="198"/>
      <c r="Q1379" s="198"/>
      <c r="R1379" s="198"/>
      <c r="S1379" s="198"/>
    </row>
    <row r="1380" spans="6:19" s="162" customFormat="1">
      <c r="F1380" s="197"/>
      <c r="K1380" s="197"/>
      <c r="P1380" s="198"/>
      <c r="Q1380" s="198"/>
      <c r="R1380" s="198"/>
      <c r="S1380" s="198"/>
    </row>
    <row r="1381" spans="6:19" s="162" customFormat="1">
      <c r="F1381" s="197"/>
      <c r="K1381" s="197"/>
      <c r="P1381" s="198"/>
      <c r="Q1381" s="198"/>
      <c r="R1381" s="198"/>
      <c r="S1381" s="198"/>
    </row>
    <row r="1382" spans="6:19" s="162" customFormat="1">
      <c r="F1382" s="197"/>
      <c r="K1382" s="197"/>
      <c r="P1382" s="198"/>
      <c r="Q1382" s="198"/>
      <c r="R1382" s="198"/>
      <c r="S1382" s="198"/>
    </row>
    <row r="1383" spans="6:19" s="162" customFormat="1">
      <c r="F1383" s="197"/>
      <c r="K1383" s="197"/>
      <c r="P1383" s="198"/>
      <c r="Q1383" s="198"/>
      <c r="R1383" s="198"/>
      <c r="S1383" s="198"/>
    </row>
    <row r="1384" spans="6:19" s="162" customFormat="1">
      <c r="F1384" s="197"/>
      <c r="K1384" s="197"/>
      <c r="P1384" s="198"/>
      <c r="Q1384" s="198"/>
      <c r="R1384" s="198"/>
      <c r="S1384" s="198"/>
    </row>
    <row r="1385" spans="6:19" s="162" customFormat="1">
      <c r="F1385" s="197"/>
      <c r="K1385" s="197"/>
      <c r="P1385" s="198"/>
      <c r="Q1385" s="198"/>
      <c r="R1385" s="198"/>
      <c r="S1385" s="198"/>
    </row>
    <row r="1386" spans="6:19" s="162" customFormat="1">
      <c r="F1386" s="197"/>
      <c r="K1386" s="197"/>
      <c r="P1386" s="198"/>
      <c r="Q1386" s="198"/>
      <c r="R1386" s="198"/>
      <c r="S1386" s="198"/>
    </row>
    <row r="1387" spans="6:19" s="162" customFormat="1">
      <c r="F1387" s="197"/>
      <c r="K1387" s="197"/>
      <c r="P1387" s="198"/>
      <c r="Q1387" s="198"/>
      <c r="R1387" s="198"/>
      <c r="S1387" s="198"/>
    </row>
    <row r="1388" spans="6:19" s="162" customFormat="1">
      <c r="F1388" s="197"/>
      <c r="K1388" s="197"/>
      <c r="P1388" s="198"/>
      <c r="Q1388" s="198"/>
      <c r="R1388" s="198"/>
      <c r="S1388" s="198"/>
    </row>
    <row r="1389" spans="6:19" s="162" customFormat="1">
      <c r="F1389" s="197"/>
      <c r="K1389" s="197"/>
      <c r="P1389" s="198"/>
      <c r="Q1389" s="198"/>
      <c r="R1389" s="198"/>
      <c r="S1389" s="198"/>
    </row>
    <row r="1390" spans="6:19" s="162" customFormat="1">
      <c r="F1390" s="197"/>
      <c r="K1390" s="197"/>
      <c r="P1390" s="198"/>
      <c r="Q1390" s="198"/>
      <c r="R1390" s="198"/>
      <c r="S1390" s="198"/>
    </row>
    <row r="1391" spans="6:19" s="162" customFormat="1">
      <c r="F1391" s="197"/>
      <c r="K1391" s="197"/>
      <c r="P1391" s="198"/>
      <c r="Q1391" s="198"/>
      <c r="R1391" s="198"/>
      <c r="S1391" s="198"/>
    </row>
    <row r="1392" spans="6:19" s="162" customFormat="1">
      <c r="F1392" s="197"/>
      <c r="K1392" s="197"/>
      <c r="P1392" s="198"/>
      <c r="Q1392" s="198"/>
      <c r="R1392" s="198"/>
      <c r="S1392" s="198"/>
    </row>
    <row r="1393" spans="6:19" s="162" customFormat="1">
      <c r="F1393" s="197"/>
      <c r="K1393" s="197"/>
      <c r="P1393" s="198"/>
      <c r="Q1393" s="198"/>
      <c r="R1393" s="198"/>
      <c r="S1393" s="198"/>
    </row>
    <row r="1394" spans="6:19" s="162" customFormat="1">
      <c r="F1394" s="197"/>
      <c r="K1394" s="197"/>
      <c r="P1394" s="198"/>
      <c r="Q1394" s="198"/>
      <c r="R1394" s="198"/>
      <c r="S1394" s="198"/>
    </row>
    <row r="1395" spans="6:19" s="162" customFormat="1">
      <c r="F1395" s="197"/>
      <c r="K1395" s="197"/>
      <c r="P1395" s="198"/>
      <c r="Q1395" s="198"/>
      <c r="R1395" s="198"/>
      <c r="S1395" s="198"/>
    </row>
    <row r="1396" spans="6:19" s="162" customFormat="1">
      <c r="F1396" s="197"/>
      <c r="K1396" s="197"/>
      <c r="P1396" s="198"/>
      <c r="Q1396" s="198"/>
      <c r="R1396" s="198"/>
      <c r="S1396" s="198"/>
    </row>
    <row r="1397" spans="6:19" s="162" customFormat="1">
      <c r="F1397" s="197"/>
      <c r="K1397" s="197"/>
      <c r="P1397" s="198"/>
      <c r="Q1397" s="198"/>
      <c r="R1397" s="198"/>
      <c r="S1397" s="198"/>
    </row>
    <row r="1398" spans="6:19" s="162" customFormat="1">
      <c r="F1398" s="197"/>
      <c r="K1398" s="197"/>
      <c r="P1398" s="198"/>
      <c r="Q1398" s="198"/>
      <c r="R1398" s="198"/>
      <c r="S1398" s="198"/>
    </row>
    <row r="1399" spans="6:19" s="162" customFormat="1">
      <c r="F1399" s="197"/>
      <c r="K1399" s="197"/>
      <c r="P1399" s="198"/>
      <c r="Q1399" s="198"/>
      <c r="R1399" s="198"/>
      <c r="S1399" s="198"/>
    </row>
    <row r="1400" spans="6:19" s="162" customFormat="1">
      <c r="F1400" s="197"/>
      <c r="K1400" s="197"/>
      <c r="P1400" s="198"/>
      <c r="Q1400" s="198"/>
      <c r="R1400" s="198"/>
      <c r="S1400" s="198"/>
    </row>
    <row r="1401" spans="6:19" s="162" customFormat="1">
      <c r="F1401" s="197"/>
      <c r="K1401" s="197"/>
      <c r="P1401" s="198"/>
      <c r="Q1401" s="198"/>
      <c r="R1401" s="198"/>
      <c r="S1401" s="198"/>
    </row>
    <row r="1402" spans="6:19" s="162" customFormat="1">
      <c r="F1402" s="197"/>
      <c r="K1402" s="197"/>
      <c r="P1402" s="198"/>
      <c r="Q1402" s="198"/>
      <c r="R1402" s="198"/>
      <c r="S1402" s="198"/>
    </row>
    <row r="1403" spans="6:19" s="162" customFormat="1">
      <c r="F1403" s="197"/>
      <c r="K1403" s="197"/>
      <c r="P1403" s="198"/>
      <c r="Q1403" s="198"/>
      <c r="R1403" s="198"/>
      <c r="S1403" s="198"/>
    </row>
    <row r="1404" spans="6:19" s="162" customFormat="1">
      <c r="F1404" s="197"/>
      <c r="K1404" s="197"/>
      <c r="P1404" s="198"/>
      <c r="Q1404" s="198"/>
      <c r="R1404" s="198"/>
      <c r="S1404" s="198"/>
    </row>
    <row r="1405" spans="6:19" s="162" customFormat="1">
      <c r="F1405" s="197"/>
      <c r="K1405" s="197"/>
      <c r="P1405" s="198"/>
      <c r="Q1405" s="198"/>
      <c r="R1405" s="198"/>
      <c r="S1405" s="198"/>
    </row>
    <row r="1406" spans="6:19" s="162" customFormat="1">
      <c r="F1406" s="197"/>
      <c r="K1406" s="197"/>
      <c r="P1406" s="198"/>
      <c r="Q1406" s="198"/>
      <c r="R1406" s="198"/>
      <c r="S1406" s="198"/>
    </row>
    <row r="1407" spans="6:19" s="162" customFormat="1">
      <c r="F1407" s="197"/>
      <c r="K1407" s="197"/>
      <c r="P1407" s="198"/>
      <c r="Q1407" s="198"/>
      <c r="R1407" s="198"/>
      <c r="S1407" s="198"/>
    </row>
    <row r="1408" spans="6:19" s="162" customFormat="1">
      <c r="F1408" s="197"/>
      <c r="K1408" s="197"/>
      <c r="P1408" s="198"/>
      <c r="Q1408" s="198"/>
      <c r="R1408" s="198"/>
      <c r="S1408" s="198"/>
    </row>
    <row r="1409" spans="6:19" s="162" customFormat="1">
      <c r="F1409" s="197"/>
      <c r="K1409" s="197"/>
      <c r="P1409" s="198"/>
      <c r="Q1409" s="198"/>
      <c r="R1409" s="198"/>
      <c r="S1409" s="198"/>
    </row>
    <row r="1410" spans="6:19" s="162" customFormat="1">
      <c r="F1410" s="197"/>
      <c r="K1410" s="197"/>
      <c r="P1410" s="198"/>
      <c r="Q1410" s="198"/>
      <c r="R1410" s="198"/>
      <c r="S1410" s="198"/>
    </row>
    <row r="1411" spans="6:19" s="162" customFormat="1">
      <c r="F1411" s="197"/>
      <c r="K1411" s="197"/>
      <c r="P1411" s="198"/>
      <c r="Q1411" s="198"/>
      <c r="R1411" s="198"/>
      <c r="S1411" s="198"/>
    </row>
    <row r="1412" spans="6:19" s="162" customFormat="1">
      <c r="F1412" s="197"/>
      <c r="K1412" s="197"/>
      <c r="P1412" s="198"/>
      <c r="Q1412" s="198"/>
      <c r="R1412" s="198"/>
      <c r="S1412" s="198"/>
    </row>
    <row r="1413" spans="6:19" s="162" customFormat="1">
      <c r="F1413" s="197"/>
      <c r="K1413" s="197"/>
      <c r="P1413" s="198"/>
      <c r="Q1413" s="198"/>
      <c r="R1413" s="198"/>
      <c r="S1413" s="198"/>
    </row>
    <row r="1414" spans="6:19" s="162" customFormat="1">
      <c r="F1414" s="197"/>
      <c r="K1414" s="197"/>
      <c r="P1414" s="198"/>
      <c r="Q1414" s="198"/>
      <c r="R1414" s="198"/>
      <c r="S1414" s="198"/>
    </row>
    <row r="1415" spans="6:19" s="162" customFormat="1">
      <c r="F1415" s="197"/>
      <c r="K1415" s="197"/>
      <c r="P1415" s="198"/>
      <c r="Q1415" s="198"/>
      <c r="R1415" s="198"/>
      <c r="S1415" s="198"/>
    </row>
    <row r="1416" spans="6:19" s="162" customFormat="1">
      <c r="F1416" s="197"/>
      <c r="K1416" s="197"/>
      <c r="P1416" s="198"/>
      <c r="Q1416" s="198"/>
      <c r="R1416" s="198"/>
      <c r="S1416" s="198"/>
    </row>
    <row r="1417" spans="6:19" s="162" customFormat="1">
      <c r="F1417" s="197"/>
      <c r="K1417" s="197"/>
      <c r="P1417" s="198"/>
      <c r="Q1417" s="198"/>
      <c r="R1417" s="198"/>
      <c r="S1417" s="198"/>
    </row>
    <row r="1418" spans="6:19" s="162" customFormat="1">
      <c r="F1418" s="197"/>
      <c r="K1418" s="197"/>
      <c r="P1418" s="198"/>
      <c r="Q1418" s="198"/>
      <c r="R1418" s="198"/>
      <c r="S1418" s="198"/>
    </row>
    <row r="1419" spans="6:19" s="162" customFormat="1">
      <c r="F1419" s="197"/>
      <c r="K1419" s="197"/>
      <c r="P1419" s="198"/>
      <c r="Q1419" s="198"/>
      <c r="R1419" s="198"/>
      <c r="S1419" s="198"/>
    </row>
    <row r="1420" spans="6:19" s="162" customFormat="1">
      <c r="F1420" s="197"/>
      <c r="K1420" s="197"/>
      <c r="P1420" s="198"/>
      <c r="Q1420" s="198"/>
      <c r="R1420" s="198"/>
      <c r="S1420" s="198"/>
    </row>
    <row r="1421" spans="6:19" s="162" customFormat="1">
      <c r="F1421" s="197"/>
      <c r="K1421" s="197"/>
      <c r="P1421" s="198"/>
      <c r="Q1421" s="198"/>
      <c r="R1421" s="198"/>
      <c r="S1421" s="198"/>
    </row>
    <row r="1422" spans="6:19" s="162" customFormat="1">
      <c r="F1422" s="197"/>
      <c r="K1422" s="197"/>
      <c r="P1422" s="198"/>
      <c r="Q1422" s="198"/>
      <c r="R1422" s="198"/>
      <c r="S1422" s="198"/>
    </row>
    <row r="1423" spans="6:19" s="162" customFormat="1">
      <c r="F1423" s="197"/>
      <c r="K1423" s="197"/>
      <c r="P1423" s="198"/>
      <c r="Q1423" s="198"/>
      <c r="R1423" s="198"/>
      <c r="S1423" s="198"/>
    </row>
    <row r="1424" spans="6:19" s="162" customFormat="1">
      <c r="F1424" s="197"/>
      <c r="K1424" s="197"/>
      <c r="P1424" s="198"/>
      <c r="Q1424" s="198"/>
      <c r="R1424" s="198"/>
      <c r="S1424" s="198"/>
    </row>
    <row r="1425" spans="6:19" s="162" customFormat="1">
      <c r="F1425" s="197"/>
      <c r="K1425" s="197"/>
      <c r="P1425" s="198"/>
      <c r="Q1425" s="198"/>
      <c r="R1425" s="198"/>
      <c r="S1425" s="198"/>
    </row>
    <row r="1426" spans="6:19" s="162" customFormat="1">
      <c r="F1426" s="197"/>
      <c r="K1426" s="197"/>
      <c r="P1426" s="198"/>
      <c r="Q1426" s="198"/>
      <c r="R1426" s="198"/>
      <c r="S1426" s="198"/>
    </row>
    <row r="1427" spans="6:19" s="162" customFormat="1">
      <c r="F1427" s="197"/>
      <c r="K1427" s="197"/>
      <c r="P1427" s="198"/>
      <c r="Q1427" s="198"/>
      <c r="R1427" s="198"/>
      <c r="S1427" s="198"/>
    </row>
    <row r="1428" spans="6:19" s="162" customFormat="1">
      <c r="F1428" s="197"/>
      <c r="K1428" s="197"/>
      <c r="P1428" s="198"/>
      <c r="Q1428" s="198"/>
      <c r="R1428" s="198"/>
      <c r="S1428" s="198"/>
    </row>
    <row r="1429" spans="6:19" s="162" customFormat="1">
      <c r="F1429" s="197"/>
      <c r="K1429" s="197"/>
      <c r="P1429" s="198"/>
      <c r="Q1429" s="198"/>
      <c r="R1429" s="198"/>
      <c r="S1429" s="198"/>
    </row>
    <row r="1430" spans="6:19" s="162" customFormat="1">
      <c r="F1430" s="197"/>
      <c r="K1430" s="197"/>
      <c r="P1430" s="198"/>
      <c r="Q1430" s="198"/>
      <c r="R1430" s="198"/>
      <c r="S1430" s="198"/>
    </row>
    <row r="1431" spans="6:19" s="162" customFormat="1">
      <c r="F1431" s="197"/>
      <c r="K1431" s="197"/>
      <c r="P1431" s="198"/>
      <c r="Q1431" s="198"/>
      <c r="R1431" s="198"/>
      <c r="S1431" s="198"/>
    </row>
    <row r="1432" spans="6:19" s="162" customFormat="1">
      <c r="F1432" s="197"/>
      <c r="K1432" s="197"/>
      <c r="P1432" s="198"/>
      <c r="Q1432" s="198"/>
      <c r="R1432" s="198"/>
      <c r="S1432" s="198"/>
    </row>
    <row r="1433" spans="6:19" s="162" customFormat="1">
      <c r="F1433" s="197"/>
      <c r="K1433" s="197"/>
      <c r="P1433" s="198"/>
      <c r="Q1433" s="198"/>
      <c r="R1433" s="198"/>
      <c r="S1433" s="198"/>
    </row>
    <row r="1434" spans="6:19" s="162" customFormat="1">
      <c r="F1434" s="197"/>
      <c r="K1434" s="197"/>
      <c r="P1434" s="198"/>
      <c r="Q1434" s="198"/>
      <c r="R1434" s="198"/>
      <c r="S1434" s="198"/>
    </row>
    <row r="1435" spans="6:19" s="162" customFormat="1">
      <c r="F1435" s="197"/>
      <c r="K1435" s="197"/>
      <c r="P1435" s="198"/>
      <c r="Q1435" s="198"/>
      <c r="R1435" s="198"/>
      <c r="S1435" s="198"/>
    </row>
    <row r="1436" spans="6:19" s="162" customFormat="1">
      <c r="F1436" s="197"/>
      <c r="K1436" s="197"/>
      <c r="P1436" s="198"/>
      <c r="Q1436" s="198"/>
      <c r="R1436" s="198"/>
      <c r="S1436" s="198"/>
    </row>
    <row r="1437" spans="6:19" s="162" customFormat="1">
      <c r="F1437" s="197"/>
      <c r="K1437" s="197"/>
      <c r="P1437" s="198"/>
      <c r="Q1437" s="198"/>
      <c r="R1437" s="198"/>
      <c r="S1437" s="198"/>
    </row>
    <row r="1438" spans="6:19" s="162" customFormat="1">
      <c r="F1438" s="197"/>
      <c r="K1438" s="197"/>
      <c r="P1438" s="198"/>
      <c r="Q1438" s="198"/>
      <c r="R1438" s="198"/>
      <c r="S1438" s="198"/>
    </row>
    <row r="1439" spans="6:19" s="162" customFormat="1">
      <c r="F1439" s="197"/>
      <c r="K1439" s="197"/>
      <c r="P1439" s="198"/>
      <c r="Q1439" s="198"/>
      <c r="R1439" s="198"/>
      <c r="S1439" s="198"/>
    </row>
    <row r="1440" spans="6:19" s="162" customFormat="1">
      <c r="F1440" s="197"/>
      <c r="K1440" s="197"/>
      <c r="P1440" s="198"/>
      <c r="Q1440" s="198"/>
      <c r="R1440" s="198"/>
      <c r="S1440" s="198"/>
    </row>
    <row r="1441" spans="6:19" s="162" customFormat="1">
      <c r="F1441" s="197"/>
      <c r="K1441" s="197"/>
      <c r="P1441" s="198"/>
      <c r="Q1441" s="198"/>
      <c r="R1441" s="198"/>
      <c r="S1441" s="198"/>
    </row>
    <row r="1442" spans="6:19" s="162" customFormat="1">
      <c r="F1442" s="197"/>
      <c r="K1442" s="197"/>
      <c r="P1442" s="198"/>
      <c r="Q1442" s="198"/>
      <c r="R1442" s="198"/>
      <c r="S1442" s="198"/>
    </row>
    <row r="1443" spans="6:19" s="162" customFormat="1">
      <c r="F1443" s="197"/>
      <c r="K1443" s="197"/>
      <c r="P1443" s="198"/>
      <c r="Q1443" s="198"/>
      <c r="R1443" s="198"/>
      <c r="S1443" s="198"/>
    </row>
    <row r="1444" spans="6:19" s="162" customFormat="1">
      <c r="F1444" s="197"/>
      <c r="K1444" s="197"/>
      <c r="P1444" s="198"/>
      <c r="Q1444" s="198"/>
      <c r="R1444" s="198"/>
      <c r="S1444" s="198"/>
    </row>
    <row r="1445" spans="6:19" s="162" customFormat="1">
      <c r="F1445" s="197"/>
      <c r="K1445" s="197"/>
      <c r="P1445" s="198"/>
      <c r="Q1445" s="198"/>
      <c r="R1445" s="198"/>
      <c r="S1445" s="198"/>
    </row>
    <row r="1446" spans="6:19" s="162" customFormat="1">
      <c r="F1446" s="197"/>
      <c r="K1446" s="197"/>
      <c r="P1446" s="198"/>
      <c r="Q1446" s="198"/>
      <c r="R1446" s="198"/>
      <c r="S1446" s="198"/>
    </row>
    <row r="1447" spans="6:19" s="162" customFormat="1">
      <c r="F1447" s="197"/>
      <c r="K1447" s="197"/>
      <c r="P1447" s="198"/>
      <c r="Q1447" s="198"/>
      <c r="R1447" s="198"/>
      <c r="S1447" s="198"/>
    </row>
    <row r="1448" spans="6:19" s="162" customFormat="1">
      <c r="F1448" s="197"/>
      <c r="K1448" s="197"/>
      <c r="P1448" s="198"/>
      <c r="Q1448" s="198"/>
      <c r="R1448" s="198"/>
      <c r="S1448" s="198"/>
    </row>
    <row r="1449" spans="6:19" s="162" customFormat="1">
      <c r="F1449" s="197"/>
      <c r="K1449" s="197"/>
      <c r="P1449" s="198"/>
      <c r="Q1449" s="198"/>
      <c r="R1449" s="198"/>
      <c r="S1449" s="198"/>
    </row>
    <row r="1450" spans="6:19" s="162" customFormat="1">
      <c r="F1450" s="197"/>
      <c r="K1450" s="197"/>
      <c r="P1450" s="198"/>
      <c r="Q1450" s="198"/>
      <c r="R1450" s="198"/>
      <c r="S1450" s="198"/>
    </row>
    <row r="1451" spans="6:19" s="162" customFormat="1">
      <c r="F1451" s="197"/>
      <c r="K1451" s="197"/>
      <c r="P1451" s="198"/>
      <c r="Q1451" s="198"/>
      <c r="R1451" s="198"/>
      <c r="S1451" s="198"/>
    </row>
    <row r="1452" spans="6:19" s="162" customFormat="1">
      <c r="F1452" s="197"/>
      <c r="K1452" s="197"/>
      <c r="P1452" s="198"/>
      <c r="Q1452" s="198"/>
      <c r="R1452" s="198"/>
      <c r="S1452" s="198"/>
    </row>
    <row r="1453" spans="6:19" s="162" customFormat="1">
      <c r="F1453" s="197"/>
      <c r="K1453" s="197"/>
      <c r="P1453" s="198"/>
      <c r="Q1453" s="198"/>
      <c r="R1453" s="198"/>
      <c r="S1453" s="198"/>
    </row>
    <row r="1454" spans="6:19" s="162" customFormat="1">
      <c r="F1454" s="197"/>
      <c r="K1454" s="197"/>
      <c r="P1454" s="198"/>
      <c r="Q1454" s="198"/>
      <c r="R1454" s="198"/>
      <c r="S1454" s="198"/>
    </row>
    <row r="1455" spans="6:19" s="162" customFormat="1">
      <c r="F1455" s="197"/>
      <c r="K1455" s="197"/>
      <c r="P1455" s="198"/>
      <c r="Q1455" s="198"/>
      <c r="R1455" s="198"/>
      <c r="S1455" s="198"/>
    </row>
    <row r="1456" spans="6:19" s="162" customFormat="1">
      <c r="F1456" s="197"/>
      <c r="K1456" s="197"/>
      <c r="P1456" s="198"/>
      <c r="Q1456" s="198"/>
      <c r="R1456" s="198"/>
      <c r="S1456" s="198"/>
    </row>
    <row r="1457" spans="6:19" s="162" customFormat="1">
      <c r="F1457" s="197"/>
      <c r="K1457" s="197"/>
      <c r="P1457" s="198"/>
      <c r="Q1457" s="198"/>
      <c r="R1457" s="198"/>
      <c r="S1457" s="198"/>
    </row>
    <row r="1458" spans="6:19" s="162" customFormat="1">
      <c r="F1458" s="197"/>
      <c r="K1458" s="197"/>
      <c r="P1458" s="198"/>
      <c r="Q1458" s="198"/>
      <c r="R1458" s="198"/>
      <c r="S1458" s="198"/>
    </row>
    <row r="1459" spans="6:19" s="162" customFormat="1">
      <c r="F1459" s="197"/>
      <c r="K1459" s="197"/>
      <c r="P1459" s="198"/>
      <c r="Q1459" s="198"/>
      <c r="R1459" s="198"/>
      <c r="S1459" s="198"/>
    </row>
    <row r="1460" spans="6:19" s="162" customFormat="1">
      <c r="F1460" s="197"/>
      <c r="K1460" s="197"/>
      <c r="P1460" s="198"/>
      <c r="Q1460" s="198"/>
      <c r="R1460" s="198"/>
      <c r="S1460" s="198"/>
    </row>
    <row r="1461" spans="6:19" s="162" customFormat="1">
      <c r="F1461" s="197"/>
      <c r="K1461" s="197"/>
      <c r="P1461" s="198"/>
      <c r="Q1461" s="198"/>
      <c r="R1461" s="198"/>
      <c r="S1461" s="198"/>
    </row>
    <row r="1462" spans="6:19" s="162" customFormat="1">
      <c r="F1462" s="197"/>
      <c r="K1462" s="197"/>
      <c r="P1462" s="198"/>
      <c r="Q1462" s="198"/>
      <c r="R1462" s="198"/>
      <c r="S1462" s="198"/>
    </row>
    <row r="1463" spans="6:19" s="162" customFormat="1">
      <c r="F1463" s="197"/>
      <c r="K1463" s="197"/>
      <c r="P1463" s="198"/>
      <c r="Q1463" s="198"/>
      <c r="R1463" s="198"/>
      <c r="S1463" s="198"/>
    </row>
    <row r="1464" spans="6:19" s="162" customFormat="1">
      <c r="F1464" s="197"/>
      <c r="K1464" s="197"/>
      <c r="P1464" s="198"/>
      <c r="Q1464" s="198"/>
      <c r="R1464" s="198"/>
      <c r="S1464" s="198"/>
    </row>
    <row r="1465" spans="6:19" s="162" customFormat="1">
      <c r="F1465" s="197"/>
      <c r="K1465" s="197"/>
      <c r="P1465" s="198"/>
      <c r="Q1465" s="198"/>
      <c r="R1465" s="198"/>
      <c r="S1465" s="198"/>
    </row>
    <row r="1466" spans="6:19" s="162" customFormat="1">
      <c r="F1466" s="197"/>
      <c r="K1466" s="197"/>
      <c r="P1466" s="198"/>
      <c r="Q1466" s="198"/>
      <c r="R1466" s="198"/>
      <c r="S1466" s="198"/>
    </row>
    <row r="1467" spans="6:19" s="162" customFormat="1">
      <c r="F1467" s="197"/>
      <c r="K1467" s="197"/>
      <c r="P1467" s="198"/>
      <c r="Q1467" s="198"/>
      <c r="R1467" s="198"/>
      <c r="S1467" s="198"/>
    </row>
    <row r="1468" spans="6:19" s="162" customFormat="1">
      <c r="F1468" s="197"/>
      <c r="K1468" s="197"/>
      <c r="P1468" s="198"/>
      <c r="Q1468" s="198"/>
      <c r="R1468" s="198"/>
      <c r="S1468" s="198"/>
    </row>
    <row r="1469" spans="6:19" s="162" customFormat="1">
      <c r="F1469" s="197"/>
      <c r="K1469" s="197"/>
      <c r="P1469" s="198"/>
      <c r="Q1469" s="198"/>
      <c r="R1469" s="198"/>
      <c r="S1469" s="198"/>
    </row>
    <row r="1470" spans="6:19" s="162" customFormat="1">
      <c r="F1470" s="197"/>
      <c r="K1470" s="197"/>
      <c r="P1470" s="198"/>
      <c r="Q1470" s="198"/>
      <c r="R1470" s="198"/>
      <c r="S1470" s="198"/>
    </row>
    <row r="1471" spans="6:19" s="162" customFormat="1">
      <c r="F1471" s="197"/>
      <c r="K1471" s="197"/>
      <c r="P1471" s="198"/>
      <c r="Q1471" s="198"/>
      <c r="R1471" s="198"/>
      <c r="S1471" s="198"/>
    </row>
    <row r="1472" spans="6:19" s="162" customFormat="1">
      <c r="F1472" s="197"/>
      <c r="K1472" s="197"/>
      <c r="P1472" s="198"/>
      <c r="Q1472" s="198"/>
      <c r="R1472" s="198"/>
      <c r="S1472" s="198"/>
    </row>
    <row r="1473" spans="6:19" s="162" customFormat="1">
      <c r="F1473" s="197"/>
      <c r="K1473" s="197"/>
      <c r="P1473" s="198"/>
      <c r="Q1473" s="198"/>
      <c r="R1473" s="198"/>
      <c r="S1473" s="198"/>
    </row>
    <row r="1474" spans="6:19" s="162" customFormat="1">
      <c r="F1474" s="197"/>
      <c r="K1474" s="197"/>
      <c r="P1474" s="198"/>
      <c r="Q1474" s="198"/>
      <c r="R1474" s="198"/>
      <c r="S1474" s="198"/>
    </row>
    <row r="1475" spans="6:19" s="162" customFormat="1">
      <c r="F1475" s="197"/>
      <c r="K1475" s="197"/>
      <c r="P1475" s="198"/>
      <c r="Q1475" s="198"/>
      <c r="R1475" s="198"/>
      <c r="S1475" s="198"/>
    </row>
    <row r="1476" spans="6:19" s="162" customFormat="1">
      <c r="F1476" s="197"/>
      <c r="K1476" s="197"/>
      <c r="P1476" s="198"/>
      <c r="Q1476" s="198"/>
      <c r="R1476" s="198"/>
      <c r="S1476" s="198"/>
    </row>
    <row r="1477" spans="6:19" s="162" customFormat="1">
      <c r="F1477" s="197"/>
      <c r="K1477" s="197"/>
      <c r="P1477" s="198"/>
      <c r="Q1477" s="198"/>
      <c r="R1477" s="198"/>
      <c r="S1477" s="198"/>
    </row>
    <row r="1478" spans="6:19" s="162" customFormat="1">
      <c r="F1478" s="197"/>
      <c r="K1478" s="197"/>
      <c r="P1478" s="198"/>
      <c r="Q1478" s="198"/>
      <c r="R1478" s="198"/>
      <c r="S1478" s="198"/>
    </row>
    <row r="1479" spans="6:19" s="162" customFormat="1">
      <c r="F1479" s="197"/>
      <c r="K1479" s="197"/>
      <c r="P1479" s="198"/>
      <c r="Q1479" s="198"/>
      <c r="R1479" s="198"/>
      <c r="S1479" s="198"/>
    </row>
    <row r="1480" spans="6:19" s="162" customFormat="1">
      <c r="F1480" s="197"/>
      <c r="K1480" s="197"/>
      <c r="P1480" s="198"/>
      <c r="Q1480" s="198"/>
      <c r="R1480" s="198"/>
      <c r="S1480" s="198"/>
    </row>
    <row r="1481" spans="6:19" s="162" customFormat="1">
      <c r="F1481" s="197"/>
      <c r="K1481" s="197"/>
      <c r="P1481" s="198"/>
      <c r="Q1481" s="198"/>
      <c r="R1481" s="198"/>
      <c r="S1481" s="198"/>
    </row>
    <row r="1482" spans="6:19" s="162" customFormat="1">
      <c r="F1482" s="197"/>
      <c r="K1482" s="197"/>
      <c r="P1482" s="198"/>
      <c r="Q1482" s="198"/>
      <c r="R1482" s="198"/>
      <c r="S1482" s="198"/>
    </row>
    <row r="1483" spans="6:19" s="162" customFormat="1">
      <c r="F1483" s="197"/>
      <c r="K1483" s="197"/>
      <c r="P1483" s="198"/>
      <c r="Q1483" s="198"/>
      <c r="R1483" s="198"/>
      <c r="S1483" s="198"/>
    </row>
    <row r="1484" spans="6:19" s="162" customFormat="1">
      <c r="F1484" s="197"/>
      <c r="K1484" s="197"/>
      <c r="P1484" s="198"/>
      <c r="Q1484" s="198"/>
      <c r="R1484" s="198"/>
      <c r="S1484" s="198"/>
    </row>
    <row r="1485" spans="6:19" s="162" customFormat="1">
      <c r="F1485" s="197"/>
      <c r="K1485" s="197"/>
      <c r="P1485" s="198"/>
      <c r="Q1485" s="198"/>
      <c r="R1485" s="198"/>
      <c r="S1485" s="198"/>
    </row>
    <row r="1486" spans="6:19" s="162" customFormat="1">
      <c r="F1486" s="197"/>
      <c r="K1486" s="197"/>
      <c r="P1486" s="198"/>
      <c r="Q1486" s="198"/>
      <c r="R1486" s="198"/>
      <c r="S1486" s="198"/>
    </row>
    <row r="1487" spans="6:19" s="162" customFormat="1">
      <c r="F1487" s="197"/>
      <c r="K1487" s="197"/>
      <c r="P1487" s="198"/>
      <c r="Q1487" s="198"/>
      <c r="R1487" s="198"/>
      <c r="S1487" s="198"/>
    </row>
    <row r="1488" spans="6:19" s="162" customFormat="1">
      <c r="F1488" s="197"/>
      <c r="K1488" s="197"/>
      <c r="P1488" s="198"/>
      <c r="Q1488" s="198"/>
      <c r="R1488" s="198"/>
      <c r="S1488" s="198"/>
    </row>
    <row r="1489" spans="6:19" s="162" customFormat="1">
      <c r="F1489" s="197"/>
      <c r="K1489" s="197"/>
      <c r="P1489" s="198"/>
      <c r="Q1489" s="198"/>
      <c r="R1489" s="198"/>
      <c r="S1489" s="198"/>
    </row>
    <row r="1490" spans="6:19" s="162" customFormat="1">
      <c r="F1490" s="197"/>
      <c r="K1490" s="197"/>
      <c r="P1490" s="198"/>
      <c r="Q1490" s="198"/>
      <c r="R1490" s="198"/>
      <c r="S1490" s="198"/>
    </row>
    <row r="1491" spans="6:19" s="162" customFormat="1">
      <c r="F1491" s="197"/>
      <c r="K1491" s="197"/>
      <c r="P1491" s="198"/>
      <c r="Q1491" s="198"/>
      <c r="R1491" s="198"/>
      <c r="S1491" s="198"/>
    </row>
    <row r="1492" spans="6:19" s="162" customFormat="1">
      <c r="F1492" s="197"/>
      <c r="K1492" s="197"/>
      <c r="P1492" s="198"/>
      <c r="Q1492" s="198"/>
      <c r="R1492" s="198"/>
      <c r="S1492" s="198"/>
    </row>
    <row r="1493" spans="6:19" s="162" customFormat="1">
      <c r="F1493" s="197"/>
      <c r="K1493" s="197"/>
      <c r="P1493" s="198"/>
      <c r="Q1493" s="198"/>
      <c r="R1493" s="198"/>
      <c r="S1493" s="198"/>
    </row>
    <row r="1494" spans="6:19" s="162" customFormat="1">
      <c r="F1494" s="197"/>
      <c r="K1494" s="197"/>
      <c r="P1494" s="198"/>
      <c r="Q1494" s="198"/>
      <c r="R1494" s="198"/>
      <c r="S1494" s="198"/>
    </row>
    <row r="1495" spans="6:19" s="162" customFormat="1">
      <c r="F1495" s="197"/>
      <c r="K1495" s="197"/>
      <c r="P1495" s="198"/>
      <c r="Q1495" s="198"/>
      <c r="R1495" s="198"/>
      <c r="S1495" s="198"/>
    </row>
    <row r="1496" spans="6:19" s="162" customFormat="1">
      <c r="F1496" s="197"/>
      <c r="K1496" s="197"/>
      <c r="P1496" s="198"/>
      <c r="Q1496" s="198"/>
      <c r="R1496" s="198"/>
      <c r="S1496" s="198"/>
    </row>
    <row r="1497" spans="6:19" s="162" customFormat="1">
      <c r="F1497" s="197"/>
      <c r="K1497" s="197"/>
      <c r="P1497" s="198"/>
      <c r="Q1497" s="198"/>
      <c r="R1497" s="198"/>
      <c r="S1497" s="198"/>
    </row>
    <row r="1498" spans="6:19" s="162" customFormat="1">
      <c r="F1498" s="197"/>
      <c r="K1498" s="197"/>
      <c r="P1498" s="198"/>
      <c r="Q1498" s="198"/>
      <c r="R1498" s="198"/>
      <c r="S1498" s="198"/>
    </row>
    <row r="1499" spans="6:19" s="162" customFormat="1">
      <c r="F1499" s="197"/>
      <c r="K1499" s="197"/>
      <c r="P1499" s="198"/>
      <c r="Q1499" s="198"/>
      <c r="R1499" s="198"/>
      <c r="S1499" s="198"/>
    </row>
    <row r="1500" spans="6:19" s="162" customFormat="1">
      <c r="F1500" s="197"/>
      <c r="K1500" s="197"/>
      <c r="P1500" s="198"/>
      <c r="Q1500" s="198"/>
      <c r="R1500" s="198"/>
      <c r="S1500" s="198"/>
    </row>
    <row r="1501" spans="6:19" s="162" customFormat="1">
      <c r="F1501" s="197"/>
      <c r="K1501" s="197"/>
      <c r="P1501" s="198"/>
      <c r="Q1501" s="198"/>
      <c r="R1501" s="198"/>
      <c r="S1501" s="198"/>
    </row>
    <row r="1502" spans="6:19" s="162" customFormat="1">
      <c r="F1502" s="197"/>
      <c r="K1502" s="197"/>
      <c r="P1502" s="198"/>
      <c r="Q1502" s="198"/>
      <c r="R1502" s="198"/>
      <c r="S1502" s="198"/>
    </row>
    <row r="1503" spans="6:19" s="162" customFormat="1">
      <c r="F1503" s="197"/>
      <c r="K1503" s="197"/>
      <c r="P1503" s="198"/>
      <c r="Q1503" s="198"/>
      <c r="R1503" s="198"/>
      <c r="S1503" s="198"/>
    </row>
    <row r="1504" spans="6:19" s="162" customFormat="1">
      <c r="F1504" s="197"/>
      <c r="K1504" s="197"/>
      <c r="P1504" s="198"/>
      <c r="Q1504" s="198"/>
      <c r="R1504" s="198"/>
      <c r="S1504" s="198"/>
    </row>
    <row r="1505" spans="6:19" s="162" customFormat="1">
      <c r="F1505" s="197"/>
      <c r="K1505" s="197"/>
      <c r="P1505" s="198"/>
      <c r="Q1505" s="198"/>
      <c r="R1505" s="198"/>
      <c r="S1505" s="198"/>
    </row>
    <row r="1506" spans="6:19" s="162" customFormat="1">
      <c r="F1506" s="197"/>
      <c r="K1506" s="197"/>
      <c r="P1506" s="198"/>
      <c r="Q1506" s="198"/>
      <c r="R1506" s="198"/>
      <c r="S1506" s="198"/>
    </row>
    <row r="1507" spans="6:19" s="162" customFormat="1">
      <c r="F1507" s="197"/>
      <c r="K1507" s="197"/>
      <c r="P1507" s="198"/>
      <c r="Q1507" s="198"/>
      <c r="R1507" s="198"/>
      <c r="S1507" s="198"/>
    </row>
    <row r="1508" spans="6:19" s="162" customFormat="1">
      <c r="F1508" s="197"/>
      <c r="K1508" s="197"/>
      <c r="P1508" s="198"/>
      <c r="Q1508" s="198"/>
      <c r="R1508" s="198"/>
      <c r="S1508" s="198"/>
    </row>
    <row r="1509" spans="6:19" s="162" customFormat="1">
      <c r="F1509" s="197"/>
      <c r="K1509" s="197"/>
      <c r="P1509" s="198"/>
      <c r="Q1509" s="198"/>
      <c r="R1509" s="198"/>
      <c r="S1509" s="198"/>
    </row>
    <row r="1510" spans="6:19" s="162" customFormat="1">
      <c r="F1510" s="197"/>
      <c r="K1510" s="197"/>
      <c r="P1510" s="198"/>
      <c r="Q1510" s="198"/>
      <c r="R1510" s="198"/>
      <c r="S1510" s="198"/>
    </row>
    <row r="1511" spans="6:19" s="162" customFormat="1">
      <c r="F1511" s="197"/>
      <c r="K1511" s="197"/>
      <c r="P1511" s="198"/>
      <c r="Q1511" s="198"/>
      <c r="R1511" s="198"/>
      <c r="S1511" s="198"/>
    </row>
    <row r="1512" spans="6:19" s="162" customFormat="1">
      <c r="F1512" s="197"/>
      <c r="K1512" s="197"/>
      <c r="P1512" s="198"/>
      <c r="Q1512" s="198"/>
      <c r="R1512" s="198"/>
      <c r="S1512" s="198"/>
    </row>
    <row r="1513" spans="6:19" s="162" customFormat="1">
      <c r="F1513" s="197"/>
      <c r="K1513" s="197"/>
      <c r="P1513" s="198"/>
      <c r="Q1513" s="198"/>
      <c r="R1513" s="198"/>
      <c r="S1513" s="198"/>
    </row>
    <row r="1514" spans="6:19" s="162" customFormat="1">
      <c r="F1514" s="197"/>
      <c r="K1514" s="197"/>
      <c r="P1514" s="198"/>
      <c r="Q1514" s="198"/>
      <c r="R1514" s="198"/>
      <c r="S1514" s="198"/>
    </row>
    <row r="1515" spans="6:19" s="162" customFormat="1">
      <c r="F1515" s="197"/>
      <c r="K1515" s="197"/>
      <c r="P1515" s="198"/>
      <c r="Q1515" s="198"/>
      <c r="R1515" s="198"/>
      <c r="S1515" s="198"/>
    </row>
    <row r="1516" spans="6:19" s="162" customFormat="1">
      <c r="F1516" s="197"/>
      <c r="K1516" s="197"/>
      <c r="P1516" s="198"/>
      <c r="Q1516" s="198"/>
      <c r="R1516" s="198"/>
      <c r="S1516" s="198"/>
    </row>
    <row r="1517" spans="6:19" s="162" customFormat="1">
      <c r="F1517" s="197"/>
      <c r="K1517" s="197"/>
      <c r="P1517" s="198"/>
      <c r="Q1517" s="198"/>
      <c r="R1517" s="198"/>
      <c r="S1517" s="198"/>
    </row>
    <row r="1518" spans="6:19" s="162" customFormat="1">
      <c r="F1518" s="197"/>
      <c r="K1518" s="197"/>
      <c r="P1518" s="198"/>
      <c r="Q1518" s="198"/>
      <c r="R1518" s="198"/>
      <c r="S1518" s="198"/>
    </row>
    <row r="1519" spans="6:19" s="162" customFormat="1">
      <c r="F1519" s="197"/>
      <c r="K1519" s="197"/>
      <c r="P1519" s="198"/>
      <c r="Q1519" s="198"/>
      <c r="R1519" s="198"/>
      <c r="S1519" s="198"/>
    </row>
    <row r="1520" spans="6:19" s="162" customFormat="1">
      <c r="F1520" s="197"/>
      <c r="K1520" s="197"/>
      <c r="P1520" s="198"/>
      <c r="Q1520" s="198"/>
      <c r="R1520" s="198"/>
      <c r="S1520" s="198"/>
    </row>
    <row r="1521" spans="6:19" s="162" customFormat="1">
      <c r="F1521" s="197"/>
      <c r="K1521" s="197"/>
      <c r="P1521" s="198"/>
      <c r="Q1521" s="198"/>
      <c r="R1521" s="198"/>
      <c r="S1521" s="198"/>
    </row>
    <row r="1522" spans="6:19" s="162" customFormat="1">
      <c r="F1522" s="197"/>
      <c r="K1522" s="197"/>
      <c r="P1522" s="198"/>
      <c r="Q1522" s="198"/>
      <c r="R1522" s="198"/>
      <c r="S1522" s="198"/>
    </row>
    <row r="1523" spans="6:19" s="162" customFormat="1">
      <c r="F1523" s="197"/>
      <c r="K1523" s="197"/>
      <c r="P1523" s="198"/>
      <c r="Q1523" s="198"/>
      <c r="R1523" s="198"/>
      <c r="S1523" s="198"/>
    </row>
    <row r="1524" spans="6:19" s="162" customFormat="1">
      <c r="F1524" s="197"/>
      <c r="K1524" s="197"/>
      <c r="P1524" s="198"/>
      <c r="Q1524" s="198"/>
      <c r="R1524" s="198"/>
      <c r="S1524" s="198"/>
    </row>
    <row r="1525" spans="6:19" s="162" customFormat="1">
      <c r="F1525" s="197"/>
      <c r="K1525" s="197"/>
      <c r="P1525" s="198"/>
      <c r="Q1525" s="198"/>
      <c r="R1525" s="198"/>
      <c r="S1525" s="198"/>
    </row>
    <row r="1526" spans="6:19" s="162" customFormat="1">
      <c r="F1526" s="197"/>
      <c r="K1526" s="197"/>
      <c r="P1526" s="198"/>
      <c r="Q1526" s="198"/>
      <c r="R1526" s="198"/>
      <c r="S1526" s="198"/>
    </row>
    <row r="1527" spans="6:19" s="162" customFormat="1">
      <c r="F1527" s="197"/>
      <c r="K1527" s="197"/>
      <c r="P1527" s="198"/>
      <c r="Q1527" s="198"/>
      <c r="R1527" s="198"/>
      <c r="S1527" s="198"/>
    </row>
    <row r="1528" spans="6:19" s="162" customFormat="1">
      <c r="F1528" s="197"/>
      <c r="K1528" s="197"/>
      <c r="P1528" s="198"/>
      <c r="Q1528" s="198"/>
      <c r="R1528" s="198"/>
      <c r="S1528" s="198"/>
    </row>
    <row r="1529" spans="6:19" s="162" customFormat="1">
      <c r="F1529" s="197"/>
      <c r="K1529" s="197"/>
      <c r="P1529" s="198"/>
      <c r="Q1529" s="198"/>
      <c r="R1529" s="198"/>
      <c r="S1529" s="198"/>
    </row>
    <row r="1530" spans="6:19" s="162" customFormat="1">
      <c r="F1530" s="197"/>
      <c r="K1530" s="197"/>
      <c r="P1530" s="198"/>
      <c r="Q1530" s="198"/>
      <c r="R1530" s="198"/>
      <c r="S1530" s="198"/>
    </row>
    <row r="1531" spans="6:19" s="162" customFormat="1">
      <c r="F1531" s="197"/>
      <c r="K1531" s="197"/>
      <c r="P1531" s="198"/>
      <c r="Q1531" s="198"/>
      <c r="R1531" s="198"/>
      <c r="S1531" s="198"/>
    </row>
    <row r="1532" spans="6:19" s="162" customFormat="1">
      <c r="F1532" s="197"/>
      <c r="K1532" s="197"/>
      <c r="P1532" s="198"/>
      <c r="Q1532" s="198"/>
      <c r="R1532" s="198"/>
      <c r="S1532" s="198"/>
    </row>
    <row r="1533" spans="6:19" s="162" customFormat="1">
      <c r="F1533" s="197"/>
      <c r="K1533" s="197"/>
      <c r="P1533" s="198"/>
      <c r="Q1533" s="198"/>
      <c r="R1533" s="198"/>
      <c r="S1533" s="198"/>
    </row>
    <row r="1534" spans="6:19" s="162" customFormat="1">
      <c r="F1534" s="197"/>
      <c r="K1534" s="197"/>
      <c r="P1534" s="198"/>
      <c r="Q1534" s="198"/>
      <c r="R1534" s="198"/>
      <c r="S1534" s="198"/>
    </row>
    <row r="1535" spans="6:19" s="162" customFormat="1">
      <c r="F1535" s="197"/>
      <c r="K1535" s="197"/>
      <c r="P1535" s="198"/>
      <c r="Q1535" s="198"/>
      <c r="R1535" s="198"/>
      <c r="S1535" s="198"/>
    </row>
    <row r="1536" spans="6:19" s="162" customFormat="1">
      <c r="F1536" s="197"/>
      <c r="K1536" s="197"/>
      <c r="P1536" s="198"/>
      <c r="Q1536" s="198"/>
      <c r="R1536" s="198"/>
      <c r="S1536" s="198"/>
    </row>
    <row r="1537" spans="6:19" s="162" customFormat="1">
      <c r="F1537" s="197"/>
      <c r="K1537" s="197"/>
      <c r="P1537" s="198"/>
      <c r="Q1537" s="198"/>
      <c r="R1537" s="198"/>
      <c r="S1537" s="198"/>
    </row>
    <row r="1538" spans="6:19" s="162" customFormat="1">
      <c r="F1538" s="197"/>
      <c r="K1538" s="197"/>
      <c r="P1538" s="198"/>
      <c r="Q1538" s="198"/>
      <c r="R1538" s="198"/>
      <c r="S1538" s="198"/>
    </row>
    <row r="1539" spans="6:19" s="162" customFormat="1">
      <c r="F1539" s="197"/>
      <c r="K1539" s="197"/>
      <c r="P1539" s="198"/>
      <c r="Q1539" s="198"/>
      <c r="R1539" s="198"/>
      <c r="S1539" s="198"/>
    </row>
    <row r="1540" spans="6:19" s="162" customFormat="1">
      <c r="F1540" s="197"/>
      <c r="K1540" s="197"/>
      <c r="P1540" s="198"/>
      <c r="Q1540" s="198"/>
      <c r="R1540" s="198"/>
      <c r="S1540" s="198"/>
    </row>
    <row r="1541" spans="6:19" s="162" customFormat="1">
      <c r="F1541" s="197"/>
      <c r="K1541" s="197"/>
      <c r="P1541" s="198"/>
      <c r="Q1541" s="198"/>
      <c r="R1541" s="198"/>
      <c r="S1541" s="198"/>
    </row>
    <row r="1542" spans="6:19" s="162" customFormat="1">
      <c r="F1542" s="197"/>
      <c r="K1542" s="197"/>
      <c r="P1542" s="198"/>
      <c r="Q1542" s="198"/>
      <c r="R1542" s="198"/>
      <c r="S1542" s="198"/>
    </row>
    <row r="1543" spans="6:19" s="162" customFormat="1">
      <c r="F1543" s="197"/>
      <c r="K1543" s="197"/>
      <c r="P1543" s="198"/>
      <c r="Q1543" s="198"/>
      <c r="R1543" s="198"/>
      <c r="S1543" s="198"/>
    </row>
    <row r="1544" spans="6:19" s="162" customFormat="1">
      <c r="F1544" s="197"/>
      <c r="K1544" s="197"/>
      <c r="P1544" s="198"/>
      <c r="Q1544" s="198"/>
      <c r="R1544" s="198"/>
      <c r="S1544" s="198"/>
    </row>
    <row r="1545" spans="6:19" s="162" customFormat="1">
      <c r="F1545" s="197"/>
      <c r="K1545" s="197"/>
      <c r="P1545" s="198"/>
      <c r="Q1545" s="198"/>
      <c r="R1545" s="198"/>
      <c r="S1545" s="198"/>
    </row>
    <row r="1546" spans="6:19" s="162" customFormat="1">
      <c r="F1546" s="197"/>
      <c r="K1546" s="197"/>
      <c r="P1546" s="198"/>
      <c r="Q1546" s="198"/>
      <c r="R1546" s="198"/>
      <c r="S1546" s="198"/>
    </row>
    <row r="1547" spans="6:19" s="162" customFormat="1">
      <c r="F1547" s="197"/>
      <c r="K1547" s="197"/>
      <c r="P1547" s="198"/>
      <c r="Q1547" s="198"/>
      <c r="R1547" s="198"/>
      <c r="S1547" s="198"/>
    </row>
    <row r="1548" spans="6:19" s="162" customFormat="1">
      <c r="F1548" s="197"/>
      <c r="K1548" s="197"/>
      <c r="P1548" s="198"/>
      <c r="Q1548" s="198"/>
      <c r="R1548" s="198"/>
      <c r="S1548" s="198"/>
    </row>
    <row r="1549" spans="6:19" s="162" customFormat="1">
      <c r="F1549" s="197"/>
      <c r="K1549" s="197"/>
      <c r="P1549" s="198"/>
      <c r="Q1549" s="198"/>
      <c r="R1549" s="198"/>
      <c r="S1549" s="198"/>
    </row>
    <row r="1550" spans="6:19" s="162" customFormat="1">
      <c r="F1550" s="197"/>
      <c r="K1550" s="197"/>
      <c r="P1550" s="198"/>
      <c r="Q1550" s="198"/>
      <c r="R1550" s="198"/>
      <c r="S1550" s="198"/>
    </row>
    <row r="1551" spans="6:19" s="162" customFormat="1">
      <c r="F1551" s="197"/>
      <c r="K1551" s="197"/>
      <c r="P1551" s="198"/>
      <c r="Q1551" s="198"/>
      <c r="R1551" s="198"/>
      <c r="S1551" s="198"/>
    </row>
    <row r="1552" spans="6:19" s="162" customFormat="1">
      <c r="F1552" s="197"/>
      <c r="K1552" s="197"/>
      <c r="P1552" s="198"/>
      <c r="Q1552" s="198"/>
      <c r="R1552" s="198"/>
      <c r="S1552" s="198"/>
    </row>
    <row r="1553" spans="6:19" s="162" customFormat="1">
      <c r="F1553" s="197"/>
      <c r="K1553" s="197"/>
      <c r="P1553" s="198"/>
      <c r="Q1553" s="198"/>
      <c r="R1553" s="198"/>
      <c r="S1553" s="198"/>
    </row>
    <row r="1554" spans="6:19" s="162" customFormat="1">
      <c r="F1554" s="197"/>
      <c r="K1554" s="197"/>
      <c r="P1554" s="198"/>
      <c r="Q1554" s="198"/>
      <c r="R1554" s="198"/>
      <c r="S1554" s="198"/>
    </row>
    <row r="1555" spans="6:19" s="162" customFormat="1">
      <c r="F1555" s="197"/>
      <c r="K1555" s="197"/>
      <c r="P1555" s="198"/>
      <c r="Q1555" s="198"/>
      <c r="R1555" s="198"/>
      <c r="S1555" s="198"/>
    </row>
    <row r="1556" spans="6:19" s="162" customFormat="1">
      <c r="F1556" s="197"/>
      <c r="K1556" s="197"/>
      <c r="P1556" s="198"/>
      <c r="Q1556" s="198"/>
      <c r="R1556" s="198"/>
      <c r="S1556" s="198"/>
    </row>
    <row r="1557" spans="6:19" s="162" customFormat="1">
      <c r="F1557" s="197"/>
      <c r="K1557" s="197"/>
      <c r="P1557" s="198"/>
      <c r="Q1557" s="198"/>
      <c r="R1557" s="198"/>
      <c r="S1557" s="198"/>
    </row>
    <row r="1558" spans="6:19" s="162" customFormat="1">
      <c r="F1558" s="197"/>
      <c r="K1558" s="197"/>
      <c r="P1558" s="198"/>
      <c r="Q1558" s="198"/>
      <c r="R1558" s="198"/>
      <c r="S1558" s="198"/>
    </row>
    <row r="1559" spans="6:19" s="162" customFormat="1">
      <c r="F1559" s="197"/>
      <c r="K1559" s="197"/>
      <c r="P1559" s="198"/>
      <c r="Q1559" s="198"/>
      <c r="R1559" s="198"/>
      <c r="S1559" s="198"/>
    </row>
    <row r="1560" spans="6:19" s="162" customFormat="1">
      <c r="F1560" s="197"/>
      <c r="K1560" s="197"/>
      <c r="P1560" s="198"/>
      <c r="Q1560" s="198"/>
      <c r="R1560" s="198"/>
      <c r="S1560" s="198"/>
    </row>
    <row r="1561" spans="6:19" s="162" customFormat="1">
      <c r="F1561" s="197"/>
      <c r="K1561" s="197"/>
      <c r="P1561" s="198"/>
      <c r="Q1561" s="198"/>
      <c r="R1561" s="198"/>
      <c r="S1561" s="198"/>
    </row>
    <row r="1562" spans="6:19" s="162" customFormat="1">
      <c r="F1562" s="197"/>
      <c r="K1562" s="197"/>
      <c r="P1562" s="198"/>
      <c r="Q1562" s="198"/>
      <c r="R1562" s="198"/>
      <c r="S1562" s="198"/>
    </row>
    <row r="1563" spans="6:19" s="162" customFormat="1">
      <c r="F1563" s="197"/>
      <c r="K1563" s="197"/>
      <c r="P1563" s="198"/>
      <c r="Q1563" s="198"/>
      <c r="R1563" s="198"/>
      <c r="S1563" s="198"/>
    </row>
    <row r="1564" spans="6:19" s="162" customFormat="1">
      <c r="F1564" s="197"/>
      <c r="K1564" s="197"/>
      <c r="P1564" s="198"/>
      <c r="Q1564" s="198"/>
      <c r="R1564" s="198"/>
      <c r="S1564" s="198"/>
    </row>
    <row r="1565" spans="6:19" s="162" customFormat="1">
      <c r="F1565" s="197"/>
      <c r="K1565" s="197"/>
      <c r="P1565" s="198"/>
      <c r="Q1565" s="198"/>
      <c r="R1565" s="198"/>
      <c r="S1565" s="198"/>
    </row>
    <row r="1566" spans="6:19" s="162" customFormat="1">
      <c r="F1566" s="197"/>
      <c r="K1566" s="197"/>
      <c r="P1566" s="198"/>
      <c r="Q1566" s="198"/>
      <c r="R1566" s="198"/>
      <c r="S1566" s="198"/>
    </row>
    <row r="1567" spans="6:19" s="162" customFormat="1">
      <c r="F1567" s="197"/>
      <c r="K1567" s="197"/>
      <c r="P1567" s="198"/>
      <c r="Q1567" s="198"/>
      <c r="R1567" s="198"/>
      <c r="S1567" s="198"/>
    </row>
    <row r="1568" spans="6:19" s="162" customFormat="1">
      <c r="F1568" s="197"/>
      <c r="K1568" s="197"/>
      <c r="P1568" s="198"/>
      <c r="Q1568" s="198"/>
      <c r="R1568" s="198"/>
      <c r="S1568" s="198"/>
    </row>
    <row r="1569" spans="6:19" s="162" customFormat="1">
      <c r="F1569" s="197"/>
      <c r="K1569" s="197"/>
      <c r="P1569" s="198"/>
      <c r="Q1569" s="198"/>
      <c r="R1569" s="198"/>
      <c r="S1569" s="198"/>
    </row>
    <row r="1570" spans="6:19" s="162" customFormat="1">
      <c r="F1570" s="197"/>
      <c r="K1570" s="197"/>
      <c r="P1570" s="198"/>
      <c r="Q1570" s="198"/>
      <c r="R1570" s="198"/>
      <c r="S1570" s="198"/>
    </row>
    <row r="1571" spans="6:19" s="162" customFormat="1">
      <c r="F1571" s="197"/>
      <c r="K1571" s="197"/>
      <c r="P1571" s="198"/>
      <c r="Q1571" s="198"/>
      <c r="R1571" s="198"/>
      <c r="S1571" s="198"/>
    </row>
    <row r="1572" spans="6:19" s="162" customFormat="1">
      <c r="F1572" s="197"/>
      <c r="K1572" s="197"/>
      <c r="P1572" s="198"/>
      <c r="Q1572" s="198"/>
      <c r="R1572" s="198"/>
      <c r="S1572" s="198"/>
    </row>
    <row r="1573" spans="6:19" s="162" customFormat="1">
      <c r="F1573" s="197"/>
      <c r="K1573" s="197"/>
      <c r="P1573" s="198"/>
      <c r="Q1573" s="198"/>
      <c r="R1573" s="198"/>
      <c r="S1573" s="198"/>
    </row>
    <row r="1574" spans="6:19" s="162" customFormat="1">
      <c r="F1574" s="197"/>
      <c r="K1574" s="197"/>
      <c r="P1574" s="198"/>
      <c r="Q1574" s="198"/>
      <c r="R1574" s="198"/>
      <c r="S1574" s="198"/>
    </row>
    <row r="1575" spans="6:19" s="162" customFormat="1">
      <c r="F1575" s="197"/>
      <c r="K1575" s="197"/>
      <c r="P1575" s="198"/>
      <c r="Q1575" s="198"/>
      <c r="R1575" s="198"/>
      <c r="S1575" s="198"/>
    </row>
    <row r="1576" spans="6:19" s="162" customFormat="1">
      <c r="F1576" s="197"/>
      <c r="K1576" s="197"/>
      <c r="P1576" s="198"/>
      <c r="Q1576" s="198"/>
      <c r="R1576" s="198"/>
      <c r="S1576" s="198"/>
    </row>
    <row r="1577" spans="6:19" s="162" customFormat="1">
      <c r="F1577" s="197"/>
      <c r="K1577" s="197"/>
      <c r="P1577" s="198"/>
      <c r="Q1577" s="198"/>
      <c r="R1577" s="198"/>
      <c r="S1577" s="198"/>
    </row>
    <row r="1578" spans="6:19" s="162" customFormat="1">
      <c r="F1578" s="197"/>
      <c r="K1578" s="197"/>
      <c r="P1578" s="198"/>
      <c r="Q1578" s="198"/>
      <c r="R1578" s="198"/>
      <c r="S1578" s="198"/>
    </row>
    <row r="1579" spans="6:19" s="162" customFormat="1">
      <c r="F1579" s="197"/>
      <c r="K1579" s="197"/>
      <c r="P1579" s="198"/>
      <c r="Q1579" s="198"/>
      <c r="R1579" s="198"/>
      <c r="S1579" s="198"/>
    </row>
    <row r="1580" spans="6:19" s="162" customFormat="1">
      <c r="F1580" s="197"/>
      <c r="K1580" s="197"/>
      <c r="P1580" s="198"/>
      <c r="Q1580" s="198"/>
      <c r="R1580" s="198"/>
      <c r="S1580" s="198"/>
    </row>
    <row r="1581" spans="6:19" s="162" customFormat="1">
      <c r="F1581" s="197"/>
      <c r="K1581" s="197"/>
      <c r="P1581" s="198"/>
      <c r="Q1581" s="198"/>
      <c r="R1581" s="198"/>
      <c r="S1581" s="198"/>
    </row>
    <row r="1582" spans="6:19" s="162" customFormat="1">
      <c r="F1582" s="197"/>
      <c r="K1582" s="197"/>
      <c r="P1582" s="198"/>
      <c r="Q1582" s="198"/>
      <c r="R1582" s="198"/>
      <c r="S1582" s="198"/>
    </row>
    <row r="1583" spans="6:19" s="162" customFormat="1">
      <c r="F1583" s="197"/>
      <c r="K1583" s="197"/>
      <c r="P1583" s="198"/>
      <c r="Q1583" s="198"/>
      <c r="R1583" s="198"/>
      <c r="S1583" s="198"/>
    </row>
    <row r="1584" spans="6:19" s="162" customFormat="1">
      <c r="F1584" s="197"/>
      <c r="K1584" s="197"/>
      <c r="P1584" s="198"/>
      <c r="Q1584" s="198"/>
      <c r="R1584" s="198"/>
      <c r="S1584" s="198"/>
    </row>
    <row r="1585" spans="6:19" s="162" customFormat="1">
      <c r="F1585" s="197"/>
      <c r="K1585" s="197"/>
      <c r="P1585" s="198"/>
      <c r="Q1585" s="198"/>
      <c r="R1585" s="198"/>
      <c r="S1585" s="198"/>
    </row>
    <row r="1586" spans="6:19" s="162" customFormat="1">
      <c r="F1586" s="197"/>
      <c r="K1586" s="197"/>
      <c r="P1586" s="198"/>
      <c r="Q1586" s="198"/>
      <c r="R1586" s="198"/>
      <c r="S1586" s="198"/>
    </row>
    <row r="1587" spans="6:19" s="162" customFormat="1">
      <c r="F1587" s="197"/>
      <c r="K1587" s="197"/>
      <c r="P1587" s="198"/>
      <c r="Q1587" s="198"/>
      <c r="R1587" s="198"/>
      <c r="S1587" s="198"/>
    </row>
    <row r="1588" spans="6:19" s="162" customFormat="1">
      <c r="F1588" s="197"/>
      <c r="K1588" s="197"/>
      <c r="P1588" s="198"/>
      <c r="Q1588" s="198"/>
      <c r="R1588" s="198"/>
      <c r="S1588" s="198"/>
    </row>
    <row r="1589" spans="6:19" s="162" customFormat="1">
      <c r="F1589" s="197"/>
      <c r="K1589" s="197"/>
      <c r="P1589" s="198"/>
      <c r="Q1589" s="198"/>
      <c r="R1589" s="198"/>
      <c r="S1589" s="198"/>
    </row>
    <row r="1590" spans="6:19" s="162" customFormat="1">
      <c r="F1590" s="197"/>
      <c r="K1590" s="197"/>
      <c r="P1590" s="198"/>
      <c r="Q1590" s="198"/>
      <c r="R1590" s="198"/>
      <c r="S1590" s="198"/>
    </row>
    <row r="1591" spans="6:19" s="162" customFormat="1">
      <c r="F1591" s="197"/>
      <c r="K1591" s="197"/>
      <c r="P1591" s="198"/>
      <c r="Q1591" s="198"/>
      <c r="R1591" s="198"/>
      <c r="S1591" s="198"/>
    </row>
    <row r="1592" spans="6:19" s="162" customFormat="1">
      <c r="F1592" s="197"/>
      <c r="K1592" s="197"/>
      <c r="P1592" s="198"/>
      <c r="Q1592" s="198"/>
      <c r="R1592" s="198"/>
      <c r="S1592" s="198"/>
    </row>
    <row r="1593" spans="6:19" s="162" customFormat="1">
      <c r="F1593" s="197"/>
      <c r="K1593" s="197"/>
      <c r="P1593" s="198"/>
      <c r="Q1593" s="198"/>
      <c r="R1593" s="198"/>
      <c r="S1593" s="198"/>
    </row>
    <row r="1594" spans="6:19" s="162" customFormat="1">
      <c r="F1594" s="197"/>
      <c r="K1594" s="197"/>
      <c r="P1594" s="198"/>
      <c r="Q1594" s="198"/>
      <c r="R1594" s="198"/>
      <c r="S1594" s="198"/>
    </row>
    <row r="1595" spans="6:19" s="162" customFormat="1">
      <c r="F1595" s="197"/>
      <c r="K1595" s="197"/>
      <c r="P1595" s="198"/>
      <c r="Q1595" s="198"/>
      <c r="R1595" s="198"/>
      <c r="S1595" s="198"/>
    </row>
    <row r="1596" spans="6:19" s="162" customFormat="1">
      <c r="F1596" s="197"/>
      <c r="K1596" s="197"/>
      <c r="P1596" s="198"/>
      <c r="Q1596" s="198"/>
      <c r="R1596" s="198"/>
      <c r="S1596" s="198"/>
    </row>
    <row r="1597" spans="6:19" s="162" customFormat="1">
      <c r="F1597" s="197"/>
      <c r="K1597" s="197"/>
      <c r="P1597" s="198"/>
      <c r="Q1597" s="198"/>
      <c r="R1597" s="198"/>
      <c r="S1597" s="198"/>
    </row>
    <row r="1598" spans="6:19" s="162" customFormat="1">
      <c r="F1598" s="197"/>
      <c r="K1598" s="197"/>
      <c r="P1598" s="198"/>
      <c r="Q1598" s="198"/>
      <c r="R1598" s="198"/>
      <c r="S1598" s="198"/>
    </row>
    <row r="1599" spans="6:19" s="162" customFormat="1">
      <c r="F1599" s="197"/>
      <c r="K1599" s="197"/>
      <c r="P1599" s="198"/>
      <c r="Q1599" s="198"/>
      <c r="R1599" s="198"/>
      <c r="S1599" s="198"/>
    </row>
    <row r="1600" spans="6:19" s="162" customFormat="1">
      <c r="F1600" s="197"/>
      <c r="K1600" s="197"/>
      <c r="P1600" s="198"/>
      <c r="Q1600" s="198"/>
      <c r="R1600" s="198"/>
      <c r="S1600" s="198"/>
    </row>
    <row r="1601" spans="6:19" s="162" customFormat="1">
      <c r="F1601" s="197"/>
      <c r="K1601" s="197"/>
      <c r="P1601" s="198"/>
      <c r="Q1601" s="198"/>
      <c r="R1601" s="198"/>
      <c r="S1601" s="198"/>
    </row>
    <row r="1602" spans="6:19" s="162" customFormat="1">
      <c r="F1602" s="197"/>
      <c r="K1602" s="197"/>
      <c r="P1602" s="198"/>
      <c r="Q1602" s="198"/>
      <c r="R1602" s="198"/>
      <c r="S1602" s="198"/>
    </row>
    <row r="1603" spans="6:19" s="162" customFormat="1">
      <c r="F1603" s="197"/>
      <c r="K1603" s="197"/>
      <c r="P1603" s="198"/>
      <c r="Q1603" s="198"/>
      <c r="R1603" s="198"/>
      <c r="S1603" s="198"/>
    </row>
    <row r="1604" spans="6:19" s="162" customFormat="1">
      <c r="F1604" s="197"/>
      <c r="K1604" s="197"/>
      <c r="P1604" s="198"/>
      <c r="Q1604" s="198"/>
      <c r="R1604" s="198"/>
      <c r="S1604" s="198"/>
    </row>
    <row r="1605" spans="6:19" s="162" customFormat="1">
      <c r="F1605" s="197"/>
      <c r="K1605" s="197"/>
      <c r="P1605" s="198"/>
      <c r="Q1605" s="198"/>
      <c r="R1605" s="198"/>
      <c r="S1605" s="198"/>
    </row>
    <row r="1606" spans="6:19" s="162" customFormat="1">
      <c r="F1606" s="197"/>
      <c r="K1606" s="197"/>
      <c r="P1606" s="198"/>
      <c r="Q1606" s="198"/>
      <c r="R1606" s="198"/>
      <c r="S1606" s="198"/>
    </row>
    <row r="1607" spans="6:19" s="162" customFormat="1">
      <c r="F1607" s="197"/>
      <c r="K1607" s="197"/>
      <c r="P1607" s="198"/>
      <c r="Q1607" s="198"/>
      <c r="R1607" s="198"/>
      <c r="S1607" s="198"/>
    </row>
    <row r="1608" spans="6:19" s="162" customFormat="1">
      <c r="F1608" s="197"/>
      <c r="K1608" s="197"/>
      <c r="P1608" s="198"/>
      <c r="Q1608" s="198"/>
      <c r="R1608" s="198"/>
      <c r="S1608" s="198"/>
    </row>
    <row r="1609" spans="6:19" s="162" customFormat="1">
      <c r="F1609" s="197"/>
      <c r="K1609" s="197"/>
      <c r="P1609" s="198"/>
      <c r="Q1609" s="198"/>
      <c r="R1609" s="198"/>
      <c r="S1609" s="198"/>
    </row>
    <row r="1610" spans="6:19" s="162" customFormat="1">
      <c r="F1610" s="197"/>
      <c r="K1610" s="197"/>
      <c r="P1610" s="198"/>
      <c r="Q1610" s="198"/>
      <c r="R1610" s="198"/>
      <c r="S1610" s="198"/>
    </row>
    <row r="1611" spans="6:19" s="162" customFormat="1">
      <c r="F1611" s="197"/>
      <c r="K1611" s="197"/>
      <c r="P1611" s="198"/>
      <c r="Q1611" s="198"/>
      <c r="R1611" s="198"/>
      <c r="S1611" s="198"/>
    </row>
    <row r="1612" spans="6:19" s="162" customFormat="1">
      <c r="F1612" s="197"/>
      <c r="K1612" s="197"/>
      <c r="P1612" s="198"/>
      <c r="Q1612" s="198"/>
      <c r="R1612" s="198"/>
      <c r="S1612" s="198"/>
    </row>
    <row r="1613" spans="6:19" s="162" customFormat="1">
      <c r="F1613" s="197"/>
      <c r="K1613" s="197"/>
      <c r="P1613" s="198"/>
      <c r="Q1613" s="198"/>
      <c r="R1613" s="198"/>
      <c r="S1613" s="198"/>
    </row>
    <row r="1614" spans="6:19" s="162" customFormat="1">
      <c r="F1614" s="197"/>
      <c r="K1614" s="197"/>
      <c r="P1614" s="198"/>
      <c r="Q1614" s="198"/>
      <c r="R1614" s="198"/>
      <c r="S1614" s="198"/>
    </row>
    <row r="1615" spans="6:19" s="162" customFormat="1">
      <c r="F1615" s="197"/>
      <c r="K1615" s="197"/>
      <c r="P1615" s="198"/>
      <c r="Q1615" s="198"/>
      <c r="R1615" s="198"/>
      <c r="S1615" s="198"/>
    </row>
    <row r="1616" spans="6:19" s="162" customFormat="1">
      <c r="F1616" s="197"/>
      <c r="K1616" s="197"/>
      <c r="P1616" s="198"/>
      <c r="Q1616" s="198"/>
      <c r="R1616" s="198"/>
      <c r="S1616" s="198"/>
    </row>
    <row r="1617" spans="6:19" s="162" customFormat="1">
      <c r="F1617" s="197"/>
      <c r="K1617" s="197"/>
      <c r="P1617" s="198"/>
      <c r="Q1617" s="198"/>
      <c r="R1617" s="198"/>
      <c r="S1617" s="198"/>
    </row>
    <row r="1618" spans="6:19" s="162" customFormat="1">
      <c r="F1618" s="197"/>
      <c r="K1618" s="197"/>
      <c r="P1618" s="198"/>
      <c r="Q1618" s="198"/>
      <c r="R1618" s="198"/>
      <c r="S1618" s="198"/>
    </row>
    <row r="1619" spans="6:19" s="162" customFormat="1">
      <c r="F1619" s="197"/>
      <c r="K1619" s="197"/>
      <c r="P1619" s="198"/>
      <c r="Q1619" s="198"/>
      <c r="R1619" s="198"/>
      <c r="S1619" s="198"/>
    </row>
    <row r="1620" spans="6:19" s="162" customFormat="1">
      <c r="F1620" s="197"/>
      <c r="K1620" s="197"/>
      <c r="P1620" s="198"/>
      <c r="Q1620" s="198"/>
      <c r="R1620" s="198"/>
      <c r="S1620" s="198"/>
    </row>
    <row r="1621" spans="6:19" s="162" customFormat="1">
      <c r="F1621" s="197"/>
      <c r="K1621" s="197"/>
      <c r="P1621" s="198"/>
      <c r="Q1621" s="198"/>
      <c r="R1621" s="198"/>
      <c r="S1621" s="198"/>
    </row>
    <row r="1622" spans="6:19" s="162" customFormat="1">
      <c r="F1622" s="197"/>
      <c r="K1622" s="197"/>
      <c r="P1622" s="198"/>
      <c r="Q1622" s="198"/>
      <c r="R1622" s="198"/>
      <c r="S1622" s="198"/>
    </row>
    <row r="1623" spans="6:19" s="162" customFormat="1">
      <c r="F1623" s="197"/>
      <c r="K1623" s="197"/>
      <c r="P1623" s="198"/>
      <c r="Q1623" s="198"/>
      <c r="R1623" s="198"/>
      <c r="S1623" s="198"/>
    </row>
    <row r="1624" spans="6:19" s="162" customFormat="1">
      <c r="F1624" s="197"/>
      <c r="K1624" s="197"/>
      <c r="P1624" s="198"/>
      <c r="Q1624" s="198"/>
      <c r="R1624" s="198"/>
      <c r="S1624" s="198"/>
    </row>
    <row r="1625" spans="6:19" s="162" customFormat="1">
      <c r="F1625" s="197"/>
      <c r="K1625" s="197"/>
      <c r="P1625" s="198"/>
      <c r="Q1625" s="198"/>
      <c r="R1625" s="198"/>
      <c r="S1625" s="198"/>
    </row>
    <row r="1626" spans="6:19" s="162" customFormat="1">
      <c r="F1626" s="197"/>
      <c r="K1626" s="197"/>
      <c r="P1626" s="198"/>
      <c r="Q1626" s="198"/>
      <c r="R1626" s="198"/>
      <c r="S1626" s="198"/>
    </row>
    <row r="1627" spans="6:19" s="162" customFormat="1">
      <c r="F1627" s="197"/>
      <c r="K1627" s="197"/>
      <c r="P1627" s="198"/>
      <c r="Q1627" s="198"/>
      <c r="R1627" s="198"/>
      <c r="S1627" s="198"/>
    </row>
    <row r="1628" spans="6:19" s="162" customFormat="1">
      <c r="F1628" s="197"/>
      <c r="K1628" s="197"/>
      <c r="P1628" s="198"/>
      <c r="Q1628" s="198"/>
      <c r="R1628" s="198"/>
      <c r="S1628" s="198"/>
    </row>
    <row r="1629" spans="6:19" s="162" customFormat="1">
      <c r="F1629" s="197"/>
      <c r="K1629" s="197"/>
      <c r="P1629" s="198"/>
      <c r="Q1629" s="198"/>
      <c r="R1629" s="198"/>
      <c r="S1629" s="198"/>
    </row>
    <row r="1630" spans="6:19" s="162" customFormat="1">
      <c r="F1630" s="197"/>
      <c r="K1630" s="197"/>
      <c r="P1630" s="198"/>
      <c r="Q1630" s="198"/>
      <c r="R1630" s="198"/>
      <c r="S1630" s="198"/>
    </row>
    <row r="1631" spans="6:19" s="162" customFormat="1">
      <c r="F1631" s="197"/>
      <c r="K1631" s="197"/>
      <c r="P1631" s="198"/>
      <c r="Q1631" s="198"/>
      <c r="R1631" s="198"/>
      <c r="S1631" s="198"/>
    </row>
    <row r="1632" spans="6:19" s="162" customFormat="1">
      <c r="F1632" s="197"/>
      <c r="K1632" s="197"/>
      <c r="P1632" s="198"/>
      <c r="Q1632" s="198"/>
      <c r="R1632" s="198"/>
      <c r="S1632" s="198"/>
    </row>
    <row r="1633" spans="6:19" s="162" customFormat="1">
      <c r="F1633" s="197"/>
      <c r="K1633" s="197"/>
      <c r="P1633" s="198"/>
      <c r="Q1633" s="198"/>
      <c r="R1633" s="198"/>
      <c r="S1633" s="198"/>
    </row>
    <row r="1634" spans="6:19" s="162" customFormat="1">
      <c r="F1634" s="197"/>
      <c r="K1634" s="197"/>
      <c r="P1634" s="198"/>
      <c r="Q1634" s="198"/>
      <c r="R1634" s="198"/>
      <c r="S1634" s="198"/>
    </row>
    <row r="1635" spans="6:19" s="162" customFormat="1">
      <c r="F1635" s="197"/>
      <c r="K1635" s="197"/>
      <c r="P1635" s="198"/>
      <c r="Q1635" s="198"/>
      <c r="R1635" s="198"/>
      <c r="S1635" s="198"/>
    </row>
    <row r="1636" spans="6:19" s="162" customFormat="1">
      <c r="F1636" s="197"/>
      <c r="K1636" s="197"/>
      <c r="P1636" s="198"/>
      <c r="Q1636" s="198"/>
      <c r="R1636" s="198"/>
      <c r="S1636" s="198"/>
    </row>
    <row r="1637" spans="6:19" s="162" customFormat="1">
      <c r="F1637" s="197"/>
      <c r="K1637" s="197"/>
      <c r="P1637" s="198"/>
      <c r="Q1637" s="198"/>
      <c r="R1637" s="198"/>
      <c r="S1637" s="198"/>
    </row>
    <row r="1638" spans="6:19" s="162" customFormat="1">
      <c r="F1638" s="197"/>
      <c r="K1638" s="197"/>
      <c r="P1638" s="198"/>
      <c r="Q1638" s="198"/>
      <c r="R1638" s="198"/>
      <c r="S1638" s="198"/>
    </row>
    <row r="1639" spans="6:19" s="162" customFormat="1">
      <c r="F1639" s="197"/>
      <c r="K1639" s="197"/>
      <c r="P1639" s="198"/>
      <c r="Q1639" s="198"/>
      <c r="R1639" s="198"/>
      <c r="S1639" s="198"/>
    </row>
    <row r="1640" spans="6:19" s="162" customFormat="1">
      <c r="F1640" s="197"/>
      <c r="K1640" s="197"/>
      <c r="P1640" s="198"/>
      <c r="Q1640" s="198"/>
      <c r="R1640" s="198"/>
      <c r="S1640" s="198"/>
    </row>
    <row r="1641" spans="6:19" s="162" customFormat="1">
      <c r="F1641" s="197"/>
      <c r="K1641" s="197"/>
      <c r="P1641" s="198"/>
      <c r="Q1641" s="198"/>
      <c r="R1641" s="198"/>
      <c r="S1641" s="198"/>
    </row>
    <row r="1642" spans="6:19" s="162" customFormat="1">
      <c r="F1642" s="197"/>
      <c r="K1642" s="197"/>
      <c r="P1642" s="198"/>
      <c r="Q1642" s="198"/>
      <c r="R1642" s="198"/>
      <c r="S1642" s="198"/>
    </row>
    <row r="1643" spans="6:19" s="162" customFormat="1">
      <c r="F1643" s="197"/>
      <c r="K1643" s="197"/>
      <c r="P1643" s="198"/>
      <c r="Q1643" s="198"/>
      <c r="R1643" s="198"/>
      <c r="S1643" s="198"/>
    </row>
    <row r="1644" spans="6:19" s="162" customFormat="1">
      <c r="F1644" s="197"/>
      <c r="K1644" s="197"/>
      <c r="P1644" s="198"/>
      <c r="Q1644" s="198"/>
      <c r="R1644" s="198"/>
      <c r="S1644" s="198"/>
    </row>
    <row r="1645" spans="6:19" s="162" customFormat="1">
      <c r="F1645" s="197"/>
      <c r="K1645" s="197"/>
      <c r="P1645" s="198"/>
      <c r="Q1645" s="198"/>
      <c r="R1645" s="198"/>
      <c r="S1645" s="198"/>
    </row>
    <row r="1646" spans="6:19" s="162" customFormat="1">
      <c r="F1646" s="197"/>
      <c r="K1646" s="197"/>
      <c r="P1646" s="198"/>
      <c r="Q1646" s="198"/>
      <c r="R1646" s="198"/>
      <c r="S1646" s="198"/>
    </row>
    <row r="1647" spans="6:19" s="162" customFormat="1">
      <c r="F1647" s="197"/>
      <c r="K1647" s="197"/>
      <c r="P1647" s="198"/>
      <c r="Q1647" s="198"/>
      <c r="R1647" s="198"/>
      <c r="S1647" s="198"/>
    </row>
    <row r="1648" spans="6:19" s="162" customFormat="1">
      <c r="F1648" s="197"/>
      <c r="K1648" s="197"/>
      <c r="P1648" s="198"/>
      <c r="Q1648" s="198"/>
      <c r="R1648" s="198"/>
      <c r="S1648" s="198"/>
    </row>
    <row r="1649" spans="6:19" s="162" customFormat="1">
      <c r="F1649" s="197"/>
      <c r="K1649" s="197"/>
      <c r="P1649" s="198"/>
      <c r="Q1649" s="198"/>
      <c r="R1649" s="198"/>
      <c r="S1649" s="198"/>
    </row>
    <row r="1650" spans="6:19" s="162" customFormat="1">
      <c r="F1650" s="197"/>
      <c r="K1650" s="197"/>
      <c r="P1650" s="198"/>
      <c r="Q1650" s="198"/>
      <c r="R1650" s="198"/>
      <c r="S1650" s="198"/>
    </row>
    <row r="1651" spans="6:19" s="162" customFormat="1">
      <c r="F1651" s="197"/>
      <c r="K1651" s="197"/>
      <c r="P1651" s="198"/>
      <c r="Q1651" s="198"/>
      <c r="R1651" s="198"/>
      <c r="S1651" s="198"/>
    </row>
    <row r="1652" spans="6:19" s="162" customFormat="1">
      <c r="F1652" s="197"/>
      <c r="K1652" s="197"/>
      <c r="P1652" s="198"/>
      <c r="Q1652" s="198"/>
      <c r="R1652" s="198"/>
      <c r="S1652" s="198"/>
    </row>
    <row r="1653" spans="6:19" s="162" customFormat="1">
      <c r="F1653" s="197"/>
      <c r="K1653" s="197"/>
      <c r="P1653" s="198"/>
      <c r="Q1653" s="198"/>
      <c r="R1653" s="198"/>
      <c r="S1653" s="198"/>
    </row>
    <row r="1654" spans="6:19" s="162" customFormat="1">
      <c r="F1654" s="197"/>
      <c r="K1654" s="197"/>
      <c r="P1654" s="198"/>
      <c r="Q1654" s="198"/>
      <c r="R1654" s="198"/>
      <c r="S1654" s="198"/>
    </row>
    <row r="1655" spans="6:19" s="162" customFormat="1">
      <c r="F1655" s="197"/>
      <c r="K1655" s="197"/>
      <c r="P1655" s="198"/>
      <c r="Q1655" s="198"/>
      <c r="R1655" s="198"/>
      <c r="S1655" s="198"/>
    </row>
    <row r="1656" spans="6:19" s="162" customFormat="1">
      <c r="F1656" s="197"/>
      <c r="K1656" s="197"/>
      <c r="P1656" s="198"/>
      <c r="Q1656" s="198"/>
      <c r="R1656" s="198"/>
      <c r="S1656" s="198"/>
    </row>
    <row r="1657" spans="6:19" s="162" customFormat="1">
      <c r="F1657" s="197"/>
      <c r="K1657" s="197"/>
      <c r="P1657" s="198"/>
      <c r="Q1657" s="198"/>
      <c r="R1657" s="198"/>
      <c r="S1657" s="198"/>
    </row>
    <row r="1658" spans="6:19" s="162" customFormat="1">
      <c r="F1658" s="197"/>
      <c r="K1658" s="197"/>
      <c r="P1658" s="198"/>
      <c r="Q1658" s="198"/>
      <c r="R1658" s="198"/>
      <c r="S1658" s="198"/>
    </row>
    <row r="1659" spans="6:19" s="162" customFormat="1">
      <c r="F1659" s="197"/>
      <c r="K1659" s="197"/>
      <c r="P1659" s="198"/>
      <c r="Q1659" s="198"/>
      <c r="R1659" s="198"/>
      <c r="S1659" s="198"/>
    </row>
    <row r="1660" spans="6:19" s="162" customFormat="1">
      <c r="F1660" s="197"/>
      <c r="K1660" s="197"/>
      <c r="P1660" s="198"/>
      <c r="Q1660" s="198"/>
      <c r="R1660" s="198"/>
      <c r="S1660" s="198"/>
    </row>
    <row r="1661" spans="6:19" s="162" customFormat="1">
      <c r="F1661" s="197"/>
      <c r="K1661" s="197"/>
      <c r="P1661" s="198"/>
      <c r="Q1661" s="198"/>
      <c r="R1661" s="198"/>
      <c r="S1661" s="198"/>
    </row>
    <row r="1662" spans="6:19" s="162" customFormat="1">
      <c r="F1662" s="197"/>
      <c r="K1662" s="197"/>
      <c r="P1662" s="198"/>
      <c r="Q1662" s="198"/>
      <c r="R1662" s="198"/>
      <c r="S1662" s="198"/>
    </row>
    <row r="1663" spans="6:19" s="162" customFormat="1">
      <c r="F1663" s="197"/>
      <c r="K1663" s="197"/>
      <c r="P1663" s="198"/>
      <c r="Q1663" s="198"/>
      <c r="R1663" s="198"/>
      <c r="S1663" s="198"/>
    </row>
    <row r="1664" spans="6:19" s="162" customFormat="1">
      <c r="F1664" s="197"/>
      <c r="K1664" s="197"/>
      <c r="P1664" s="198"/>
      <c r="Q1664" s="198"/>
      <c r="R1664" s="198"/>
      <c r="S1664" s="198"/>
    </row>
    <row r="1665" spans="6:19" s="162" customFormat="1">
      <c r="F1665" s="197"/>
      <c r="K1665" s="197"/>
      <c r="P1665" s="198"/>
      <c r="Q1665" s="198"/>
      <c r="R1665" s="198"/>
      <c r="S1665" s="198"/>
    </row>
    <row r="1666" spans="6:19" s="162" customFormat="1">
      <c r="F1666" s="197"/>
      <c r="K1666" s="197"/>
      <c r="P1666" s="198"/>
      <c r="Q1666" s="198"/>
      <c r="R1666" s="198"/>
      <c r="S1666" s="198"/>
    </row>
    <row r="1667" spans="6:19" s="162" customFormat="1">
      <c r="F1667" s="197"/>
      <c r="K1667" s="197"/>
      <c r="P1667" s="198"/>
      <c r="Q1667" s="198"/>
      <c r="R1667" s="198"/>
      <c r="S1667" s="198"/>
    </row>
    <row r="1668" spans="6:19" s="162" customFormat="1">
      <c r="F1668" s="197"/>
      <c r="K1668" s="197"/>
      <c r="P1668" s="198"/>
      <c r="Q1668" s="198"/>
      <c r="R1668" s="198"/>
      <c r="S1668" s="198"/>
    </row>
    <row r="1669" spans="6:19" s="162" customFormat="1">
      <c r="F1669" s="197"/>
      <c r="K1669" s="197"/>
      <c r="P1669" s="198"/>
      <c r="Q1669" s="198"/>
      <c r="R1669" s="198"/>
      <c r="S1669" s="198"/>
    </row>
    <row r="1670" spans="6:19" s="162" customFormat="1">
      <c r="F1670" s="197"/>
      <c r="K1670" s="197"/>
      <c r="P1670" s="198"/>
      <c r="Q1670" s="198"/>
      <c r="R1670" s="198"/>
      <c r="S1670" s="198"/>
    </row>
    <row r="1671" spans="6:19" s="162" customFormat="1">
      <c r="F1671" s="197"/>
      <c r="K1671" s="197"/>
      <c r="P1671" s="198"/>
      <c r="Q1671" s="198"/>
      <c r="R1671" s="198"/>
      <c r="S1671" s="198"/>
    </row>
    <row r="1672" spans="6:19" s="162" customFormat="1">
      <c r="F1672" s="197"/>
      <c r="K1672" s="197"/>
      <c r="P1672" s="198"/>
      <c r="Q1672" s="198"/>
      <c r="R1672" s="198"/>
      <c r="S1672" s="198"/>
    </row>
    <row r="1673" spans="6:19" s="162" customFormat="1">
      <c r="F1673" s="197"/>
      <c r="K1673" s="197"/>
      <c r="P1673" s="198"/>
      <c r="Q1673" s="198"/>
      <c r="R1673" s="198"/>
      <c r="S1673" s="198"/>
    </row>
    <row r="1674" spans="6:19" s="162" customFormat="1">
      <c r="F1674" s="197"/>
      <c r="K1674" s="197"/>
      <c r="P1674" s="198"/>
      <c r="Q1674" s="198"/>
      <c r="R1674" s="198"/>
      <c r="S1674" s="198"/>
    </row>
    <row r="1675" spans="6:19" s="162" customFormat="1">
      <c r="F1675" s="197"/>
      <c r="K1675" s="197"/>
      <c r="P1675" s="198"/>
      <c r="Q1675" s="198"/>
      <c r="R1675" s="198"/>
      <c r="S1675" s="198"/>
    </row>
    <row r="1676" spans="6:19" s="162" customFormat="1">
      <c r="F1676" s="197"/>
      <c r="K1676" s="197"/>
      <c r="P1676" s="198"/>
      <c r="Q1676" s="198"/>
      <c r="R1676" s="198"/>
      <c r="S1676" s="198"/>
    </row>
    <row r="1677" spans="6:19" s="162" customFormat="1">
      <c r="F1677" s="197"/>
      <c r="K1677" s="197"/>
      <c r="P1677" s="198"/>
      <c r="Q1677" s="198"/>
      <c r="R1677" s="198"/>
      <c r="S1677" s="198"/>
    </row>
    <row r="1678" spans="6:19" s="162" customFormat="1">
      <c r="F1678" s="197"/>
      <c r="K1678" s="197"/>
      <c r="P1678" s="198"/>
      <c r="Q1678" s="198"/>
      <c r="R1678" s="198"/>
      <c r="S1678" s="198"/>
    </row>
    <row r="1679" spans="6:19" s="162" customFormat="1">
      <c r="F1679" s="197"/>
      <c r="K1679" s="197"/>
      <c r="P1679" s="198"/>
      <c r="Q1679" s="198"/>
      <c r="R1679" s="198"/>
      <c r="S1679" s="198"/>
    </row>
    <row r="1680" spans="6:19" s="162" customFormat="1">
      <c r="F1680" s="197"/>
      <c r="K1680" s="197"/>
      <c r="P1680" s="198"/>
      <c r="Q1680" s="198"/>
      <c r="R1680" s="198"/>
      <c r="S1680" s="198"/>
    </row>
    <row r="1681" spans="6:19" s="162" customFormat="1">
      <c r="F1681" s="197"/>
      <c r="K1681" s="197"/>
      <c r="P1681" s="198"/>
      <c r="Q1681" s="198"/>
      <c r="R1681" s="198"/>
      <c r="S1681" s="198"/>
    </row>
    <row r="1682" spans="6:19" s="162" customFormat="1">
      <c r="F1682" s="197"/>
      <c r="K1682" s="197"/>
      <c r="P1682" s="198"/>
      <c r="Q1682" s="198"/>
      <c r="R1682" s="198"/>
      <c r="S1682" s="198"/>
    </row>
    <row r="1683" spans="6:19" s="162" customFormat="1">
      <c r="F1683" s="197"/>
      <c r="K1683" s="197"/>
      <c r="P1683" s="198"/>
      <c r="Q1683" s="198"/>
      <c r="R1683" s="198"/>
      <c r="S1683" s="198"/>
    </row>
    <row r="1684" spans="6:19" s="162" customFormat="1">
      <c r="F1684" s="197"/>
      <c r="K1684" s="197"/>
      <c r="P1684" s="198"/>
      <c r="Q1684" s="198"/>
      <c r="R1684" s="198"/>
      <c r="S1684" s="198"/>
    </row>
    <row r="1685" spans="6:19" s="162" customFormat="1">
      <c r="F1685" s="197"/>
      <c r="K1685" s="197"/>
      <c r="P1685" s="198"/>
      <c r="Q1685" s="198"/>
      <c r="R1685" s="198"/>
      <c r="S1685" s="198"/>
    </row>
    <row r="1686" spans="6:19" s="162" customFormat="1">
      <c r="F1686" s="197"/>
      <c r="K1686" s="197"/>
      <c r="P1686" s="198"/>
      <c r="Q1686" s="198"/>
      <c r="R1686" s="198"/>
      <c r="S1686" s="198"/>
    </row>
    <row r="1687" spans="6:19" s="162" customFormat="1">
      <c r="F1687" s="197"/>
      <c r="K1687" s="197"/>
      <c r="P1687" s="198"/>
      <c r="Q1687" s="198"/>
      <c r="R1687" s="198"/>
      <c r="S1687" s="198"/>
    </row>
    <row r="1688" spans="6:19" s="162" customFormat="1">
      <c r="F1688" s="197"/>
      <c r="K1688" s="197"/>
      <c r="P1688" s="198"/>
      <c r="Q1688" s="198"/>
      <c r="R1688" s="198"/>
      <c r="S1688" s="198"/>
    </row>
    <row r="1689" spans="6:19" s="162" customFormat="1">
      <c r="F1689" s="197"/>
      <c r="K1689" s="197"/>
      <c r="P1689" s="198"/>
      <c r="Q1689" s="198"/>
      <c r="R1689" s="198"/>
      <c r="S1689" s="198"/>
    </row>
    <row r="1690" spans="6:19" s="162" customFormat="1">
      <c r="F1690" s="197"/>
      <c r="K1690" s="197"/>
      <c r="P1690" s="198"/>
      <c r="Q1690" s="198"/>
      <c r="R1690" s="198"/>
      <c r="S1690" s="198"/>
    </row>
    <row r="1691" spans="6:19" s="162" customFormat="1">
      <c r="F1691" s="197"/>
      <c r="K1691" s="197"/>
      <c r="P1691" s="198"/>
      <c r="Q1691" s="198"/>
      <c r="R1691" s="198"/>
      <c r="S1691" s="198"/>
    </row>
    <row r="1692" spans="6:19" s="162" customFormat="1">
      <c r="F1692" s="197"/>
      <c r="K1692" s="197"/>
      <c r="P1692" s="198"/>
      <c r="Q1692" s="198"/>
      <c r="R1692" s="198"/>
      <c r="S1692" s="198"/>
    </row>
    <row r="1693" spans="6:19" s="162" customFormat="1">
      <c r="F1693" s="197"/>
      <c r="K1693" s="197"/>
      <c r="P1693" s="198"/>
      <c r="Q1693" s="198"/>
      <c r="R1693" s="198"/>
      <c r="S1693" s="198"/>
    </row>
    <row r="1694" spans="6:19" s="162" customFormat="1">
      <c r="F1694" s="197"/>
      <c r="K1694" s="197"/>
      <c r="P1694" s="198"/>
      <c r="Q1694" s="198"/>
      <c r="R1694" s="198"/>
      <c r="S1694" s="198"/>
    </row>
    <row r="1695" spans="6:19" s="162" customFormat="1">
      <c r="F1695" s="197"/>
      <c r="K1695" s="197"/>
      <c r="P1695" s="198"/>
      <c r="Q1695" s="198"/>
      <c r="R1695" s="198"/>
      <c r="S1695" s="198"/>
    </row>
    <row r="1696" spans="6:19" s="162" customFormat="1">
      <c r="F1696" s="197"/>
      <c r="K1696" s="197"/>
      <c r="P1696" s="198"/>
      <c r="Q1696" s="198"/>
      <c r="R1696" s="198"/>
      <c r="S1696" s="198"/>
    </row>
    <row r="1697" spans="6:19" s="162" customFormat="1">
      <c r="F1697" s="197"/>
      <c r="K1697" s="197"/>
      <c r="P1697" s="198"/>
      <c r="Q1697" s="198"/>
      <c r="R1697" s="198"/>
      <c r="S1697" s="198"/>
    </row>
    <row r="1698" spans="6:19" s="162" customFormat="1">
      <c r="F1698" s="197"/>
      <c r="K1698" s="197"/>
      <c r="P1698" s="198"/>
      <c r="Q1698" s="198"/>
      <c r="R1698" s="198"/>
      <c r="S1698" s="198"/>
    </row>
    <row r="1699" spans="6:19" s="162" customFormat="1">
      <c r="F1699" s="197"/>
      <c r="K1699" s="197"/>
      <c r="P1699" s="198"/>
      <c r="Q1699" s="198"/>
      <c r="R1699" s="198"/>
      <c r="S1699" s="198"/>
    </row>
    <row r="1700" spans="6:19" s="162" customFormat="1">
      <c r="F1700" s="197"/>
      <c r="K1700" s="197"/>
      <c r="P1700" s="198"/>
      <c r="Q1700" s="198"/>
      <c r="R1700" s="198"/>
      <c r="S1700" s="198"/>
    </row>
    <row r="1701" spans="6:19" s="162" customFormat="1">
      <c r="F1701" s="197"/>
      <c r="K1701" s="197"/>
      <c r="P1701" s="198"/>
      <c r="Q1701" s="198"/>
      <c r="R1701" s="198"/>
      <c r="S1701" s="198"/>
    </row>
    <row r="1702" spans="6:19" s="162" customFormat="1">
      <c r="F1702" s="197"/>
      <c r="K1702" s="197"/>
      <c r="P1702" s="198"/>
      <c r="Q1702" s="198"/>
      <c r="R1702" s="198"/>
      <c r="S1702" s="198"/>
    </row>
    <row r="1703" spans="6:19" s="162" customFormat="1">
      <c r="F1703" s="197"/>
      <c r="K1703" s="197"/>
      <c r="P1703" s="198"/>
      <c r="Q1703" s="198"/>
      <c r="R1703" s="198"/>
      <c r="S1703" s="198"/>
    </row>
    <row r="1704" spans="6:19" s="162" customFormat="1">
      <c r="F1704" s="197"/>
      <c r="K1704" s="197"/>
      <c r="P1704" s="198"/>
      <c r="Q1704" s="198"/>
      <c r="R1704" s="198"/>
      <c r="S1704" s="198"/>
    </row>
    <row r="1705" spans="6:19" s="162" customFormat="1">
      <c r="F1705" s="197"/>
      <c r="K1705" s="197"/>
      <c r="P1705" s="198"/>
      <c r="Q1705" s="198"/>
      <c r="R1705" s="198"/>
      <c r="S1705" s="198"/>
    </row>
    <row r="1706" spans="6:19" s="162" customFormat="1">
      <c r="F1706" s="197"/>
      <c r="K1706" s="197"/>
      <c r="P1706" s="198"/>
      <c r="Q1706" s="198"/>
      <c r="R1706" s="198"/>
      <c r="S1706" s="198"/>
    </row>
    <row r="1707" spans="6:19" s="162" customFormat="1">
      <c r="F1707" s="197"/>
      <c r="K1707" s="197"/>
      <c r="P1707" s="198"/>
      <c r="Q1707" s="198"/>
      <c r="R1707" s="198"/>
      <c r="S1707" s="198"/>
    </row>
    <row r="1708" spans="6:19" s="162" customFormat="1">
      <c r="F1708" s="197"/>
      <c r="K1708" s="197"/>
      <c r="P1708" s="198"/>
      <c r="Q1708" s="198"/>
      <c r="R1708" s="198"/>
      <c r="S1708" s="198"/>
    </row>
    <row r="1709" spans="6:19" s="162" customFormat="1">
      <c r="F1709" s="197"/>
      <c r="K1709" s="197"/>
      <c r="P1709" s="198"/>
      <c r="Q1709" s="198"/>
      <c r="R1709" s="198"/>
      <c r="S1709" s="198"/>
    </row>
    <row r="1710" spans="6:19" s="162" customFormat="1">
      <c r="F1710" s="197"/>
      <c r="K1710" s="197"/>
      <c r="P1710" s="198"/>
      <c r="Q1710" s="198"/>
      <c r="R1710" s="198"/>
      <c r="S1710" s="198"/>
    </row>
    <row r="1711" spans="6:19" s="162" customFormat="1">
      <c r="F1711" s="197"/>
      <c r="K1711" s="197"/>
      <c r="P1711" s="198"/>
      <c r="Q1711" s="198"/>
      <c r="R1711" s="198"/>
      <c r="S1711" s="198"/>
    </row>
    <row r="1712" spans="6:19" s="162" customFormat="1">
      <c r="F1712" s="197"/>
      <c r="K1712" s="197"/>
      <c r="P1712" s="198"/>
      <c r="Q1712" s="198"/>
      <c r="R1712" s="198"/>
      <c r="S1712" s="198"/>
    </row>
    <row r="1713" spans="6:19" s="162" customFormat="1">
      <c r="F1713" s="197"/>
      <c r="K1713" s="197"/>
      <c r="P1713" s="198"/>
      <c r="Q1713" s="198"/>
      <c r="R1713" s="198"/>
      <c r="S1713" s="198"/>
    </row>
    <row r="1714" spans="6:19" s="162" customFormat="1">
      <c r="F1714" s="197"/>
      <c r="K1714" s="197"/>
      <c r="P1714" s="198"/>
      <c r="Q1714" s="198"/>
      <c r="R1714" s="198"/>
      <c r="S1714" s="198"/>
    </row>
    <row r="1715" spans="6:19" s="162" customFormat="1">
      <c r="F1715" s="197"/>
      <c r="K1715" s="197"/>
      <c r="P1715" s="198"/>
      <c r="Q1715" s="198"/>
      <c r="R1715" s="198"/>
      <c r="S1715" s="198"/>
    </row>
    <row r="1716" spans="6:19" s="162" customFormat="1">
      <c r="F1716" s="197"/>
      <c r="K1716" s="197"/>
      <c r="P1716" s="198"/>
      <c r="Q1716" s="198"/>
      <c r="R1716" s="198"/>
      <c r="S1716" s="198"/>
    </row>
    <row r="1717" spans="6:19" s="162" customFormat="1">
      <c r="F1717" s="197"/>
      <c r="K1717" s="197"/>
      <c r="P1717" s="198"/>
      <c r="Q1717" s="198"/>
      <c r="R1717" s="198"/>
      <c r="S1717" s="198"/>
    </row>
    <row r="1718" spans="6:19" s="162" customFormat="1">
      <c r="F1718" s="197"/>
      <c r="K1718" s="197"/>
      <c r="P1718" s="198"/>
      <c r="Q1718" s="198"/>
      <c r="R1718" s="198"/>
      <c r="S1718" s="198"/>
    </row>
    <row r="1719" spans="6:19" s="162" customFormat="1">
      <c r="F1719" s="197"/>
      <c r="K1719" s="197"/>
      <c r="P1719" s="198"/>
      <c r="Q1719" s="198"/>
      <c r="R1719" s="198"/>
      <c r="S1719" s="198"/>
    </row>
    <row r="1720" spans="6:19" s="162" customFormat="1">
      <c r="F1720" s="197"/>
      <c r="K1720" s="197"/>
      <c r="P1720" s="198"/>
      <c r="Q1720" s="198"/>
      <c r="R1720" s="198"/>
      <c r="S1720" s="198"/>
    </row>
    <row r="1721" spans="6:19" s="162" customFormat="1">
      <c r="F1721" s="197"/>
      <c r="K1721" s="197"/>
      <c r="P1721" s="198"/>
      <c r="Q1721" s="198"/>
      <c r="R1721" s="198"/>
      <c r="S1721" s="198"/>
    </row>
    <row r="1722" spans="6:19" s="162" customFormat="1">
      <c r="F1722" s="197"/>
      <c r="K1722" s="197"/>
      <c r="P1722" s="198"/>
      <c r="Q1722" s="198"/>
      <c r="R1722" s="198"/>
      <c r="S1722" s="198"/>
    </row>
    <row r="1723" spans="6:19" s="162" customFormat="1">
      <c r="F1723" s="197"/>
      <c r="K1723" s="197"/>
      <c r="P1723" s="198"/>
      <c r="Q1723" s="198"/>
      <c r="R1723" s="198"/>
      <c r="S1723" s="198"/>
    </row>
    <row r="1724" spans="6:19" s="162" customFormat="1">
      <c r="F1724" s="197"/>
      <c r="K1724" s="197"/>
      <c r="P1724" s="198"/>
      <c r="Q1724" s="198"/>
      <c r="R1724" s="198"/>
      <c r="S1724" s="198"/>
    </row>
    <row r="1725" spans="6:19" s="162" customFormat="1">
      <c r="F1725" s="197"/>
      <c r="K1725" s="197"/>
      <c r="P1725" s="198"/>
      <c r="Q1725" s="198"/>
      <c r="R1725" s="198"/>
      <c r="S1725" s="198"/>
    </row>
    <row r="1726" spans="6:19" s="162" customFormat="1">
      <c r="F1726" s="197"/>
      <c r="K1726" s="197"/>
      <c r="P1726" s="198"/>
      <c r="Q1726" s="198"/>
      <c r="R1726" s="198"/>
      <c r="S1726" s="198"/>
    </row>
    <row r="1727" spans="6:19" s="162" customFormat="1">
      <c r="F1727" s="197"/>
      <c r="K1727" s="197"/>
      <c r="P1727" s="198"/>
      <c r="Q1727" s="198"/>
      <c r="R1727" s="198"/>
      <c r="S1727" s="198"/>
    </row>
    <row r="1728" spans="6:19" s="162" customFormat="1">
      <c r="F1728" s="197"/>
      <c r="K1728" s="197"/>
      <c r="P1728" s="198"/>
      <c r="Q1728" s="198"/>
      <c r="R1728" s="198"/>
      <c r="S1728" s="198"/>
    </row>
    <row r="1729" spans="6:19" s="162" customFormat="1">
      <c r="F1729" s="197"/>
      <c r="K1729" s="197"/>
      <c r="P1729" s="198"/>
      <c r="Q1729" s="198"/>
      <c r="R1729" s="198"/>
      <c r="S1729" s="198"/>
    </row>
    <row r="1730" spans="6:19" s="162" customFormat="1">
      <c r="F1730" s="197"/>
      <c r="K1730" s="197"/>
      <c r="P1730" s="198"/>
      <c r="Q1730" s="198"/>
      <c r="R1730" s="198"/>
      <c r="S1730" s="198"/>
    </row>
    <row r="1731" spans="6:19" s="162" customFormat="1">
      <c r="F1731" s="197"/>
      <c r="K1731" s="197"/>
      <c r="P1731" s="198"/>
      <c r="Q1731" s="198"/>
      <c r="R1731" s="198"/>
      <c r="S1731" s="198"/>
    </row>
    <row r="1732" spans="6:19" s="162" customFormat="1">
      <c r="F1732" s="197"/>
      <c r="K1732" s="197"/>
      <c r="P1732" s="198"/>
      <c r="Q1732" s="198"/>
      <c r="R1732" s="198"/>
      <c r="S1732" s="198"/>
    </row>
    <row r="1733" spans="6:19" s="162" customFormat="1">
      <c r="F1733" s="197"/>
      <c r="K1733" s="197"/>
      <c r="P1733" s="198"/>
      <c r="Q1733" s="198"/>
      <c r="R1733" s="198"/>
      <c r="S1733" s="198"/>
    </row>
    <row r="1734" spans="6:19" s="162" customFormat="1">
      <c r="F1734" s="197"/>
      <c r="K1734" s="197"/>
      <c r="P1734" s="198"/>
      <c r="Q1734" s="198"/>
      <c r="R1734" s="198"/>
      <c r="S1734" s="198"/>
    </row>
    <row r="1735" spans="6:19" s="162" customFormat="1">
      <c r="F1735" s="197"/>
      <c r="K1735" s="197"/>
      <c r="P1735" s="198"/>
      <c r="Q1735" s="198"/>
      <c r="R1735" s="198"/>
      <c r="S1735" s="198"/>
    </row>
    <row r="1736" spans="6:19" s="162" customFormat="1">
      <c r="F1736" s="197"/>
      <c r="K1736" s="197"/>
      <c r="P1736" s="198"/>
      <c r="Q1736" s="198"/>
      <c r="R1736" s="198"/>
      <c r="S1736" s="198"/>
    </row>
    <row r="1737" spans="6:19" s="162" customFormat="1">
      <c r="F1737" s="197"/>
      <c r="K1737" s="197"/>
      <c r="P1737" s="198"/>
      <c r="Q1737" s="198"/>
      <c r="R1737" s="198"/>
      <c r="S1737" s="198"/>
    </row>
    <row r="1738" spans="6:19" s="162" customFormat="1">
      <c r="F1738" s="197"/>
      <c r="K1738" s="197"/>
      <c r="P1738" s="198"/>
      <c r="Q1738" s="198"/>
      <c r="R1738" s="198"/>
      <c r="S1738" s="198"/>
    </row>
    <row r="1739" spans="6:19" s="162" customFormat="1">
      <c r="F1739" s="197"/>
      <c r="K1739" s="197"/>
      <c r="P1739" s="198"/>
      <c r="Q1739" s="198"/>
      <c r="R1739" s="198"/>
      <c r="S1739" s="198"/>
    </row>
    <row r="1740" spans="6:19" s="162" customFormat="1">
      <c r="F1740" s="197"/>
      <c r="K1740" s="197"/>
      <c r="P1740" s="198"/>
      <c r="Q1740" s="198"/>
      <c r="R1740" s="198"/>
      <c r="S1740" s="198"/>
    </row>
    <row r="1741" spans="6:19" s="162" customFormat="1">
      <c r="F1741" s="197"/>
      <c r="K1741" s="197"/>
      <c r="P1741" s="198"/>
      <c r="Q1741" s="198"/>
      <c r="R1741" s="198"/>
      <c r="S1741" s="198"/>
    </row>
    <row r="1742" spans="6:19" s="162" customFormat="1">
      <c r="F1742" s="197"/>
      <c r="K1742" s="197"/>
      <c r="P1742" s="198"/>
      <c r="Q1742" s="198"/>
      <c r="R1742" s="198"/>
      <c r="S1742" s="198"/>
    </row>
    <row r="1743" spans="6:19" s="162" customFormat="1">
      <c r="F1743" s="197"/>
      <c r="K1743" s="197"/>
      <c r="P1743" s="198"/>
      <c r="Q1743" s="198"/>
      <c r="R1743" s="198"/>
      <c r="S1743" s="198"/>
    </row>
    <row r="1744" spans="6:19" s="162" customFormat="1">
      <c r="F1744" s="197"/>
      <c r="K1744" s="197"/>
      <c r="P1744" s="198"/>
      <c r="Q1744" s="198"/>
      <c r="R1744" s="198"/>
      <c r="S1744" s="198"/>
    </row>
    <row r="1745" spans="6:19" s="162" customFormat="1">
      <c r="F1745" s="197"/>
      <c r="K1745" s="197"/>
      <c r="P1745" s="198"/>
      <c r="Q1745" s="198"/>
      <c r="R1745" s="198"/>
      <c r="S1745" s="198"/>
    </row>
    <row r="1746" spans="6:19" s="162" customFormat="1">
      <c r="F1746" s="197"/>
      <c r="K1746" s="197"/>
      <c r="P1746" s="198"/>
      <c r="Q1746" s="198"/>
      <c r="R1746" s="198"/>
      <c r="S1746" s="198"/>
    </row>
    <row r="1747" spans="6:19" s="162" customFormat="1">
      <c r="F1747" s="197"/>
      <c r="K1747" s="197"/>
      <c r="P1747" s="198"/>
      <c r="Q1747" s="198"/>
      <c r="R1747" s="198"/>
      <c r="S1747" s="198"/>
    </row>
    <row r="1748" spans="6:19" s="162" customFormat="1">
      <c r="F1748" s="197"/>
      <c r="K1748" s="197"/>
      <c r="P1748" s="198"/>
      <c r="Q1748" s="198"/>
      <c r="R1748" s="198"/>
      <c r="S1748" s="198"/>
    </row>
    <row r="1749" spans="6:19" s="162" customFormat="1">
      <c r="F1749" s="197"/>
      <c r="K1749" s="197"/>
      <c r="P1749" s="198"/>
      <c r="Q1749" s="198"/>
      <c r="R1749" s="198"/>
      <c r="S1749" s="198"/>
    </row>
    <row r="1750" spans="6:19" s="162" customFormat="1">
      <c r="F1750" s="197"/>
      <c r="K1750" s="197"/>
      <c r="P1750" s="198"/>
      <c r="Q1750" s="198"/>
      <c r="R1750" s="198"/>
      <c r="S1750" s="198"/>
    </row>
    <row r="1751" spans="6:19" s="162" customFormat="1">
      <c r="F1751" s="197"/>
      <c r="K1751" s="197"/>
      <c r="P1751" s="198"/>
      <c r="Q1751" s="198"/>
      <c r="R1751" s="198"/>
      <c r="S1751" s="198"/>
    </row>
    <row r="1752" spans="6:19" s="162" customFormat="1">
      <c r="F1752" s="197"/>
      <c r="K1752" s="197"/>
      <c r="P1752" s="198"/>
      <c r="Q1752" s="198"/>
      <c r="R1752" s="198"/>
      <c r="S1752" s="198"/>
    </row>
    <row r="1753" spans="6:19" s="162" customFormat="1">
      <c r="F1753" s="197"/>
      <c r="K1753" s="197"/>
      <c r="P1753" s="198"/>
      <c r="Q1753" s="198"/>
      <c r="R1753" s="198"/>
      <c r="S1753" s="198"/>
    </row>
    <row r="1754" spans="6:19" s="162" customFormat="1">
      <c r="F1754" s="197"/>
      <c r="K1754" s="197"/>
      <c r="P1754" s="198"/>
      <c r="Q1754" s="198"/>
      <c r="R1754" s="198"/>
      <c r="S1754" s="198"/>
    </row>
    <row r="1755" spans="6:19" s="162" customFormat="1">
      <c r="F1755" s="197"/>
      <c r="K1755" s="197"/>
      <c r="P1755" s="198"/>
      <c r="Q1755" s="198"/>
      <c r="R1755" s="198"/>
      <c r="S1755" s="198"/>
    </row>
    <row r="1756" spans="6:19" s="162" customFormat="1">
      <c r="F1756" s="197"/>
      <c r="K1756" s="197"/>
      <c r="P1756" s="198"/>
      <c r="Q1756" s="198"/>
      <c r="R1756" s="198"/>
      <c r="S1756" s="198"/>
    </row>
    <row r="1757" spans="6:19" s="162" customFormat="1">
      <c r="F1757" s="197"/>
      <c r="K1757" s="197"/>
      <c r="P1757" s="198"/>
      <c r="Q1757" s="198"/>
      <c r="R1757" s="198"/>
      <c r="S1757" s="198"/>
    </row>
    <row r="1758" spans="6:19" s="162" customFormat="1">
      <c r="F1758" s="197"/>
      <c r="K1758" s="197"/>
      <c r="P1758" s="198"/>
      <c r="Q1758" s="198"/>
      <c r="R1758" s="198"/>
      <c r="S1758" s="198"/>
    </row>
    <row r="1759" spans="6:19" s="162" customFormat="1">
      <c r="F1759" s="197"/>
      <c r="K1759" s="197"/>
      <c r="P1759" s="198"/>
      <c r="Q1759" s="198"/>
      <c r="R1759" s="198"/>
      <c r="S1759" s="198"/>
    </row>
    <row r="1760" spans="6:19" s="162" customFormat="1">
      <c r="F1760" s="197"/>
      <c r="K1760" s="197"/>
      <c r="P1760" s="198"/>
      <c r="Q1760" s="198"/>
      <c r="R1760" s="198"/>
      <c r="S1760" s="198"/>
    </row>
    <row r="1761" spans="6:19" s="162" customFormat="1">
      <c r="F1761" s="197"/>
      <c r="K1761" s="197"/>
      <c r="P1761" s="198"/>
      <c r="Q1761" s="198"/>
      <c r="R1761" s="198"/>
      <c r="S1761" s="198"/>
    </row>
    <row r="1762" spans="6:19" s="162" customFormat="1">
      <c r="F1762" s="197"/>
      <c r="K1762" s="197"/>
      <c r="P1762" s="198"/>
      <c r="Q1762" s="198"/>
      <c r="R1762" s="198"/>
      <c r="S1762" s="198"/>
    </row>
    <row r="1763" spans="6:19" s="162" customFormat="1">
      <c r="F1763" s="197"/>
      <c r="K1763" s="197"/>
      <c r="P1763" s="198"/>
      <c r="Q1763" s="198"/>
      <c r="R1763" s="198"/>
      <c r="S1763" s="198"/>
    </row>
    <row r="1764" spans="6:19" s="162" customFormat="1">
      <c r="F1764" s="197"/>
      <c r="K1764" s="197"/>
      <c r="P1764" s="198"/>
      <c r="Q1764" s="198"/>
      <c r="R1764" s="198"/>
      <c r="S1764" s="198"/>
    </row>
    <row r="1765" spans="6:19" s="162" customFormat="1">
      <c r="F1765" s="197"/>
      <c r="K1765" s="197"/>
      <c r="P1765" s="198"/>
      <c r="Q1765" s="198"/>
      <c r="R1765" s="198"/>
      <c r="S1765" s="198"/>
    </row>
    <row r="1766" spans="6:19" s="162" customFormat="1">
      <c r="F1766" s="197"/>
      <c r="K1766" s="197"/>
      <c r="P1766" s="198"/>
      <c r="Q1766" s="198"/>
      <c r="R1766" s="198"/>
      <c r="S1766" s="198"/>
    </row>
    <row r="1767" spans="6:19" s="162" customFormat="1">
      <c r="F1767" s="197"/>
      <c r="K1767" s="197"/>
      <c r="P1767" s="198"/>
      <c r="Q1767" s="198"/>
      <c r="R1767" s="198"/>
      <c r="S1767" s="198"/>
    </row>
    <row r="1768" spans="6:19" s="162" customFormat="1">
      <c r="F1768" s="197"/>
      <c r="K1768" s="197"/>
      <c r="P1768" s="198"/>
      <c r="Q1768" s="198"/>
      <c r="R1768" s="198"/>
      <c r="S1768" s="198"/>
    </row>
    <row r="1769" spans="6:19" s="162" customFormat="1">
      <c r="F1769" s="197"/>
      <c r="K1769" s="197"/>
      <c r="P1769" s="198"/>
      <c r="Q1769" s="198"/>
      <c r="R1769" s="198"/>
      <c r="S1769" s="198"/>
    </row>
    <row r="1770" spans="6:19" s="162" customFormat="1">
      <c r="F1770" s="197"/>
      <c r="K1770" s="197"/>
      <c r="P1770" s="198"/>
      <c r="Q1770" s="198"/>
      <c r="R1770" s="198"/>
      <c r="S1770" s="198"/>
    </row>
    <row r="1771" spans="6:19" s="162" customFormat="1">
      <c r="F1771" s="197"/>
      <c r="K1771" s="197"/>
      <c r="P1771" s="198"/>
      <c r="Q1771" s="198"/>
      <c r="R1771" s="198"/>
      <c r="S1771" s="198"/>
    </row>
    <row r="1772" spans="6:19" s="162" customFormat="1">
      <c r="F1772" s="197"/>
      <c r="K1772" s="197"/>
      <c r="P1772" s="198"/>
      <c r="Q1772" s="198"/>
      <c r="R1772" s="198"/>
      <c r="S1772" s="198"/>
    </row>
    <row r="1773" spans="6:19" s="162" customFormat="1">
      <c r="F1773" s="197"/>
      <c r="K1773" s="197"/>
      <c r="P1773" s="198"/>
      <c r="Q1773" s="198"/>
      <c r="R1773" s="198"/>
      <c r="S1773" s="198"/>
    </row>
    <row r="1774" spans="6:19" s="162" customFormat="1">
      <c r="F1774" s="197"/>
      <c r="K1774" s="197"/>
      <c r="P1774" s="198"/>
      <c r="Q1774" s="198"/>
      <c r="R1774" s="198"/>
      <c r="S1774" s="198"/>
    </row>
    <row r="1775" spans="6:19" s="162" customFormat="1">
      <c r="F1775" s="197"/>
      <c r="K1775" s="197"/>
      <c r="P1775" s="198"/>
      <c r="Q1775" s="198"/>
      <c r="R1775" s="198"/>
      <c r="S1775" s="198"/>
    </row>
    <row r="1776" spans="6:19" s="162" customFormat="1">
      <c r="F1776" s="197"/>
      <c r="K1776" s="197"/>
      <c r="P1776" s="198"/>
      <c r="Q1776" s="198"/>
      <c r="R1776" s="198"/>
      <c r="S1776" s="198"/>
    </row>
    <row r="1777" spans="6:19" s="162" customFormat="1">
      <c r="F1777" s="197"/>
      <c r="K1777" s="197"/>
      <c r="P1777" s="198"/>
      <c r="Q1777" s="198"/>
      <c r="R1777" s="198"/>
      <c r="S1777" s="198"/>
    </row>
    <row r="1778" spans="6:19" s="162" customFormat="1">
      <c r="F1778" s="197"/>
      <c r="K1778" s="197"/>
      <c r="P1778" s="198"/>
      <c r="Q1778" s="198"/>
      <c r="R1778" s="198"/>
      <c r="S1778" s="198"/>
    </row>
    <row r="1779" spans="6:19" s="162" customFormat="1">
      <c r="F1779" s="197"/>
      <c r="K1779" s="197"/>
      <c r="P1779" s="198"/>
      <c r="Q1779" s="198"/>
      <c r="R1779" s="198"/>
      <c r="S1779" s="198"/>
    </row>
    <row r="1780" spans="6:19" s="162" customFormat="1">
      <c r="F1780" s="197"/>
      <c r="K1780" s="197"/>
      <c r="P1780" s="198"/>
      <c r="Q1780" s="198"/>
      <c r="R1780" s="198"/>
      <c r="S1780" s="198"/>
    </row>
    <row r="1781" spans="6:19" s="162" customFormat="1">
      <c r="F1781" s="197"/>
      <c r="K1781" s="197"/>
      <c r="P1781" s="198"/>
      <c r="Q1781" s="198"/>
      <c r="R1781" s="198"/>
      <c r="S1781" s="198"/>
    </row>
    <row r="1782" spans="6:19" s="162" customFormat="1">
      <c r="F1782" s="197"/>
      <c r="K1782" s="197"/>
      <c r="P1782" s="198"/>
      <c r="Q1782" s="198"/>
      <c r="R1782" s="198"/>
      <c r="S1782" s="198"/>
    </row>
    <row r="1783" spans="6:19" s="162" customFormat="1">
      <c r="F1783" s="197"/>
      <c r="K1783" s="197"/>
      <c r="P1783" s="198"/>
      <c r="Q1783" s="198"/>
      <c r="R1783" s="198"/>
      <c r="S1783" s="198"/>
    </row>
    <row r="1784" spans="6:19" s="162" customFormat="1">
      <c r="F1784" s="197"/>
      <c r="K1784" s="197"/>
      <c r="P1784" s="198"/>
      <c r="Q1784" s="198"/>
      <c r="R1784" s="198"/>
      <c r="S1784" s="198"/>
    </row>
    <row r="1785" spans="6:19" s="162" customFormat="1">
      <c r="F1785" s="197"/>
      <c r="K1785" s="197"/>
      <c r="P1785" s="198"/>
      <c r="Q1785" s="198"/>
      <c r="R1785" s="198"/>
      <c r="S1785" s="198"/>
    </row>
    <row r="1786" spans="6:19" s="162" customFormat="1">
      <c r="F1786" s="197"/>
      <c r="K1786" s="197"/>
      <c r="P1786" s="198"/>
      <c r="Q1786" s="198"/>
      <c r="R1786" s="198"/>
      <c r="S1786" s="198"/>
    </row>
    <row r="1787" spans="6:19" s="162" customFormat="1">
      <c r="F1787" s="197"/>
      <c r="K1787" s="197"/>
      <c r="P1787" s="198"/>
      <c r="Q1787" s="198"/>
      <c r="R1787" s="198"/>
      <c r="S1787" s="198"/>
    </row>
    <row r="1788" spans="6:19" s="162" customFormat="1">
      <c r="F1788" s="197"/>
      <c r="K1788" s="197"/>
      <c r="P1788" s="198"/>
      <c r="Q1788" s="198"/>
      <c r="R1788" s="198"/>
      <c r="S1788" s="198"/>
    </row>
    <row r="1789" spans="6:19" s="162" customFormat="1">
      <c r="F1789" s="197"/>
      <c r="K1789" s="197"/>
      <c r="P1789" s="198"/>
      <c r="Q1789" s="198"/>
      <c r="R1789" s="198"/>
      <c r="S1789" s="198"/>
    </row>
    <row r="1790" spans="6:19" s="162" customFormat="1">
      <c r="F1790" s="197"/>
      <c r="K1790" s="197"/>
      <c r="P1790" s="198"/>
      <c r="Q1790" s="198"/>
      <c r="R1790" s="198"/>
      <c r="S1790" s="198"/>
    </row>
    <row r="1791" spans="6:19" s="162" customFormat="1">
      <c r="F1791" s="197"/>
      <c r="K1791" s="197"/>
      <c r="P1791" s="198"/>
      <c r="Q1791" s="198"/>
      <c r="R1791" s="198"/>
      <c r="S1791" s="198"/>
    </row>
    <row r="1792" spans="6:19" s="162" customFormat="1">
      <c r="F1792" s="197"/>
      <c r="K1792" s="197"/>
      <c r="P1792" s="198"/>
      <c r="Q1792" s="198"/>
      <c r="R1792" s="198"/>
      <c r="S1792" s="198"/>
    </row>
    <row r="1793" spans="6:19" s="162" customFormat="1">
      <c r="F1793" s="197"/>
      <c r="K1793" s="197"/>
      <c r="P1793" s="198"/>
      <c r="Q1793" s="198"/>
      <c r="R1793" s="198"/>
      <c r="S1793" s="198"/>
    </row>
    <row r="1794" spans="6:19" s="162" customFormat="1">
      <c r="F1794" s="197"/>
      <c r="K1794" s="197"/>
      <c r="P1794" s="198"/>
      <c r="Q1794" s="198"/>
      <c r="R1794" s="198"/>
      <c r="S1794" s="198"/>
    </row>
    <row r="1795" spans="6:19" s="162" customFormat="1">
      <c r="F1795" s="197"/>
      <c r="K1795" s="197"/>
      <c r="P1795" s="198"/>
      <c r="Q1795" s="198"/>
      <c r="R1795" s="198"/>
      <c r="S1795" s="198"/>
    </row>
    <row r="1796" spans="6:19" s="162" customFormat="1">
      <c r="F1796" s="197"/>
      <c r="K1796" s="197"/>
      <c r="P1796" s="198"/>
      <c r="Q1796" s="198"/>
      <c r="R1796" s="198"/>
      <c r="S1796" s="198"/>
    </row>
    <row r="1797" spans="6:19" s="162" customFormat="1">
      <c r="F1797" s="197"/>
      <c r="K1797" s="197"/>
      <c r="P1797" s="198"/>
      <c r="Q1797" s="198"/>
      <c r="R1797" s="198"/>
      <c r="S1797" s="198"/>
    </row>
    <row r="1798" spans="6:19" s="162" customFormat="1">
      <c r="F1798" s="197"/>
      <c r="K1798" s="197"/>
      <c r="P1798" s="198"/>
      <c r="Q1798" s="198"/>
      <c r="R1798" s="198"/>
      <c r="S1798" s="198"/>
    </row>
    <row r="1799" spans="6:19" s="162" customFormat="1">
      <c r="F1799" s="197"/>
      <c r="K1799" s="197"/>
      <c r="P1799" s="198"/>
      <c r="Q1799" s="198"/>
      <c r="R1799" s="198"/>
      <c r="S1799" s="198"/>
    </row>
    <row r="1800" spans="6:19" s="162" customFormat="1">
      <c r="F1800" s="197"/>
      <c r="K1800" s="197"/>
      <c r="P1800" s="198"/>
      <c r="Q1800" s="198"/>
      <c r="R1800" s="198"/>
      <c r="S1800" s="198"/>
    </row>
    <row r="1801" spans="6:19" s="162" customFormat="1">
      <c r="F1801" s="197"/>
      <c r="K1801" s="197"/>
      <c r="P1801" s="198"/>
      <c r="Q1801" s="198"/>
      <c r="R1801" s="198"/>
      <c r="S1801" s="198"/>
    </row>
    <row r="1802" spans="6:19" s="162" customFormat="1">
      <c r="F1802" s="197"/>
      <c r="K1802" s="197"/>
      <c r="P1802" s="198"/>
      <c r="Q1802" s="198"/>
      <c r="R1802" s="198"/>
      <c r="S1802" s="198"/>
    </row>
    <row r="1803" spans="6:19" s="162" customFormat="1">
      <c r="F1803" s="197"/>
      <c r="K1803" s="197"/>
      <c r="P1803" s="198"/>
      <c r="Q1803" s="198"/>
      <c r="R1803" s="198"/>
      <c r="S1803" s="198"/>
    </row>
    <row r="1804" spans="6:19" s="162" customFormat="1">
      <c r="F1804" s="197"/>
      <c r="K1804" s="197"/>
      <c r="P1804" s="198"/>
      <c r="Q1804" s="198"/>
      <c r="R1804" s="198"/>
      <c r="S1804" s="198"/>
    </row>
    <row r="1805" spans="6:19" s="162" customFormat="1">
      <c r="F1805" s="197"/>
      <c r="K1805" s="197"/>
      <c r="P1805" s="198"/>
      <c r="Q1805" s="198"/>
      <c r="R1805" s="198"/>
      <c r="S1805" s="198"/>
    </row>
    <row r="1806" spans="6:19" s="162" customFormat="1">
      <c r="F1806" s="197"/>
      <c r="K1806" s="197"/>
      <c r="P1806" s="198"/>
      <c r="Q1806" s="198"/>
      <c r="R1806" s="198"/>
      <c r="S1806" s="198"/>
    </row>
    <row r="1807" spans="6:19" s="162" customFormat="1">
      <c r="F1807" s="197"/>
      <c r="K1807" s="197"/>
      <c r="P1807" s="198"/>
      <c r="Q1807" s="198"/>
      <c r="R1807" s="198"/>
      <c r="S1807" s="198"/>
    </row>
    <row r="1808" spans="6:19" s="162" customFormat="1">
      <c r="F1808" s="197"/>
      <c r="K1808" s="197"/>
      <c r="P1808" s="198"/>
      <c r="Q1808" s="198"/>
      <c r="R1808" s="198"/>
      <c r="S1808" s="198"/>
    </row>
    <row r="1809" spans="6:19" s="162" customFormat="1">
      <c r="F1809" s="197"/>
      <c r="K1809" s="197"/>
      <c r="P1809" s="198"/>
      <c r="Q1809" s="198"/>
      <c r="R1809" s="198"/>
      <c r="S1809" s="198"/>
    </row>
    <row r="1810" spans="6:19" s="162" customFormat="1">
      <c r="F1810" s="197"/>
      <c r="K1810" s="197"/>
      <c r="P1810" s="198"/>
      <c r="Q1810" s="198"/>
      <c r="R1810" s="198"/>
      <c r="S1810" s="198"/>
    </row>
    <row r="1811" spans="6:19" s="162" customFormat="1">
      <c r="F1811" s="197"/>
      <c r="K1811" s="197"/>
      <c r="P1811" s="198"/>
      <c r="Q1811" s="198"/>
      <c r="R1811" s="198"/>
      <c r="S1811" s="198"/>
    </row>
    <row r="1812" spans="6:19" s="162" customFormat="1">
      <c r="F1812" s="197"/>
      <c r="K1812" s="197"/>
      <c r="P1812" s="198"/>
      <c r="Q1812" s="198"/>
      <c r="R1812" s="198"/>
      <c r="S1812" s="198"/>
    </row>
    <row r="1813" spans="6:19" s="162" customFormat="1">
      <c r="F1813" s="197"/>
      <c r="K1813" s="197"/>
      <c r="P1813" s="198"/>
      <c r="Q1813" s="198"/>
      <c r="R1813" s="198"/>
      <c r="S1813" s="198"/>
    </row>
    <row r="1814" spans="6:19" s="162" customFormat="1">
      <c r="F1814" s="197"/>
      <c r="K1814" s="197"/>
      <c r="P1814" s="198"/>
      <c r="Q1814" s="198"/>
      <c r="R1814" s="198"/>
      <c r="S1814" s="198"/>
    </row>
    <row r="1815" spans="6:19" s="162" customFormat="1">
      <c r="F1815" s="197"/>
      <c r="K1815" s="197"/>
      <c r="P1815" s="198"/>
      <c r="Q1815" s="198"/>
      <c r="R1815" s="198"/>
      <c r="S1815" s="198"/>
    </row>
    <row r="1816" spans="6:19" s="162" customFormat="1">
      <c r="F1816" s="197"/>
      <c r="K1816" s="197"/>
      <c r="P1816" s="198"/>
      <c r="Q1816" s="198"/>
      <c r="R1816" s="198"/>
      <c r="S1816" s="198"/>
    </row>
    <row r="1817" spans="6:19" s="162" customFormat="1">
      <c r="F1817" s="197"/>
      <c r="K1817" s="197"/>
      <c r="P1817" s="198"/>
      <c r="Q1817" s="198"/>
      <c r="R1817" s="198"/>
      <c r="S1817" s="198"/>
    </row>
    <row r="1818" spans="6:19" s="162" customFormat="1">
      <c r="F1818" s="197"/>
      <c r="K1818" s="197"/>
      <c r="P1818" s="198"/>
      <c r="Q1818" s="198"/>
      <c r="R1818" s="198"/>
      <c r="S1818" s="198"/>
    </row>
    <row r="1819" spans="6:19" s="162" customFormat="1">
      <c r="F1819" s="197"/>
      <c r="K1819" s="197"/>
      <c r="P1819" s="198"/>
      <c r="Q1819" s="198"/>
      <c r="R1819" s="198"/>
      <c r="S1819" s="198"/>
    </row>
    <row r="1820" spans="6:19" s="162" customFormat="1">
      <c r="F1820" s="197"/>
      <c r="K1820" s="197"/>
      <c r="P1820" s="198"/>
      <c r="Q1820" s="198"/>
      <c r="R1820" s="198"/>
      <c r="S1820" s="198"/>
    </row>
    <row r="1821" spans="6:19" s="162" customFormat="1">
      <c r="F1821" s="197"/>
      <c r="K1821" s="197"/>
      <c r="P1821" s="198"/>
      <c r="Q1821" s="198"/>
      <c r="R1821" s="198"/>
      <c r="S1821" s="198"/>
    </row>
    <row r="1822" spans="6:19" s="162" customFormat="1">
      <c r="F1822" s="197"/>
      <c r="K1822" s="197"/>
      <c r="P1822" s="198"/>
      <c r="Q1822" s="198"/>
      <c r="R1822" s="198"/>
      <c r="S1822" s="198"/>
    </row>
    <row r="1823" spans="6:19" s="162" customFormat="1">
      <c r="F1823" s="197"/>
      <c r="K1823" s="197"/>
      <c r="P1823" s="198"/>
      <c r="Q1823" s="198"/>
      <c r="R1823" s="198"/>
      <c r="S1823" s="198"/>
    </row>
    <row r="1824" spans="6:19" s="162" customFormat="1">
      <c r="F1824" s="197"/>
      <c r="K1824" s="197"/>
      <c r="P1824" s="198"/>
      <c r="Q1824" s="198"/>
      <c r="R1824" s="198"/>
      <c r="S1824" s="198"/>
    </row>
    <row r="1825" spans="6:19" s="162" customFormat="1">
      <c r="F1825" s="197"/>
      <c r="K1825" s="197"/>
      <c r="P1825" s="198"/>
      <c r="Q1825" s="198"/>
      <c r="R1825" s="198"/>
      <c r="S1825" s="198"/>
    </row>
    <row r="1826" spans="6:19" s="162" customFormat="1">
      <c r="F1826" s="197"/>
      <c r="K1826" s="197"/>
      <c r="P1826" s="198"/>
      <c r="Q1826" s="198"/>
      <c r="R1826" s="198"/>
      <c r="S1826" s="198"/>
    </row>
    <row r="1827" spans="6:19" s="162" customFormat="1">
      <c r="F1827" s="197"/>
      <c r="K1827" s="197"/>
      <c r="P1827" s="198"/>
      <c r="Q1827" s="198"/>
      <c r="R1827" s="198"/>
      <c r="S1827" s="198"/>
    </row>
    <row r="1828" spans="6:19" s="162" customFormat="1">
      <c r="F1828" s="197"/>
      <c r="K1828" s="197"/>
      <c r="P1828" s="198"/>
      <c r="Q1828" s="198"/>
      <c r="R1828" s="198"/>
      <c r="S1828" s="198"/>
    </row>
    <row r="1829" spans="6:19" s="162" customFormat="1">
      <c r="F1829" s="197"/>
      <c r="K1829" s="197"/>
      <c r="P1829" s="198"/>
      <c r="Q1829" s="198"/>
      <c r="R1829" s="198"/>
      <c r="S1829" s="198"/>
    </row>
    <row r="1830" spans="6:19" s="162" customFormat="1">
      <c r="F1830" s="197"/>
      <c r="K1830" s="197"/>
      <c r="P1830" s="198"/>
      <c r="Q1830" s="198"/>
      <c r="R1830" s="198"/>
      <c r="S1830" s="198"/>
    </row>
    <row r="1831" spans="6:19" s="162" customFormat="1">
      <c r="F1831" s="197"/>
      <c r="K1831" s="197"/>
      <c r="P1831" s="198"/>
      <c r="Q1831" s="198"/>
      <c r="R1831" s="198"/>
      <c r="S1831" s="198"/>
    </row>
    <row r="1832" spans="6:19" s="162" customFormat="1">
      <c r="F1832" s="197"/>
      <c r="K1832" s="197"/>
      <c r="P1832" s="198"/>
      <c r="Q1832" s="198"/>
      <c r="R1832" s="198"/>
      <c r="S1832" s="198"/>
    </row>
    <row r="1833" spans="6:19" s="162" customFormat="1">
      <c r="F1833" s="197"/>
      <c r="K1833" s="197"/>
      <c r="P1833" s="198"/>
      <c r="Q1833" s="198"/>
      <c r="R1833" s="198"/>
      <c r="S1833" s="198"/>
    </row>
    <row r="1834" spans="6:19" s="162" customFormat="1">
      <c r="F1834" s="197"/>
      <c r="K1834" s="197"/>
      <c r="P1834" s="198"/>
      <c r="Q1834" s="198"/>
      <c r="R1834" s="198"/>
      <c r="S1834" s="198"/>
    </row>
    <row r="1835" spans="6:19" s="162" customFormat="1">
      <c r="F1835" s="197"/>
      <c r="K1835" s="197"/>
      <c r="P1835" s="198"/>
      <c r="Q1835" s="198"/>
      <c r="R1835" s="198"/>
      <c r="S1835" s="198"/>
    </row>
    <row r="1836" spans="6:19" s="162" customFormat="1">
      <c r="F1836" s="197"/>
      <c r="K1836" s="197"/>
      <c r="P1836" s="198"/>
      <c r="Q1836" s="198"/>
      <c r="R1836" s="198"/>
      <c r="S1836" s="198"/>
    </row>
    <row r="1837" spans="6:19" s="162" customFormat="1">
      <c r="F1837" s="197"/>
      <c r="K1837" s="197"/>
      <c r="P1837" s="198"/>
      <c r="Q1837" s="198"/>
      <c r="R1837" s="198"/>
      <c r="S1837" s="198"/>
    </row>
    <row r="1838" spans="6:19" s="162" customFormat="1">
      <c r="F1838" s="197"/>
      <c r="K1838" s="197"/>
      <c r="P1838" s="198"/>
      <c r="Q1838" s="198"/>
      <c r="R1838" s="198"/>
      <c r="S1838" s="198"/>
    </row>
    <row r="1839" spans="6:19" s="162" customFormat="1">
      <c r="F1839" s="197"/>
      <c r="K1839" s="197"/>
      <c r="P1839" s="198"/>
      <c r="Q1839" s="198"/>
      <c r="R1839" s="198"/>
      <c r="S1839" s="198"/>
    </row>
    <row r="1840" spans="6:19" s="162" customFormat="1">
      <c r="F1840" s="197"/>
      <c r="K1840" s="197"/>
      <c r="P1840" s="198"/>
      <c r="Q1840" s="198"/>
      <c r="R1840" s="198"/>
      <c r="S1840" s="198"/>
    </row>
    <row r="1841" spans="6:19" s="162" customFormat="1">
      <c r="F1841" s="197"/>
      <c r="K1841" s="197"/>
      <c r="P1841" s="198"/>
      <c r="Q1841" s="198"/>
      <c r="R1841" s="198"/>
      <c r="S1841" s="198"/>
    </row>
    <row r="1842" spans="6:19" s="162" customFormat="1">
      <c r="F1842" s="197"/>
      <c r="K1842" s="197"/>
      <c r="P1842" s="198"/>
      <c r="Q1842" s="198"/>
      <c r="R1842" s="198"/>
      <c r="S1842" s="198"/>
    </row>
    <row r="1843" spans="6:19" s="162" customFormat="1">
      <c r="F1843" s="197"/>
      <c r="K1843" s="197"/>
      <c r="P1843" s="198"/>
      <c r="Q1843" s="198"/>
      <c r="R1843" s="198"/>
      <c r="S1843" s="198"/>
    </row>
    <row r="1844" spans="6:19" s="162" customFormat="1">
      <c r="F1844" s="197"/>
      <c r="K1844" s="197"/>
      <c r="P1844" s="198"/>
      <c r="Q1844" s="198"/>
      <c r="R1844" s="198"/>
      <c r="S1844" s="198"/>
    </row>
    <row r="1845" spans="6:19" s="162" customFormat="1">
      <c r="F1845" s="197"/>
      <c r="K1845" s="197"/>
      <c r="P1845" s="198"/>
      <c r="Q1845" s="198"/>
      <c r="R1845" s="198"/>
      <c r="S1845" s="198"/>
    </row>
    <row r="1846" spans="6:19" s="162" customFormat="1">
      <c r="F1846" s="197"/>
      <c r="K1846" s="197"/>
      <c r="P1846" s="198"/>
      <c r="Q1846" s="198"/>
      <c r="R1846" s="198"/>
      <c r="S1846" s="198"/>
    </row>
    <row r="1847" spans="6:19" s="162" customFormat="1">
      <c r="F1847" s="197"/>
      <c r="K1847" s="197"/>
      <c r="P1847" s="198"/>
      <c r="Q1847" s="198"/>
      <c r="R1847" s="198"/>
      <c r="S1847" s="198"/>
    </row>
    <row r="1848" spans="6:19" s="162" customFormat="1">
      <c r="F1848" s="197"/>
      <c r="K1848" s="197"/>
      <c r="P1848" s="198"/>
      <c r="Q1848" s="198"/>
      <c r="R1848" s="198"/>
      <c r="S1848" s="198"/>
    </row>
    <row r="1849" spans="6:19" s="162" customFormat="1">
      <c r="F1849" s="197"/>
      <c r="K1849" s="197"/>
      <c r="P1849" s="198"/>
      <c r="Q1849" s="198"/>
      <c r="R1849" s="198"/>
      <c r="S1849" s="198"/>
    </row>
    <row r="1850" spans="6:19" s="162" customFormat="1">
      <c r="F1850" s="197"/>
      <c r="K1850" s="197"/>
      <c r="P1850" s="198"/>
      <c r="Q1850" s="198"/>
      <c r="R1850" s="198"/>
      <c r="S1850" s="198"/>
    </row>
    <row r="1851" spans="6:19" s="162" customFormat="1">
      <c r="F1851" s="197"/>
      <c r="K1851" s="197"/>
      <c r="P1851" s="198"/>
      <c r="Q1851" s="198"/>
      <c r="R1851" s="198"/>
      <c r="S1851" s="198"/>
    </row>
    <row r="1852" spans="6:19" s="162" customFormat="1">
      <c r="F1852" s="197"/>
      <c r="K1852" s="197"/>
      <c r="P1852" s="198"/>
      <c r="Q1852" s="198"/>
      <c r="R1852" s="198"/>
      <c r="S1852" s="198"/>
    </row>
    <row r="1853" spans="6:19" s="162" customFormat="1">
      <c r="F1853" s="197"/>
      <c r="K1853" s="197"/>
      <c r="P1853" s="198"/>
      <c r="Q1853" s="198"/>
      <c r="R1853" s="198"/>
      <c r="S1853" s="198"/>
    </row>
    <row r="1854" spans="6:19" s="162" customFormat="1">
      <c r="F1854" s="197"/>
      <c r="K1854" s="197"/>
      <c r="P1854" s="198"/>
      <c r="Q1854" s="198"/>
      <c r="R1854" s="198"/>
      <c r="S1854" s="198"/>
    </row>
    <row r="1855" spans="6:19" s="162" customFormat="1">
      <c r="F1855" s="197"/>
      <c r="K1855" s="197"/>
      <c r="P1855" s="198"/>
      <c r="Q1855" s="198"/>
      <c r="R1855" s="198"/>
      <c r="S1855" s="198"/>
    </row>
    <row r="1856" spans="6:19" s="162" customFormat="1">
      <c r="F1856" s="197"/>
      <c r="K1856" s="197"/>
      <c r="P1856" s="198"/>
      <c r="Q1856" s="198"/>
      <c r="R1856" s="198"/>
      <c r="S1856" s="198"/>
    </row>
    <row r="1857" spans="6:19" s="162" customFormat="1">
      <c r="F1857" s="197"/>
      <c r="K1857" s="197"/>
      <c r="P1857" s="198"/>
      <c r="Q1857" s="198"/>
      <c r="R1857" s="198"/>
      <c r="S1857" s="198"/>
    </row>
    <row r="1858" spans="6:19" s="162" customFormat="1">
      <c r="F1858" s="197"/>
      <c r="K1858" s="197"/>
      <c r="P1858" s="198"/>
      <c r="Q1858" s="198"/>
      <c r="R1858" s="198"/>
      <c r="S1858" s="198"/>
    </row>
    <row r="1859" spans="6:19" s="162" customFormat="1">
      <c r="F1859" s="197"/>
      <c r="K1859" s="197"/>
      <c r="P1859" s="198"/>
      <c r="Q1859" s="198"/>
      <c r="R1859" s="198"/>
      <c r="S1859" s="198"/>
    </row>
    <row r="1860" spans="6:19" s="162" customFormat="1">
      <c r="F1860" s="197"/>
      <c r="K1860" s="197"/>
      <c r="P1860" s="198"/>
      <c r="Q1860" s="198"/>
      <c r="R1860" s="198"/>
      <c r="S1860" s="198"/>
    </row>
    <row r="1861" spans="6:19" s="162" customFormat="1">
      <c r="F1861" s="197"/>
      <c r="K1861" s="197"/>
      <c r="P1861" s="198"/>
      <c r="Q1861" s="198"/>
      <c r="R1861" s="198"/>
      <c r="S1861" s="198"/>
    </row>
    <row r="1862" spans="6:19" s="162" customFormat="1">
      <c r="F1862" s="197"/>
      <c r="K1862" s="197"/>
      <c r="P1862" s="198"/>
      <c r="Q1862" s="198"/>
      <c r="R1862" s="198"/>
      <c r="S1862" s="198"/>
    </row>
    <row r="1863" spans="6:19" s="162" customFormat="1">
      <c r="F1863" s="197"/>
      <c r="K1863" s="197"/>
      <c r="P1863" s="198"/>
      <c r="Q1863" s="198"/>
      <c r="R1863" s="198"/>
      <c r="S1863" s="198"/>
    </row>
    <row r="1864" spans="6:19" s="162" customFormat="1">
      <c r="F1864" s="197"/>
      <c r="K1864" s="197"/>
      <c r="P1864" s="198"/>
      <c r="Q1864" s="198"/>
      <c r="R1864" s="198"/>
      <c r="S1864" s="198"/>
    </row>
    <row r="1865" spans="6:19" s="162" customFormat="1">
      <c r="F1865" s="197"/>
      <c r="K1865" s="197"/>
      <c r="P1865" s="198"/>
      <c r="Q1865" s="198"/>
      <c r="R1865" s="198"/>
      <c r="S1865" s="198"/>
    </row>
    <row r="1866" spans="6:19" s="162" customFormat="1">
      <c r="F1866" s="197"/>
      <c r="K1866" s="197"/>
      <c r="P1866" s="198"/>
      <c r="Q1866" s="198"/>
      <c r="R1866" s="198"/>
      <c r="S1866" s="198"/>
    </row>
    <row r="1867" spans="6:19" s="162" customFormat="1">
      <c r="F1867" s="197"/>
      <c r="K1867" s="197"/>
      <c r="P1867" s="198"/>
      <c r="Q1867" s="198"/>
      <c r="R1867" s="198"/>
      <c r="S1867" s="198"/>
    </row>
    <row r="1868" spans="6:19" s="162" customFormat="1">
      <c r="F1868" s="197"/>
      <c r="K1868" s="197"/>
      <c r="P1868" s="198"/>
      <c r="Q1868" s="198"/>
      <c r="R1868" s="198"/>
      <c r="S1868" s="198"/>
    </row>
    <row r="1869" spans="6:19" s="162" customFormat="1">
      <c r="F1869" s="197"/>
      <c r="K1869" s="197"/>
      <c r="P1869" s="198"/>
      <c r="Q1869" s="198"/>
      <c r="R1869" s="198"/>
      <c r="S1869" s="198"/>
    </row>
    <row r="1870" spans="6:19" s="162" customFormat="1">
      <c r="F1870" s="197"/>
      <c r="K1870" s="197"/>
      <c r="P1870" s="198"/>
      <c r="Q1870" s="198"/>
      <c r="R1870" s="198"/>
      <c r="S1870" s="198"/>
    </row>
    <row r="1871" spans="6:19" s="162" customFormat="1">
      <c r="F1871" s="197"/>
      <c r="K1871" s="197"/>
      <c r="P1871" s="198"/>
      <c r="Q1871" s="198"/>
      <c r="R1871" s="198"/>
      <c r="S1871" s="198"/>
    </row>
    <row r="1872" spans="6:19" s="162" customFormat="1">
      <c r="F1872" s="197"/>
      <c r="K1872" s="197"/>
      <c r="P1872" s="198"/>
      <c r="Q1872" s="198"/>
      <c r="R1872" s="198"/>
      <c r="S1872" s="198"/>
    </row>
    <row r="1873" spans="6:19" s="162" customFormat="1">
      <c r="F1873" s="197"/>
      <c r="K1873" s="197"/>
      <c r="P1873" s="198"/>
      <c r="Q1873" s="198"/>
      <c r="R1873" s="198"/>
      <c r="S1873" s="198"/>
    </row>
    <row r="1874" spans="6:19" s="162" customFormat="1">
      <c r="F1874" s="197"/>
      <c r="K1874" s="197"/>
      <c r="P1874" s="198"/>
      <c r="Q1874" s="198"/>
      <c r="R1874" s="198"/>
      <c r="S1874" s="198"/>
    </row>
    <row r="1875" spans="6:19" s="162" customFormat="1">
      <c r="F1875" s="197"/>
      <c r="K1875" s="197"/>
      <c r="P1875" s="198"/>
      <c r="Q1875" s="198"/>
      <c r="R1875" s="198"/>
      <c r="S1875" s="198"/>
    </row>
    <row r="1876" spans="6:19" s="162" customFormat="1">
      <c r="F1876" s="197"/>
      <c r="K1876" s="197"/>
      <c r="P1876" s="198"/>
      <c r="Q1876" s="198"/>
      <c r="R1876" s="198"/>
      <c r="S1876" s="198"/>
    </row>
    <row r="1877" spans="6:19" s="162" customFormat="1">
      <c r="F1877" s="197"/>
      <c r="K1877" s="197"/>
      <c r="P1877" s="198"/>
      <c r="Q1877" s="198"/>
      <c r="R1877" s="198"/>
      <c r="S1877" s="198"/>
    </row>
    <row r="1878" spans="6:19" s="162" customFormat="1">
      <c r="F1878" s="197"/>
      <c r="K1878" s="197"/>
      <c r="P1878" s="198"/>
      <c r="Q1878" s="198"/>
      <c r="R1878" s="198"/>
      <c r="S1878" s="198"/>
    </row>
    <row r="1879" spans="6:19" s="162" customFormat="1">
      <c r="F1879" s="197"/>
      <c r="K1879" s="197"/>
      <c r="P1879" s="198"/>
      <c r="Q1879" s="198"/>
      <c r="R1879" s="198"/>
      <c r="S1879" s="198"/>
    </row>
    <row r="1880" spans="6:19" s="162" customFormat="1">
      <c r="F1880" s="197"/>
      <c r="K1880" s="197"/>
      <c r="P1880" s="198"/>
      <c r="Q1880" s="198"/>
      <c r="R1880" s="198"/>
      <c r="S1880" s="198"/>
    </row>
    <row r="1881" spans="6:19" s="162" customFormat="1">
      <c r="F1881" s="197"/>
      <c r="K1881" s="197"/>
      <c r="P1881" s="198"/>
      <c r="Q1881" s="198"/>
      <c r="R1881" s="198"/>
      <c r="S1881" s="198"/>
    </row>
    <row r="1882" spans="6:19" s="162" customFormat="1">
      <c r="F1882" s="197"/>
      <c r="K1882" s="197"/>
      <c r="P1882" s="198"/>
      <c r="Q1882" s="198"/>
      <c r="R1882" s="198"/>
      <c r="S1882" s="198"/>
    </row>
    <row r="1883" spans="6:19" s="162" customFormat="1">
      <c r="F1883" s="197"/>
      <c r="K1883" s="197"/>
      <c r="P1883" s="198"/>
      <c r="Q1883" s="198"/>
      <c r="R1883" s="198"/>
      <c r="S1883" s="198"/>
    </row>
    <row r="1884" spans="6:19" s="162" customFormat="1">
      <c r="F1884" s="197"/>
      <c r="K1884" s="197"/>
      <c r="P1884" s="198"/>
      <c r="Q1884" s="198"/>
      <c r="R1884" s="198"/>
      <c r="S1884" s="198"/>
    </row>
    <row r="1885" spans="6:19" s="162" customFormat="1">
      <c r="F1885" s="197"/>
      <c r="K1885" s="197"/>
      <c r="P1885" s="198"/>
      <c r="Q1885" s="198"/>
      <c r="R1885" s="198"/>
      <c r="S1885" s="198"/>
    </row>
    <row r="1886" spans="6:19" s="162" customFormat="1">
      <c r="F1886" s="197"/>
      <c r="K1886" s="197"/>
      <c r="P1886" s="198"/>
      <c r="Q1886" s="198"/>
      <c r="R1886" s="198"/>
      <c r="S1886" s="198"/>
    </row>
    <row r="1887" spans="6:19" s="162" customFormat="1">
      <c r="F1887" s="197"/>
      <c r="K1887" s="197"/>
      <c r="P1887" s="198"/>
      <c r="Q1887" s="198"/>
      <c r="R1887" s="198"/>
      <c r="S1887" s="198"/>
    </row>
    <row r="1888" spans="6:19" s="162" customFormat="1">
      <c r="F1888" s="197"/>
      <c r="K1888" s="197"/>
      <c r="P1888" s="198"/>
      <c r="Q1888" s="198"/>
      <c r="R1888" s="198"/>
      <c r="S1888" s="198"/>
    </row>
    <row r="1889" spans="6:19" s="162" customFormat="1">
      <c r="F1889" s="197"/>
      <c r="K1889" s="197"/>
      <c r="P1889" s="198"/>
      <c r="Q1889" s="198"/>
      <c r="R1889" s="198"/>
      <c r="S1889" s="198"/>
    </row>
    <row r="1890" spans="6:19" s="162" customFormat="1">
      <c r="F1890" s="197"/>
      <c r="K1890" s="197"/>
      <c r="P1890" s="198"/>
      <c r="Q1890" s="198"/>
      <c r="R1890" s="198"/>
      <c r="S1890" s="198"/>
    </row>
    <row r="1891" spans="6:19" s="162" customFormat="1">
      <c r="F1891" s="197"/>
      <c r="K1891" s="197"/>
      <c r="P1891" s="198"/>
      <c r="Q1891" s="198"/>
      <c r="R1891" s="198"/>
      <c r="S1891" s="198"/>
    </row>
    <row r="1892" spans="6:19" s="162" customFormat="1">
      <c r="F1892" s="197"/>
      <c r="K1892" s="197"/>
      <c r="P1892" s="198"/>
      <c r="Q1892" s="198"/>
      <c r="R1892" s="198"/>
      <c r="S1892" s="198"/>
    </row>
    <row r="1893" spans="6:19" s="162" customFormat="1">
      <c r="F1893" s="197"/>
      <c r="K1893" s="197"/>
      <c r="P1893" s="198"/>
      <c r="Q1893" s="198"/>
      <c r="R1893" s="198"/>
      <c r="S1893" s="198"/>
    </row>
    <row r="1894" spans="6:19" s="162" customFormat="1">
      <c r="F1894" s="197"/>
      <c r="K1894" s="197"/>
      <c r="P1894" s="198"/>
      <c r="Q1894" s="198"/>
      <c r="R1894" s="198"/>
      <c r="S1894" s="198"/>
    </row>
    <row r="1895" spans="6:19" s="162" customFormat="1">
      <c r="F1895" s="197"/>
      <c r="K1895" s="197"/>
      <c r="P1895" s="198"/>
      <c r="Q1895" s="198"/>
      <c r="R1895" s="198"/>
      <c r="S1895" s="198"/>
    </row>
    <row r="1896" spans="6:19" s="162" customFormat="1">
      <c r="F1896" s="197"/>
      <c r="K1896" s="197"/>
      <c r="P1896" s="198"/>
      <c r="Q1896" s="198"/>
      <c r="R1896" s="198"/>
      <c r="S1896" s="198"/>
    </row>
    <row r="1897" spans="6:19" s="162" customFormat="1">
      <c r="F1897" s="197"/>
      <c r="K1897" s="197"/>
      <c r="P1897" s="198"/>
      <c r="Q1897" s="198"/>
      <c r="R1897" s="198"/>
      <c r="S1897" s="198"/>
    </row>
    <row r="1898" spans="6:19" s="162" customFormat="1">
      <c r="F1898" s="197"/>
      <c r="K1898" s="197"/>
      <c r="P1898" s="198"/>
      <c r="Q1898" s="198"/>
      <c r="R1898" s="198"/>
      <c r="S1898" s="198"/>
    </row>
    <row r="1899" spans="6:19" s="162" customFormat="1">
      <c r="F1899" s="197"/>
      <c r="K1899" s="197"/>
      <c r="P1899" s="198"/>
      <c r="Q1899" s="198"/>
      <c r="R1899" s="198"/>
      <c r="S1899" s="198"/>
    </row>
    <row r="1900" spans="6:19" s="162" customFormat="1">
      <c r="F1900" s="197"/>
      <c r="K1900" s="197"/>
      <c r="P1900" s="198"/>
      <c r="Q1900" s="198"/>
      <c r="R1900" s="198"/>
      <c r="S1900" s="198"/>
    </row>
    <row r="1901" spans="6:19" s="162" customFormat="1">
      <c r="F1901" s="197"/>
      <c r="K1901" s="197"/>
      <c r="P1901" s="198"/>
      <c r="Q1901" s="198"/>
      <c r="R1901" s="198"/>
      <c r="S1901" s="198"/>
    </row>
    <row r="1902" spans="6:19" s="162" customFormat="1">
      <c r="F1902" s="197"/>
      <c r="K1902" s="197"/>
      <c r="P1902" s="198"/>
      <c r="Q1902" s="198"/>
      <c r="R1902" s="198"/>
      <c r="S1902" s="198"/>
    </row>
    <row r="1903" spans="6:19" s="162" customFormat="1">
      <c r="F1903" s="197"/>
      <c r="K1903" s="197"/>
      <c r="P1903" s="198"/>
      <c r="Q1903" s="198"/>
      <c r="R1903" s="198"/>
      <c r="S1903" s="198"/>
    </row>
    <row r="1904" spans="6:19" s="162" customFormat="1">
      <c r="F1904" s="197"/>
      <c r="K1904" s="197"/>
      <c r="P1904" s="198"/>
      <c r="Q1904" s="198"/>
      <c r="R1904" s="198"/>
      <c r="S1904" s="198"/>
    </row>
    <row r="1905" spans="6:19" s="162" customFormat="1">
      <c r="F1905" s="197"/>
      <c r="K1905" s="197"/>
      <c r="P1905" s="198"/>
      <c r="Q1905" s="198"/>
      <c r="R1905" s="198"/>
      <c r="S1905" s="198"/>
    </row>
    <row r="1906" spans="6:19" s="162" customFormat="1">
      <c r="F1906" s="197"/>
      <c r="K1906" s="197"/>
      <c r="P1906" s="198"/>
      <c r="Q1906" s="198"/>
      <c r="R1906" s="198"/>
      <c r="S1906" s="198"/>
    </row>
    <row r="1907" spans="6:19" s="162" customFormat="1">
      <c r="F1907" s="197"/>
      <c r="K1907" s="197"/>
      <c r="P1907" s="198"/>
      <c r="Q1907" s="198"/>
      <c r="R1907" s="198"/>
      <c r="S1907" s="198"/>
    </row>
    <row r="1908" spans="6:19" s="162" customFormat="1">
      <c r="F1908" s="197"/>
      <c r="K1908" s="197"/>
      <c r="P1908" s="198"/>
      <c r="Q1908" s="198"/>
      <c r="R1908" s="198"/>
      <c r="S1908" s="198"/>
    </row>
    <row r="1909" spans="6:19" s="162" customFormat="1">
      <c r="F1909" s="197"/>
      <c r="K1909" s="197"/>
      <c r="P1909" s="198"/>
      <c r="Q1909" s="198"/>
      <c r="R1909" s="198"/>
      <c r="S1909" s="198"/>
    </row>
    <row r="1910" spans="6:19" s="162" customFormat="1">
      <c r="F1910" s="197"/>
      <c r="K1910" s="197"/>
      <c r="P1910" s="198"/>
      <c r="Q1910" s="198"/>
      <c r="R1910" s="198"/>
      <c r="S1910" s="198"/>
    </row>
    <row r="1911" spans="6:19" s="162" customFormat="1">
      <c r="F1911" s="197"/>
      <c r="K1911" s="197"/>
      <c r="P1911" s="198"/>
      <c r="Q1911" s="198"/>
      <c r="R1911" s="198"/>
      <c r="S1911" s="198"/>
    </row>
    <row r="1912" spans="6:19" s="162" customFormat="1">
      <c r="F1912" s="197"/>
      <c r="K1912" s="197"/>
      <c r="P1912" s="198"/>
      <c r="Q1912" s="198"/>
      <c r="R1912" s="198"/>
      <c r="S1912" s="198"/>
    </row>
    <row r="1913" spans="6:19" s="162" customFormat="1">
      <c r="F1913" s="197"/>
      <c r="K1913" s="197"/>
      <c r="P1913" s="198"/>
      <c r="Q1913" s="198"/>
      <c r="R1913" s="198"/>
      <c r="S1913" s="198"/>
    </row>
    <row r="1914" spans="6:19" s="162" customFormat="1">
      <c r="F1914" s="197"/>
      <c r="K1914" s="197"/>
      <c r="P1914" s="198"/>
      <c r="Q1914" s="198"/>
      <c r="R1914" s="198"/>
      <c r="S1914" s="198"/>
    </row>
    <row r="1915" spans="6:19" s="162" customFormat="1">
      <c r="F1915" s="197"/>
      <c r="K1915" s="197"/>
      <c r="P1915" s="198"/>
      <c r="Q1915" s="198"/>
      <c r="R1915" s="198"/>
      <c r="S1915" s="198"/>
    </row>
    <row r="1916" spans="6:19" s="162" customFormat="1">
      <c r="F1916" s="197"/>
      <c r="K1916" s="197"/>
      <c r="P1916" s="198"/>
      <c r="Q1916" s="198"/>
      <c r="R1916" s="198"/>
      <c r="S1916" s="198"/>
    </row>
    <row r="1917" spans="6:19" s="162" customFormat="1">
      <c r="F1917" s="197"/>
      <c r="K1917" s="197"/>
      <c r="P1917" s="198"/>
      <c r="Q1917" s="198"/>
      <c r="R1917" s="198"/>
      <c r="S1917" s="198"/>
    </row>
    <row r="1918" spans="6:19" s="162" customFormat="1">
      <c r="F1918" s="197"/>
      <c r="K1918" s="197"/>
      <c r="P1918" s="198"/>
      <c r="Q1918" s="198"/>
      <c r="R1918" s="198"/>
      <c r="S1918" s="198"/>
    </row>
    <row r="1919" spans="6:19" s="162" customFormat="1">
      <c r="F1919" s="197"/>
      <c r="K1919" s="197"/>
      <c r="P1919" s="198"/>
      <c r="Q1919" s="198"/>
      <c r="R1919" s="198"/>
      <c r="S1919" s="198"/>
    </row>
    <row r="1920" spans="6:19" s="162" customFormat="1">
      <c r="F1920" s="197"/>
      <c r="K1920" s="197"/>
      <c r="P1920" s="198"/>
      <c r="Q1920" s="198"/>
      <c r="R1920" s="198"/>
      <c r="S1920" s="198"/>
    </row>
    <row r="1921" spans="6:19" s="162" customFormat="1">
      <c r="F1921" s="197"/>
      <c r="K1921" s="197"/>
      <c r="P1921" s="198"/>
      <c r="Q1921" s="198"/>
      <c r="R1921" s="198"/>
      <c r="S1921" s="198"/>
    </row>
    <row r="1922" spans="6:19" s="162" customFormat="1">
      <c r="F1922" s="197"/>
      <c r="K1922" s="197"/>
      <c r="P1922" s="198"/>
      <c r="Q1922" s="198"/>
      <c r="R1922" s="198"/>
      <c r="S1922" s="198"/>
    </row>
    <row r="1923" spans="6:19" s="162" customFormat="1">
      <c r="F1923" s="197"/>
      <c r="K1923" s="197"/>
      <c r="P1923" s="198"/>
      <c r="Q1923" s="198"/>
      <c r="R1923" s="198"/>
      <c r="S1923" s="198"/>
    </row>
    <row r="1924" spans="6:19" s="162" customFormat="1">
      <c r="F1924" s="197"/>
      <c r="K1924" s="197"/>
      <c r="P1924" s="198"/>
      <c r="Q1924" s="198"/>
      <c r="R1924" s="198"/>
      <c r="S1924" s="198"/>
    </row>
    <row r="1925" spans="6:19" s="162" customFormat="1">
      <c r="F1925" s="197"/>
      <c r="K1925" s="197"/>
      <c r="P1925" s="198"/>
      <c r="Q1925" s="198"/>
      <c r="R1925" s="198"/>
      <c r="S1925" s="198"/>
    </row>
    <row r="1926" spans="6:19" s="162" customFormat="1">
      <c r="F1926" s="197"/>
      <c r="K1926" s="197"/>
      <c r="P1926" s="198"/>
      <c r="Q1926" s="198"/>
      <c r="R1926" s="198"/>
      <c r="S1926" s="198"/>
    </row>
    <row r="1927" spans="6:19" s="162" customFormat="1">
      <c r="F1927" s="197"/>
      <c r="K1927" s="197"/>
      <c r="P1927" s="198"/>
      <c r="Q1927" s="198"/>
      <c r="R1927" s="198"/>
      <c r="S1927" s="198"/>
    </row>
    <row r="1928" spans="6:19" s="162" customFormat="1">
      <c r="F1928" s="197"/>
      <c r="K1928" s="197"/>
      <c r="P1928" s="198"/>
      <c r="Q1928" s="198"/>
      <c r="R1928" s="198"/>
      <c r="S1928" s="198"/>
    </row>
    <row r="1929" spans="6:19" s="162" customFormat="1">
      <c r="F1929" s="197"/>
      <c r="K1929" s="197"/>
      <c r="P1929" s="198"/>
      <c r="Q1929" s="198"/>
      <c r="R1929" s="198"/>
      <c r="S1929" s="198"/>
    </row>
    <row r="1930" spans="6:19" s="162" customFormat="1">
      <c r="F1930" s="197"/>
      <c r="K1930" s="197"/>
      <c r="P1930" s="198"/>
      <c r="Q1930" s="198"/>
      <c r="R1930" s="198"/>
      <c r="S1930" s="198"/>
    </row>
    <row r="1931" spans="6:19" s="162" customFormat="1">
      <c r="F1931" s="197"/>
      <c r="K1931" s="197"/>
      <c r="P1931" s="198"/>
      <c r="Q1931" s="198"/>
      <c r="R1931" s="198"/>
      <c r="S1931" s="198"/>
    </row>
    <row r="1932" spans="6:19" s="162" customFormat="1">
      <c r="F1932" s="197"/>
      <c r="K1932" s="197"/>
      <c r="P1932" s="198"/>
      <c r="Q1932" s="198"/>
      <c r="R1932" s="198"/>
      <c r="S1932" s="198"/>
    </row>
    <row r="1933" spans="6:19" s="162" customFormat="1">
      <c r="F1933" s="197"/>
      <c r="K1933" s="197"/>
      <c r="P1933" s="198"/>
      <c r="Q1933" s="198"/>
      <c r="R1933" s="198"/>
      <c r="S1933" s="198"/>
    </row>
    <row r="1934" spans="6:19" s="162" customFormat="1">
      <c r="F1934" s="197"/>
      <c r="K1934" s="197"/>
      <c r="P1934" s="198"/>
      <c r="Q1934" s="198"/>
      <c r="R1934" s="198"/>
      <c r="S1934" s="198"/>
    </row>
    <row r="1935" spans="6:19" s="162" customFormat="1">
      <c r="F1935" s="197"/>
      <c r="K1935" s="197"/>
      <c r="P1935" s="198"/>
      <c r="Q1935" s="198"/>
      <c r="R1935" s="198"/>
      <c r="S1935" s="198"/>
    </row>
    <row r="1936" spans="6:19" s="162" customFormat="1">
      <c r="F1936" s="197"/>
      <c r="K1936" s="197"/>
      <c r="P1936" s="198"/>
      <c r="Q1936" s="198"/>
      <c r="R1936" s="198"/>
      <c r="S1936" s="198"/>
    </row>
    <row r="1937" spans="6:19" s="162" customFormat="1">
      <c r="F1937" s="197"/>
      <c r="K1937" s="197"/>
      <c r="P1937" s="198"/>
      <c r="Q1937" s="198"/>
      <c r="R1937" s="198"/>
      <c r="S1937" s="198"/>
    </row>
    <row r="1938" spans="6:19" s="162" customFormat="1">
      <c r="F1938" s="197"/>
      <c r="K1938" s="197"/>
      <c r="P1938" s="198"/>
      <c r="Q1938" s="198"/>
      <c r="R1938" s="198"/>
      <c r="S1938" s="198"/>
    </row>
    <row r="1939" spans="6:19" s="162" customFormat="1">
      <c r="F1939" s="197"/>
      <c r="K1939" s="197"/>
      <c r="P1939" s="198"/>
      <c r="Q1939" s="198"/>
      <c r="R1939" s="198"/>
      <c r="S1939" s="198"/>
    </row>
    <row r="1940" spans="6:19" s="162" customFormat="1">
      <c r="F1940" s="197"/>
      <c r="K1940" s="197"/>
      <c r="P1940" s="198"/>
      <c r="Q1940" s="198"/>
      <c r="R1940" s="198"/>
      <c r="S1940" s="198"/>
    </row>
    <row r="1941" spans="6:19" s="162" customFormat="1">
      <c r="F1941" s="197"/>
      <c r="K1941" s="197"/>
      <c r="P1941" s="198"/>
      <c r="Q1941" s="198"/>
      <c r="R1941" s="198"/>
      <c r="S1941" s="198"/>
    </row>
    <row r="1942" spans="6:19" s="162" customFormat="1">
      <c r="F1942" s="197"/>
      <c r="K1942" s="197"/>
      <c r="P1942" s="198"/>
      <c r="Q1942" s="198"/>
      <c r="R1942" s="198"/>
      <c r="S1942" s="198"/>
    </row>
    <row r="1943" spans="6:19" s="162" customFormat="1">
      <c r="F1943" s="197"/>
      <c r="K1943" s="197"/>
      <c r="P1943" s="198"/>
      <c r="Q1943" s="198"/>
      <c r="R1943" s="198"/>
      <c r="S1943" s="198"/>
    </row>
    <row r="1944" spans="6:19" s="162" customFormat="1">
      <c r="F1944" s="197"/>
      <c r="K1944" s="197"/>
      <c r="P1944" s="198"/>
      <c r="Q1944" s="198"/>
      <c r="R1944" s="198"/>
      <c r="S1944" s="198"/>
    </row>
    <row r="1945" spans="6:19" s="162" customFormat="1">
      <c r="F1945" s="197"/>
      <c r="K1945" s="197"/>
      <c r="P1945" s="198"/>
      <c r="Q1945" s="198"/>
      <c r="R1945" s="198"/>
      <c r="S1945" s="198"/>
    </row>
    <row r="1946" spans="6:19" s="162" customFormat="1">
      <c r="F1946" s="197"/>
      <c r="K1946" s="197"/>
      <c r="P1946" s="198"/>
      <c r="Q1946" s="198"/>
      <c r="R1946" s="198"/>
      <c r="S1946" s="198"/>
    </row>
    <row r="1947" spans="6:19" s="162" customFormat="1">
      <c r="F1947" s="197"/>
      <c r="K1947" s="197"/>
      <c r="P1947" s="198"/>
      <c r="Q1947" s="198"/>
      <c r="R1947" s="198"/>
      <c r="S1947" s="198"/>
    </row>
    <row r="1948" spans="6:19" s="162" customFormat="1">
      <c r="F1948" s="197"/>
      <c r="K1948" s="197"/>
      <c r="P1948" s="198"/>
      <c r="Q1948" s="198"/>
      <c r="R1948" s="198"/>
      <c r="S1948" s="198"/>
    </row>
    <row r="1949" spans="6:19" s="162" customFormat="1">
      <c r="F1949" s="197"/>
      <c r="K1949" s="197"/>
      <c r="P1949" s="198"/>
      <c r="Q1949" s="198"/>
      <c r="R1949" s="198"/>
      <c r="S1949" s="198"/>
    </row>
    <row r="1950" spans="6:19" s="162" customFormat="1">
      <c r="F1950" s="197"/>
      <c r="K1950" s="197"/>
      <c r="P1950" s="198"/>
      <c r="Q1950" s="198"/>
      <c r="R1950" s="198"/>
      <c r="S1950" s="198"/>
    </row>
    <row r="1951" spans="6:19" s="162" customFormat="1">
      <c r="F1951" s="197"/>
      <c r="K1951" s="197"/>
      <c r="P1951" s="198"/>
      <c r="Q1951" s="198"/>
      <c r="R1951" s="198"/>
      <c r="S1951" s="198"/>
    </row>
    <row r="1952" spans="6:19" s="162" customFormat="1">
      <c r="F1952" s="197"/>
      <c r="K1952" s="197"/>
      <c r="P1952" s="198"/>
      <c r="Q1952" s="198"/>
      <c r="R1952" s="198"/>
      <c r="S1952" s="198"/>
    </row>
    <row r="1953" spans="6:19" s="162" customFormat="1">
      <c r="F1953" s="197"/>
      <c r="K1953" s="197"/>
      <c r="P1953" s="198"/>
      <c r="Q1953" s="198"/>
      <c r="R1953" s="198"/>
      <c r="S1953" s="198"/>
    </row>
    <row r="1954" spans="6:19" s="162" customFormat="1">
      <c r="F1954" s="197"/>
      <c r="K1954" s="197"/>
      <c r="P1954" s="198"/>
      <c r="Q1954" s="198"/>
      <c r="R1954" s="198"/>
      <c r="S1954" s="198"/>
    </row>
    <row r="1955" spans="6:19" s="162" customFormat="1">
      <c r="F1955" s="197"/>
      <c r="K1955" s="197"/>
      <c r="P1955" s="198"/>
      <c r="Q1955" s="198"/>
      <c r="R1955" s="198"/>
      <c r="S1955" s="198"/>
    </row>
    <row r="1956" spans="6:19" s="162" customFormat="1">
      <c r="F1956" s="197"/>
      <c r="K1956" s="197"/>
      <c r="P1956" s="198"/>
      <c r="Q1956" s="198"/>
      <c r="R1956" s="198"/>
      <c r="S1956" s="198"/>
    </row>
    <row r="1957" spans="6:19" s="162" customFormat="1">
      <c r="F1957" s="197"/>
      <c r="K1957" s="197"/>
      <c r="P1957" s="198"/>
      <c r="Q1957" s="198"/>
      <c r="R1957" s="198"/>
      <c r="S1957" s="198"/>
    </row>
    <row r="1958" spans="6:19" s="162" customFormat="1">
      <c r="F1958" s="197"/>
      <c r="K1958" s="197"/>
      <c r="P1958" s="198"/>
      <c r="Q1958" s="198"/>
      <c r="R1958" s="198"/>
      <c r="S1958" s="198"/>
    </row>
    <row r="1959" spans="6:19" s="162" customFormat="1">
      <c r="F1959" s="197"/>
      <c r="K1959" s="197"/>
      <c r="P1959" s="198"/>
      <c r="Q1959" s="198"/>
      <c r="R1959" s="198"/>
      <c r="S1959" s="198"/>
    </row>
    <row r="1960" spans="6:19" s="162" customFormat="1">
      <c r="F1960" s="197"/>
      <c r="K1960" s="197"/>
      <c r="P1960" s="198"/>
      <c r="Q1960" s="198"/>
      <c r="R1960" s="198"/>
      <c r="S1960" s="198"/>
    </row>
    <row r="1961" spans="6:19" s="162" customFormat="1">
      <c r="F1961" s="197"/>
      <c r="K1961" s="197"/>
      <c r="P1961" s="198"/>
      <c r="Q1961" s="198"/>
      <c r="R1961" s="198"/>
      <c r="S1961" s="198"/>
    </row>
    <row r="1962" spans="6:19" s="162" customFormat="1">
      <c r="F1962" s="197"/>
      <c r="K1962" s="197"/>
      <c r="P1962" s="198"/>
      <c r="Q1962" s="198"/>
      <c r="R1962" s="198"/>
      <c r="S1962" s="198"/>
    </row>
    <row r="1963" spans="6:19" s="162" customFormat="1">
      <c r="F1963" s="197"/>
      <c r="K1963" s="197"/>
      <c r="P1963" s="198"/>
      <c r="Q1963" s="198"/>
      <c r="R1963" s="198"/>
      <c r="S1963" s="198"/>
    </row>
    <row r="1964" spans="6:19" s="162" customFormat="1">
      <c r="F1964" s="197"/>
      <c r="K1964" s="197"/>
      <c r="P1964" s="198"/>
      <c r="Q1964" s="198"/>
      <c r="R1964" s="198"/>
      <c r="S1964" s="198"/>
    </row>
    <row r="1965" spans="6:19" s="162" customFormat="1">
      <c r="F1965" s="197"/>
      <c r="K1965" s="197"/>
      <c r="P1965" s="198"/>
      <c r="Q1965" s="198"/>
      <c r="R1965" s="198"/>
      <c r="S1965" s="198"/>
    </row>
    <row r="1966" spans="6:19" s="162" customFormat="1">
      <c r="F1966" s="197"/>
      <c r="K1966" s="197"/>
      <c r="P1966" s="198"/>
      <c r="Q1966" s="198"/>
      <c r="R1966" s="198"/>
      <c r="S1966" s="198"/>
    </row>
    <row r="1967" spans="6:19" s="162" customFormat="1">
      <c r="F1967" s="197"/>
      <c r="K1967" s="197"/>
      <c r="P1967" s="198"/>
      <c r="Q1967" s="198"/>
      <c r="R1967" s="198"/>
      <c r="S1967" s="198"/>
    </row>
    <row r="1968" spans="6:19" s="162" customFormat="1">
      <c r="F1968" s="197"/>
      <c r="K1968" s="197"/>
      <c r="P1968" s="198"/>
      <c r="Q1968" s="198"/>
      <c r="R1968" s="198"/>
      <c r="S1968" s="198"/>
    </row>
    <row r="1969" spans="6:19" s="162" customFormat="1">
      <c r="F1969" s="197"/>
      <c r="K1969" s="197"/>
      <c r="P1969" s="198"/>
      <c r="Q1969" s="198"/>
      <c r="R1969" s="198"/>
      <c r="S1969" s="198"/>
    </row>
    <row r="1970" spans="6:19" s="162" customFormat="1">
      <c r="F1970" s="197"/>
      <c r="K1970" s="197"/>
      <c r="P1970" s="198"/>
      <c r="Q1970" s="198"/>
      <c r="R1970" s="198"/>
      <c r="S1970" s="198"/>
    </row>
    <row r="1971" spans="6:19" s="162" customFormat="1">
      <c r="F1971" s="197"/>
      <c r="K1971" s="197"/>
      <c r="P1971" s="198"/>
      <c r="Q1971" s="198"/>
      <c r="R1971" s="198"/>
      <c r="S1971" s="198"/>
    </row>
    <row r="1972" spans="6:19" s="162" customFormat="1">
      <c r="F1972" s="197"/>
      <c r="K1972" s="197"/>
      <c r="P1972" s="198"/>
      <c r="Q1972" s="198"/>
      <c r="R1972" s="198"/>
      <c r="S1972" s="198"/>
    </row>
    <row r="1973" spans="6:19" s="162" customFormat="1">
      <c r="F1973" s="197"/>
      <c r="K1973" s="197"/>
      <c r="P1973" s="198"/>
      <c r="Q1973" s="198"/>
      <c r="R1973" s="198"/>
      <c r="S1973" s="198"/>
    </row>
    <row r="1974" spans="6:19" s="162" customFormat="1">
      <c r="F1974" s="197"/>
      <c r="K1974" s="197"/>
      <c r="P1974" s="198"/>
      <c r="Q1974" s="198"/>
      <c r="R1974" s="198"/>
      <c r="S1974" s="198"/>
    </row>
    <row r="1975" spans="6:19" s="162" customFormat="1">
      <c r="F1975" s="197"/>
      <c r="K1975" s="197"/>
      <c r="P1975" s="198"/>
      <c r="Q1975" s="198"/>
      <c r="R1975" s="198"/>
      <c r="S1975" s="198"/>
    </row>
    <row r="1976" spans="6:19" s="162" customFormat="1">
      <c r="F1976" s="197"/>
      <c r="K1976" s="197"/>
      <c r="P1976" s="198"/>
      <c r="Q1976" s="198"/>
      <c r="R1976" s="198"/>
      <c r="S1976" s="198"/>
    </row>
    <row r="1977" spans="6:19" s="162" customFormat="1">
      <c r="F1977" s="197"/>
      <c r="K1977" s="197"/>
      <c r="P1977" s="198"/>
      <c r="Q1977" s="198"/>
      <c r="R1977" s="198"/>
      <c r="S1977" s="198"/>
    </row>
    <row r="1978" spans="6:19" s="162" customFormat="1">
      <c r="F1978" s="197"/>
      <c r="K1978" s="197"/>
      <c r="P1978" s="198"/>
      <c r="Q1978" s="198"/>
      <c r="R1978" s="198"/>
      <c r="S1978" s="198"/>
    </row>
    <row r="1979" spans="6:19" s="162" customFormat="1">
      <c r="F1979" s="197"/>
      <c r="K1979" s="197"/>
      <c r="P1979" s="198"/>
      <c r="Q1979" s="198"/>
      <c r="R1979" s="198"/>
      <c r="S1979" s="198"/>
    </row>
    <row r="1980" spans="6:19" s="162" customFormat="1">
      <c r="F1980" s="197"/>
      <c r="K1980" s="197"/>
      <c r="P1980" s="198"/>
      <c r="Q1980" s="198"/>
      <c r="R1980" s="198"/>
      <c r="S1980" s="198"/>
    </row>
    <row r="1981" spans="6:19" s="162" customFormat="1">
      <c r="F1981" s="197"/>
      <c r="K1981" s="197"/>
      <c r="P1981" s="198"/>
      <c r="Q1981" s="198"/>
      <c r="R1981" s="198"/>
      <c r="S1981" s="198"/>
    </row>
    <row r="1982" spans="6:19" s="162" customFormat="1">
      <c r="F1982" s="197"/>
      <c r="K1982" s="197"/>
      <c r="P1982" s="198"/>
      <c r="Q1982" s="198"/>
      <c r="R1982" s="198"/>
      <c r="S1982" s="198"/>
    </row>
    <row r="1983" spans="6:19" s="162" customFormat="1">
      <c r="F1983" s="197"/>
      <c r="K1983" s="197"/>
      <c r="P1983" s="198"/>
      <c r="Q1983" s="198"/>
      <c r="R1983" s="198"/>
      <c r="S1983" s="198"/>
    </row>
    <row r="1984" spans="6:19" s="162" customFormat="1">
      <c r="F1984" s="197"/>
      <c r="K1984" s="197"/>
      <c r="P1984" s="198"/>
      <c r="Q1984" s="198"/>
      <c r="R1984" s="198"/>
      <c r="S1984" s="198"/>
    </row>
    <row r="1985" spans="6:19" s="162" customFormat="1">
      <c r="F1985" s="197"/>
      <c r="K1985" s="197"/>
      <c r="P1985" s="198"/>
      <c r="Q1985" s="198"/>
      <c r="R1985" s="198"/>
      <c r="S1985" s="198"/>
    </row>
    <row r="1986" spans="6:19" s="162" customFormat="1">
      <c r="F1986" s="197"/>
      <c r="K1986" s="197"/>
      <c r="P1986" s="198"/>
      <c r="Q1986" s="198"/>
      <c r="R1986" s="198"/>
      <c r="S1986" s="198"/>
    </row>
    <row r="1987" spans="6:19" s="162" customFormat="1">
      <c r="F1987" s="197"/>
      <c r="K1987" s="197"/>
      <c r="P1987" s="198"/>
      <c r="Q1987" s="198"/>
      <c r="R1987" s="198"/>
      <c r="S1987" s="198"/>
    </row>
    <row r="1988" spans="6:19" s="162" customFormat="1">
      <c r="F1988" s="197"/>
      <c r="K1988" s="197"/>
      <c r="P1988" s="198"/>
      <c r="Q1988" s="198"/>
      <c r="R1988" s="198"/>
      <c r="S1988" s="198"/>
    </row>
    <row r="1989" spans="6:19" s="162" customFormat="1">
      <c r="F1989" s="197"/>
      <c r="K1989" s="197"/>
      <c r="P1989" s="198"/>
      <c r="Q1989" s="198"/>
      <c r="R1989" s="198"/>
      <c r="S1989" s="198"/>
    </row>
    <row r="1990" spans="6:19" s="162" customFormat="1">
      <c r="F1990" s="197"/>
      <c r="K1990" s="197"/>
      <c r="P1990" s="198"/>
      <c r="Q1990" s="198"/>
      <c r="R1990" s="198"/>
      <c r="S1990" s="198"/>
    </row>
    <row r="1991" spans="6:19" s="162" customFormat="1">
      <c r="F1991" s="197"/>
      <c r="K1991" s="197"/>
      <c r="P1991" s="198"/>
      <c r="Q1991" s="198"/>
      <c r="R1991" s="198"/>
      <c r="S1991" s="198"/>
    </row>
    <row r="1992" spans="6:19" s="162" customFormat="1">
      <c r="F1992" s="197"/>
      <c r="K1992" s="197"/>
      <c r="P1992" s="198"/>
      <c r="Q1992" s="198"/>
      <c r="R1992" s="198"/>
      <c r="S1992" s="198"/>
    </row>
    <row r="1993" spans="6:19" s="162" customFormat="1">
      <c r="F1993" s="197"/>
      <c r="K1993" s="197"/>
      <c r="P1993" s="198"/>
      <c r="Q1993" s="198"/>
      <c r="R1993" s="198"/>
      <c r="S1993" s="198"/>
    </row>
    <row r="1994" spans="6:19" s="162" customFormat="1">
      <c r="F1994" s="197"/>
      <c r="K1994" s="197"/>
      <c r="P1994" s="198"/>
      <c r="Q1994" s="198"/>
      <c r="R1994" s="198"/>
      <c r="S1994" s="198"/>
    </row>
    <row r="1995" spans="6:19" s="162" customFormat="1">
      <c r="F1995" s="197"/>
      <c r="K1995" s="197"/>
      <c r="P1995" s="198"/>
      <c r="Q1995" s="198"/>
      <c r="R1995" s="198"/>
      <c r="S1995" s="198"/>
    </row>
    <row r="1996" spans="6:19" s="162" customFormat="1">
      <c r="F1996" s="197"/>
      <c r="K1996" s="197"/>
      <c r="P1996" s="198"/>
      <c r="Q1996" s="198"/>
      <c r="R1996" s="198"/>
      <c r="S1996" s="198"/>
    </row>
    <row r="1997" spans="6:19" s="162" customFormat="1">
      <c r="F1997" s="197"/>
      <c r="K1997" s="197"/>
      <c r="P1997" s="198"/>
      <c r="Q1997" s="198"/>
      <c r="R1997" s="198"/>
      <c r="S1997" s="198"/>
    </row>
    <row r="1998" spans="6:19" s="162" customFormat="1">
      <c r="F1998" s="197"/>
      <c r="K1998" s="197"/>
      <c r="P1998" s="198"/>
      <c r="Q1998" s="198"/>
      <c r="R1998" s="198"/>
      <c r="S1998" s="198"/>
    </row>
    <row r="1999" spans="6:19" s="162" customFormat="1">
      <c r="F1999" s="197"/>
      <c r="K1999" s="197"/>
      <c r="P1999" s="198"/>
      <c r="Q1999" s="198"/>
      <c r="R1999" s="198"/>
      <c r="S1999" s="198"/>
    </row>
    <row r="2000" spans="6:19" s="162" customFormat="1">
      <c r="F2000" s="197"/>
      <c r="K2000" s="197"/>
      <c r="P2000" s="198"/>
      <c r="Q2000" s="198"/>
      <c r="R2000" s="198"/>
      <c r="S2000" s="198"/>
    </row>
    <row r="2001" spans="6:19" s="162" customFormat="1">
      <c r="F2001" s="197"/>
      <c r="K2001" s="197"/>
      <c r="P2001" s="198"/>
      <c r="Q2001" s="198"/>
      <c r="R2001" s="198"/>
      <c r="S2001" s="198"/>
    </row>
    <row r="2002" spans="6:19" s="162" customFormat="1">
      <c r="F2002" s="197"/>
      <c r="K2002" s="197"/>
      <c r="P2002" s="198"/>
      <c r="Q2002" s="198"/>
      <c r="R2002" s="198"/>
      <c r="S2002" s="198"/>
    </row>
    <row r="2003" spans="6:19" s="162" customFormat="1">
      <c r="F2003" s="197"/>
      <c r="K2003" s="197"/>
      <c r="P2003" s="198"/>
      <c r="Q2003" s="198"/>
      <c r="R2003" s="198"/>
      <c r="S2003" s="198"/>
    </row>
    <row r="2004" spans="6:19" s="162" customFormat="1">
      <c r="F2004" s="197"/>
      <c r="K2004" s="197"/>
      <c r="P2004" s="198"/>
      <c r="Q2004" s="198"/>
      <c r="R2004" s="198"/>
      <c r="S2004" s="198"/>
    </row>
    <row r="2005" spans="6:19" s="162" customFormat="1">
      <c r="F2005" s="197"/>
      <c r="K2005" s="197"/>
      <c r="P2005" s="198"/>
      <c r="Q2005" s="198"/>
      <c r="R2005" s="198"/>
      <c r="S2005" s="198"/>
    </row>
    <row r="2006" spans="6:19" s="162" customFormat="1">
      <c r="F2006" s="197"/>
      <c r="K2006" s="197"/>
      <c r="P2006" s="198"/>
      <c r="Q2006" s="198"/>
      <c r="R2006" s="198"/>
      <c r="S2006" s="198"/>
    </row>
    <row r="2007" spans="6:19" s="162" customFormat="1">
      <c r="F2007" s="197"/>
      <c r="K2007" s="197"/>
      <c r="P2007" s="198"/>
      <c r="Q2007" s="198"/>
      <c r="R2007" s="198"/>
      <c r="S2007" s="198"/>
    </row>
    <row r="2008" spans="6:19" s="162" customFormat="1">
      <c r="F2008" s="197"/>
      <c r="K2008" s="197"/>
      <c r="P2008" s="198"/>
      <c r="Q2008" s="198"/>
      <c r="R2008" s="198"/>
      <c r="S2008" s="198"/>
    </row>
    <row r="2009" spans="6:19" s="162" customFormat="1">
      <c r="F2009" s="197"/>
      <c r="K2009" s="197"/>
      <c r="P2009" s="198"/>
      <c r="Q2009" s="198"/>
      <c r="R2009" s="198"/>
      <c r="S2009" s="198"/>
    </row>
    <row r="2010" spans="6:19" s="162" customFormat="1">
      <c r="F2010" s="197"/>
      <c r="K2010" s="197"/>
      <c r="P2010" s="198"/>
      <c r="Q2010" s="198"/>
      <c r="R2010" s="198"/>
      <c r="S2010" s="198"/>
    </row>
    <row r="2011" spans="6:19" s="162" customFormat="1">
      <c r="F2011" s="197"/>
      <c r="K2011" s="197"/>
      <c r="P2011" s="198"/>
      <c r="Q2011" s="198"/>
      <c r="R2011" s="198"/>
      <c r="S2011" s="198"/>
    </row>
    <row r="2012" spans="6:19" s="162" customFormat="1">
      <c r="F2012" s="197"/>
      <c r="K2012" s="197"/>
      <c r="P2012" s="198"/>
      <c r="Q2012" s="198"/>
      <c r="R2012" s="198"/>
      <c r="S2012" s="198"/>
    </row>
    <row r="2013" spans="6:19" s="162" customFormat="1">
      <c r="F2013" s="197"/>
      <c r="K2013" s="197"/>
      <c r="P2013" s="198"/>
      <c r="Q2013" s="198"/>
      <c r="R2013" s="198"/>
      <c r="S2013" s="198"/>
    </row>
    <row r="2014" spans="6:19" s="162" customFormat="1">
      <c r="F2014" s="197"/>
      <c r="K2014" s="197"/>
      <c r="P2014" s="198"/>
      <c r="Q2014" s="198"/>
      <c r="R2014" s="198"/>
      <c r="S2014" s="198"/>
    </row>
    <row r="2015" spans="6:19" s="162" customFormat="1">
      <c r="F2015" s="197"/>
      <c r="K2015" s="197"/>
      <c r="P2015" s="198"/>
      <c r="Q2015" s="198"/>
      <c r="R2015" s="198"/>
      <c r="S2015" s="198"/>
    </row>
    <row r="2016" spans="6:19" s="162" customFormat="1">
      <c r="F2016" s="197"/>
      <c r="K2016" s="197"/>
      <c r="P2016" s="198"/>
      <c r="Q2016" s="198"/>
      <c r="R2016" s="198"/>
      <c r="S2016" s="198"/>
    </row>
    <row r="2017" spans="6:19" s="162" customFormat="1">
      <c r="F2017" s="197"/>
      <c r="K2017" s="197"/>
      <c r="P2017" s="198"/>
      <c r="Q2017" s="198"/>
      <c r="R2017" s="198"/>
      <c r="S2017" s="198"/>
    </row>
    <row r="2018" spans="6:19" s="162" customFormat="1">
      <c r="F2018" s="197"/>
      <c r="K2018" s="197"/>
      <c r="P2018" s="198"/>
      <c r="Q2018" s="198"/>
      <c r="R2018" s="198"/>
      <c r="S2018" s="198"/>
    </row>
    <row r="2019" spans="6:19" s="162" customFormat="1">
      <c r="F2019" s="197"/>
      <c r="K2019" s="197"/>
      <c r="P2019" s="198"/>
      <c r="Q2019" s="198"/>
      <c r="R2019" s="198"/>
      <c r="S2019" s="198"/>
    </row>
    <row r="2020" spans="6:19" s="162" customFormat="1">
      <c r="F2020" s="197"/>
      <c r="K2020" s="197"/>
      <c r="P2020" s="198"/>
      <c r="Q2020" s="198"/>
      <c r="R2020" s="198"/>
      <c r="S2020" s="198"/>
    </row>
    <row r="2021" spans="6:19" s="162" customFormat="1">
      <c r="F2021" s="197"/>
      <c r="K2021" s="197"/>
      <c r="P2021" s="198"/>
      <c r="Q2021" s="198"/>
      <c r="R2021" s="198"/>
      <c r="S2021" s="198"/>
    </row>
    <row r="2022" spans="6:19" s="162" customFormat="1">
      <c r="F2022" s="197"/>
      <c r="K2022" s="197"/>
      <c r="P2022" s="198"/>
      <c r="Q2022" s="198"/>
      <c r="R2022" s="198"/>
      <c r="S2022" s="198"/>
    </row>
    <row r="2023" spans="6:19" s="162" customFormat="1">
      <c r="F2023" s="197"/>
      <c r="K2023" s="197"/>
      <c r="P2023" s="198"/>
      <c r="Q2023" s="198"/>
      <c r="R2023" s="198"/>
      <c r="S2023" s="198"/>
    </row>
    <row r="2024" spans="6:19" s="162" customFormat="1">
      <c r="F2024" s="197"/>
      <c r="K2024" s="197"/>
      <c r="P2024" s="198"/>
      <c r="Q2024" s="198"/>
      <c r="R2024" s="198"/>
      <c r="S2024" s="198"/>
    </row>
    <row r="2025" spans="6:19" s="162" customFormat="1">
      <c r="F2025" s="197"/>
      <c r="K2025" s="197"/>
      <c r="P2025" s="198"/>
      <c r="Q2025" s="198"/>
      <c r="R2025" s="198"/>
      <c r="S2025" s="198"/>
    </row>
    <row r="2026" spans="6:19" s="162" customFormat="1">
      <c r="F2026" s="197"/>
      <c r="K2026" s="197"/>
      <c r="P2026" s="198"/>
      <c r="Q2026" s="198"/>
      <c r="R2026" s="198"/>
      <c r="S2026" s="198"/>
    </row>
    <row r="2027" spans="6:19" s="162" customFormat="1">
      <c r="F2027" s="197"/>
      <c r="K2027" s="197"/>
      <c r="P2027" s="198"/>
      <c r="Q2027" s="198"/>
      <c r="R2027" s="198"/>
      <c r="S2027" s="198"/>
    </row>
    <row r="2028" spans="6:19" s="162" customFormat="1">
      <c r="F2028" s="197"/>
      <c r="K2028" s="197"/>
      <c r="P2028" s="198"/>
      <c r="Q2028" s="198"/>
      <c r="R2028" s="198"/>
      <c r="S2028" s="198"/>
    </row>
    <row r="2029" spans="6:19" s="162" customFormat="1">
      <c r="F2029" s="197"/>
      <c r="K2029" s="197"/>
      <c r="P2029" s="198"/>
      <c r="Q2029" s="198"/>
      <c r="R2029" s="198"/>
      <c r="S2029" s="198"/>
    </row>
    <row r="2030" spans="6:19" s="162" customFormat="1">
      <c r="F2030" s="197"/>
      <c r="K2030" s="197"/>
      <c r="P2030" s="198"/>
      <c r="Q2030" s="198"/>
      <c r="R2030" s="198"/>
      <c r="S2030" s="198"/>
    </row>
    <row r="2031" spans="6:19" s="162" customFormat="1">
      <c r="F2031" s="197"/>
      <c r="K2031" s="197"/>
      <c r="P2031" s="198"/>
      <c r="Q2031" s="198"/>
      <c r="R2031" s="198"/>
      <c r="S2031" s="198"/>
    </row>
    <row r="2032" spans="6:19" s="162" customFormat="1">
      <c r="F2032" s="197"/>
      <c r="K2032" s="197"/>
      <c r="P2032" s="198"/>
      <c r="Q2032" s="198"/>
      <c r="R2032" s="198"/>
      <c r="S2032" s="198"/>
    </row>
    <row r="2033" spans="6:19" s="162" customFormat="1">
      <c r="F2033" s="197"/>
      <c r="K2033" s="197"/>
      <c r="P2033" s="198"/>
      <c r="Q2033" s="198"/>
      <c r="R2033" s="198"/>
      <c r="S2033" s="198"/>
    </row>
    <row r="2034" spans="6:19" s="162" customFormat="1">
      <c r="F2034" s="197"/>
      <c r="K2034" s="197"/>
      <c r="P2034" s="198"/>
      <c r="Q2034" s="198"/>
      <c r="R2034" s="198"/>
      <c r="S2034" s="198"/>
    </row>
    <row r="2035" spans="6:19" s="162" customFormat="1">
      <c r="F2035" s="197"/>
      <c r="K2035" s="197"/>
      <c r="P2035" s="198"/>
      <c r="Q2035" s="198"/>
      <c r="R2035" s="198"/>
      <c r="S2035" s="198"/>
    </row>
    <row r="2036" spans="6:19" s="162" customFormat="1">
      <c r="F2036" s="197"/>
      <c r="K2036" s="197"/>
      <c r="P2036" s="198"/>
      <c r="Q2036" s="198"/>
      <c r="R2036" s="198"/>
      <c r="S2036" s="198"/>
    </row>
    <row r="2037" spans="6:19" s="162" customFormat="1">
      <c r="F2037" s="197"/>
      <c r="K2037" s="197"/>
      <c r="P2037" s="198"/>
      <c r="Q2037" s="198"/>
      <c r="R2037" s="198"/>
      <c r="S2037" s="198"/>
    </row>
    <row r="2038" spans="6:19" s="162" customFormat="1">
      <c r="F2038" s="197"/>
      <c r="K2038" s="197"/>
      <c r="P2038" s="198"/>
      <c r="Q2038" s="198"/>
      <c r="R2038" s="198"/>
      <c r="S2038" s="198"/>
    </row>
    <row r="2039" spans="6:19" s="162" customFormat="1">
      <c r="F2039" s="197"/>
      <c r="K2039" s="197"/>
      <c r="P2039" s="198"/>
      <c r="Q2039" s="198"/>
      <c r="R2039" s="198"/>
      <c r="S2039" s="198"/>
    </row>
    <row r="2040" spans="6:19" s="162" customFormat="1">
      <c r="F2040" s="197"/>
      <c r="K2040" s="197"/>
      <c r="P2040" s="198"/>
      <c r="Q2040" s="198"/>
      <c r="R2040" s="198"/>
      <c r="S2040" s="198"/>
    </row>
    <row r="2041" spans="6:19" s="162" customFormat="1">
      <c r="F2041" s="197"/>
      <c r="K2041" s="197"/>
      <c r="P2041" s="198"/>
      <c r="Q2041" s="198"/>
      <c r="R2041" s="198"/>
      <c r="S2041" s="198"/>
    </row>
    <row r="2042" spans="6:19" s="162" customFormat="1">
      <c r="F2042" s="197"/>
      <c r="K2042" s="197"/>
      <c r="P2042" s="198"/>
      <c r="Q2042" s="198"/>
      <c r="R2042" s="198"/>
      <c r="S2042" s="198"/>
    </row>
    <row r="2043" spans="6:19" s="162" customFormat="1">
      <c r="F2043" s="197"/>
      <c r="K2043" s="197"/>
      <c r="P2043" s="198"/>
      <c r="Q2043" s="198"/>
      <c r="R2043" s="198"/>
      <c r="S2043" s="198"/>
    </row>
    <row r="2044" spans="6:19" s="162" customFormat="1">
      <c r="F2044" s="197"/>
      <c r="K2044" s="197"/>
      <c r="P2044" s="198"/>
      <c r="Q2044" s="198"/>
      <c r="R2044" s="198"/>
      <c r="S2044" s="198"/>
    </row>
    <row r="2045" spans="6:19" s="162" customFormat="1">
      <c r="F2045" s="197"/>
      <c r="K2045" s="197"/>
      <c r="P2045" s="198"/>
      <c r="Q2045" s="198"/>
      <c r="R2045" s="198"/>
      <c r="S2045" s="198"/>
    </row>
    <row r="2046" spans="6:19" s="162" customFormat="1">
      <c r="F2046" s="197"/>
      <c r="K2046" s="197"/>
      <c r="P2046" s="198"/>
      <c r="Q2046" s="198"/>
      <c r="R2046" s="198"/>
      <c r="S2046" s="198"/>
    </row>
    <row r="2047" spans="6:19" s="162" customFormat="1">
      <c r="F2047" s="197"/>
      <c r="K2047" s="197"/>
      <c r="P2047" s="198"/>
      <c r="Q2047" s="198"/>
      <c r="R2047" s="198"/>
      <c r="S2047" s="198"/>
    </row>
    <row r="2048" spans="6:19" s="162" customFormat="1">
      <c r="F2048" s="197"/>
      <c r="K2048" s="197"/>
      <c r="P2048" s="198"/>
      <c r="Q2048" s="198"/>
      <c r="R2048" s="198"/>
      <c r="S2048" s="198"/>
    </row>
    <row r="2049" spans="6:19" s="162" customFormat="1">
      <c r="F2049" s="197"/>
      <c r="K2049" s="197"/>
      <c r="P2049" s="198"/>
      <c r="Q2049" s="198"/>
      <c r="R2049" s="198"/>
      <c r="S2049" s="198"/>
    </row>
    <row r="2050" spans="6:19" s="162" customFormat="1">
      <c r="F2050" s="197"/>
      <c r="K2050" s="197"/>
      <c r="P2050" s="198"/>
      <c r="Q2050" s="198"/>
      <c r="R2050" s="198"/>
      <c r="S2050" s="198"/>
    </row>
    <row r="2051" spans="6:19" s="162" customFormat="1">
      <c r="F2051" s="197"/>
      <c r="K2051" s="197"/>
      <c r="P2051" s="198"/>
      <c r="Q2051" s="198"/>
      <c r="R2051" s="198"/>
      <c r="S2051" s="198"/>
    </row>
    <row r="2052" spans="6:19" s="162" customFormat="1">
      <c r="F2052" s="197"/>
      <c r="K2052" s="197"/>
      <c r="P2052" s="198"/>
      <c r="Q2052" s="198"/>
      <c r="R2052" s="198"/>
      <c r="S2052" s="198"/>
    </row>
    <row r="2053" spans="6:19" s="162" customFormat="1">
      <c r="F2053" s="197"/>
      <c r="K2053" s="197"/>
      <c r="P2053" s="198"/>
      <c r="Q2053" s="198"/>
      <c r="R2053" s="198"/>
      <c r="S2053" s="198"/>
    </row>
    <row r="2054" spans="6:19" s="162" customFormat="1">
      <c r="F2054" s="197"/>
      <c r="K2054" s="197"/>
      <c r="P2054" s="198"/>
      <c r="Q2054" s="198"/>
      <c r="R2054" s="198"/>
      <c r="S2054" s="198"/>
    </row>
    <row r="2055" spans="6:19" s="162" customFormat="1">
      <c r="F2055" s="197"/>
      <c r="K2055" s="197"/>
      <c r="P2055" s="198"/>
      <c r="Q2055" s="198"/>
      <c r="R2055" s="198"/>
      <c r="S2055" s="198"/>
    </row>
    <row r="2056" spans="6:19" s="162" customFormat="1">
      <c r="F2056" s="197"/>
      <c r="K2056" s="197"/>
      <c r="P2056" s="198"/>
      <c r="Q2056" s="198"/>
      <c r="R2056" s="198"/>
      <c r="S2056" s="198"/>
    </row>
    <row r="2057" spans="6:19" s="162" customFormat="1">
      <c r="F2057" s="197"/>
      <c r="K2057" s="197"/>
      <c r="P2057" s="198"/>
      <c r="Q2057" s="198"/>
      <c r="R2057" s="198"/>
      <c r="S2057" s="198"/>
    </row>
    <row r="2058" spans="6:19" s="162" customFormat="1">
      <c r="F2058" s="197"/>
      <c r="K2058" s="197"/>
      <c r="P2058" s="198"/>
      <c r="Q2058" s="198"/>
      <c r="R2058" s="198"/>
      <c r="S2058" s="198"/>
    </row>
    <row r="2059" spans="6:19" s="162" customFormat="1">
      <c r="F2059" s="197"/>
      <c r="K2059" s="197"/>
      <c r="P2059" s="198"/>
      <c r="Q2059" s="198"/>
      <c r="R2059" s="198"/>
      <c r="S2059" s="198"/>
    </row>
    <row r="2060" spans="6:19" s="162" customFormat="1">
      <c r="F2060" s="197"/>
      <c r="K2060" s="197"/>
      <c r="P2060" s="198"/>
      <c r="Q2060" s="198"/>
      <c r="R2060" s="198"/>
      <c r="S2060" s="198"/>
    </row>
    <row r="2061" spans="6:19" s="162" customFormat="1">
      <c r="F2061" s="197"/>
      <c r="K2061" s="197"/>
      <c r="P2061" s="198"/>
      <c r="Q2061" s="198"/>
      <c r="R2061" s="198"/>
      <c r="S2061" s="198"/>
    </row>
    <row r="2062" spans="6:19" s="162" customFormat="1">
      <c r="F2062" s="197"/>
      <c r="K2062" s="197"/>
      <c r="P2062" s="198"/>
      <c r="Q2062" s="198"/>
      <c r="R2062" s="198"/>
      <c r="S2062" s="198"/>
    </row>
    <row r="2063" spans="6:19" s="162" customFormat="1">
      <c r="F2063" s="197"/>
      <c r="K2063" s="197"/>
      <c r="P2063" s="198"/>
      <c r="Q2063" s="198"/>
      <c r="R2063" s="198"/>
      <c r="S2063" s="198"/>
    </row>
    <row r="2064" spans="6:19" s="162" customFormat="1">
      <c r="F2064" s="197"/>
      <c r="K2064" s="197"/>
      <c r="P2064" s="198"/>
      <c r="Q2064" s="198"/>
      <c r="R2064" s="198"/>
      <c r="S2064" s="198"/>
    </row>
    <row r="2065" spans="6:19" s="162" customFormat="1">
      <c r="F2065" s="197"/>
      <c r="K2065" s="197"/>
      <c r="P2065" s="198"/>
      <c r="Q2065" s="198"/>
      <c r="R2065" s="198"/>
      <c r="S2065" s="198"/>
    </row>
    <row r="2066" spans="6:19" s="162" customFormat="1">
      <c r="F2066" s="197"/>
      <c r="K2066" s="197"/>
      <c r="P2066" s="198"/>
      <c r="Q2066" s="198"/>
      <c r="R2066" s="198"/>
      <c r="S2066" s="198"/>
    </row>
    <row r="2067" spans="6:19" s="162" customFormat="1">
      <c r="F2067" s="197"/>
      <c r="K2067" s="197"/>
      <c r="P2067" s="198"/>
      <c r="Q2067" s="198"/>
      <c r="R2067" s="198"/>
      <c r="S2067" s="198"/>
    </row>
    <row r="2068" spans="6:19" s="162" customFormat="1">
      <c r="F2068" s="197"/>
      <c r="K2068" s="197"/>
      <c r="P2068" s="198"/>
      <c r="Q2068" s="198"/>
      <c r="R2068" s="198"/>
      <c r="S2068" s="198"/>
    </row>
    <row r="2069" spans="6:19" s="162" customFormat="1">
      <c r="F2069" s="197"/>
      <c r="K2069" s="197"/>
      <c r="P2069" s="198"/>
      <c r="Q2069" s="198"/>
      <c r="R2069" s="198"/>
      <c r="S2069" s="198"/>
    </row>
    <row r="2070" spans="6:19" s="162" customFormat="1">
      <c r="F2070" s="197"/>
      <c r="K2070" s="197"/>
      <c r="P2070" s="198"/>
      <c r="Q2070" s="198"/>
      <c r="R2070" s="198"/>
      <c r="S2070" s="198"/>
    </row>
    <row r="2071" spans="6:19" s="162" customFormat="1">
      <c r="F2071" s="197"/>
      <c r="K2071" s="197"/>
      <c r="P2071" s="198"/>
      <c r="Q2071" s="198"/>
      <c r="R2071" s="198"/>
      <c r="S2071" s="198"/>
    </row>
    <row r="2072" spans="6:19" s="162" customFormat="1">
      <c r="F2072" s="197"/>
      <c r="K2072" s="197"/>
      <c r="P2072" s="198"/>
      <c r="Q2072" s="198"/>
      <c r="R2072" s="198"/>
      <c r="S2072" s="198"/>
    </row>
    <row r="2073" spans="6:19" s="162" customFormat="1">
      <c r="F2073" s="197"/>
      <c r="K2073" s="197"/>
      <c r="P2073" s="198"/>
      <c r="Q2073" s="198"/>
      <c r="R2073" s="198"/>
      <c r="S2073" s="198"/>
    </row>
    <row r="2074" spans="6:19" s="162" customFormat="1">
      <c r="F2074" s="197"/>
      <c r="K2074" s="197"/>
      <c r="P2074" s="198"/>
      <c r="Q2074" s="198"/>
      <c r="R2074" s="198"/>
      <c r="S2074" s="198"/>
    </row>
    <row r="2075" spans="6:19" s="162" customFormat="1">
      <c r="F2075" s="197"/>
      <c r="K2075" s="197"/>
      <c r="P2075" s="198"/>
      <c r="Q2075" s="198"/>
      <c r="R2075" s="198"/>
      <c r="S2075" s="198"/>
    </row>
    <row r="2076" spans="6:19" s="162" customFormat="1">
      <c r="F2076" s="197"/>
      <c r="K2076" s="197"/>
      <c r="P2076" s="198"/>
      <c r="Q2076" s="198"/>
      <c r="R2076" s="198"/>
      <c r="S2076" s="198"/>
    </row>
    <row r="2077" spans="6:19" s="162" customFormat="1">
      <c r="F2077" s="197"/>
      <c r="K2077" s="197"/>
      <c r="P2077" s="198"/>
      <c r="Q2077" s="198"/>
      <c r="R2077" s="198"/>
      <c r="S2077" s="198"/>
    </row>
    <row r="2078" spans="6:19" s="162" customFormat="1">
      <c r="F2078" s="197"/>
      <c r="K2078" s="197"/>
      <c r="P2078" s="198"/>
      <c r="Q2078" s="198"/>
      <c r="R2078" s="198"/>
      <c r="S2078" s="198"/>
    </row>
    <row r="2079" spans="6:19" s="162" customFormat="1">
      <c r="F2079" s="197"/>
      <c r="K2079" s="197"/>
      <c r="P2079" s="198"/>
      <c r="Q2079" s="198"/>
      <c r="R2079" s="198"/>
      <c r="S2079" s="198"/>
    </row>
    <row r="2080" spans="6:19" s="162" customFormat="1">
      <c r="F2080" s="197"/>
      <c r="K2080" s="197"/>
      <c r="P2080" s="198"/>
      <c r="Q2080" s="198"/>
      <c r="R2080" s="198"/>
      <c r="S2080" s="198"/>
    </row>
    <row r="2081" spans="6:19" s="162" customFormat="1">
      <c r="F2081" s="197"/>
      <c r="K2081" s="197"/>
      <c r="P2081" s="198"/>
      <c r="Q2081" s="198"/>
      <c r="R2081" s="198"/>
      <c r="S2081" s="198"/>
    </row>
    <row r="2082" spans="6:19" s="162" customFormat="1">
      <c r="F2082" s="197"/>
      <c r="K2082" s="197"/>
      <c r="P2082" s="198"/>
      <c r="Q2082" s="198"/>
      <c r="R2082" s="198"/>
      <c r="S2082" s="198"/>
    </row>
    <row r="2083" spans="6:19" s="162" customFormat="1">
      <c r="F2083" s="197"/>
      <c r="K2083" s="197"/>
      <c r="P2083" s="198"/>
      <c r="Q2083" s="198"/>
      <c r="R2083" s="198"/>
      <c r="S2083" s="198"/>
    </row>
    <row r="2084" spans="6:19" s="162" customFormat="1">
      <c r="F2084" s="197"/>
      <c r="K2084" s="197"/>
      <c r="P2084" s="198"/>
      <c r="Q2084" s="198"/>
      <c r="R2084" s="198"/>
      <c r="S2084" s="198"/>
    </row>
    <row r="2085" spans="6:19" s="162" customFormat="1">
      <c r="F2085" s="197"/>
      <c r="K2085" s="197"/>
      <c r="P2085" s="198"/>
      <c r="Q2085" s="198"/>
      <c r="R2085" s="198"/>
      <c r="S2085" s="198"/>
    </row>
    <row r="2086" spans="6:19" s="162" customFormat="1">
      <c r="F2086" s="197"/>
      <c r="K2086" s="197"/>
      <c r="P2086" s="198"/>
      <c r="Q2086" s="198"/>
      <c r="R2086" s="198"/>
      <c r="S2086" s="198"/>
    </row>
    <row r="2087" spans="6:19" s="162" customFormat="1">
      <c r="F2087" s="197"/>
      <c r="K2087" s="197"/>
      <c r="P2087" s="198"/>
      <c r="Q2087" s="198"/>
      <c r="R2087" s="198"/>
      <c r="S2087" s="198"/>
    </row>
    <row r="2088" spans="6:19" s="162" customFormat="1">
      <c r="F2088" s="197"/>
      <c r="K2088" s="197"/>
      <c r="P2088" s="198"/>
      <c r="Q2088" s="198"/>
      <c r="R2088" s="198"/>
      <c r="S2088" s="198"/>
    </row>
    <row r="2089" spans="6:19" s="162" customFormat="1">
      <c r="F2089" s="197"/>
      <c r="K2089" s="197"/>
      <c r="P2089" s="198"/>
      <c r="Q2089" s="198"/>
      <c r="R2089" s="198"/>
      <c r="S2089" s="198"/>
    </row>
    <row r="2090" spans="6:19" s="162" customFormat="1">
      <c r="F2090" s="197"/>
      <c r="K2090" s="197"/>
      <c r="P2090" s="198"/>
      <c r="Q2090" s="198"/>
      <c r="R2090" s="198"/>
      <c r="S2090" s="198"/>
    </row>
    <row r="2091" spans="6:19" s="162" customFormat="1">
      <c r="F2091" s="197"/>
      <c r="K2091" s="197"/>
      <c r="P2091" s="198"/>
      <c r="Q2091" s="198"/>
      <c r="R2091" s="198"/>
      <c r="S2091" s="198"/>
    </row>
    <row r="2092" spans="6:19" s="162" customFormat="1">
      <c r="F2092" s="197"/>
      <c r="K2092" s="197"/>
      <c r="P2092" s="198"/>
      <c r="Q2092" s="198"/>
      <c r="R2092" s="198"/>
      <c r="S2092" s="198"/>
    </row>
    <row r="2093" spans="6:19" s="162" customFormat="1">
      <c r="F2093" s="197"/>
      <c r="K2093" s="197"/>
      <c r="P2093" s="198"/>
      <c r="Q2093" s="198"/>
      <c r="R2093" s="198"/>
      <c r="S2093" s="198"/>
    </row>
    <row r="2094" spans="6:19" s="162" customFormat="1">
      <c r="F2094" s="197"/>
      <c r="K2094" s="197"/>
      <c r="P2094" s="198"/>
      <c r="Q2094" s="198"/>
      <c r="R2094" s="198"/>
      <c r="S2094" s="198"/>
    </row>
    <row r="2095" spans="6:19" s="162" customFormat="1">
      <c r="F2095" s="197"/>
      <c r="K2095" s="197"/>
      <c r="P2095" s="198"/>
      <c r="Q2095" s="198"/>
      <c r="R2095" s="198"/>
      <c r="S2095" s="198"/>
    </row>
    <row r="2096" spans="6:19" s="162" customFormat="1">
      <c r="F2096" s="197"/>
      <c r="K2096" s="197"/>
      <c r="P2096" s="198"/>
      <c r="Q2096" s="198"/>
      <c r="R2096" s="198"/>
      <c r="S2096" s="198"/>
    </row>
    <row r="2097" spans="6:19" s="162" customFormat="1">
      <c r="F2097" s="197"/>
      <c r="K2097" s="197"/>
      <c r="P2097" s="198"/>
      <c r="Q2097" s="198"/>
      <c r="R2097" s="198"/>
      <c r="S2097" s="198"/>
    </row>
    <row r="2098" spans="6:19" s="162" customFormat="1">
      <c r="F2098" s="197"/>
      <c r="K2098" s="197"/>
      <c r="P2098" s="198"/>
      <c r="Q2098" s="198"/>
      <c r="R2098" s="198"/>
      <c r="S2098" s="198"/>
    </row>
    <row r="2099" spans="6:19" s="162" customFormat="1">
      <c r="F2099" s="197"/>
      <c r="K2099" s="197"/>
      <c r="P2099" s="198"/>
      <c r="Q2099" s="198"/>
      <c r="R2099" s="198"/>
      <c r="S2099" s="198"/>
    </row>
    <row r="2100" spans="6:19" s="162" customFormat="1">
      <c r="F2100" s="197"/>
      <c r="K2100" s="197"/>
      <c r="P2100" s="198"/>
      <c r="Q2100" s="198"/>
      <c r="R2100" s="198"/>
      <c r="S2100" s="198"/>
    </row>
    <row r="2101" spans="6:19" s="162" customFormat="1">
      <c r="F2101" s="197"/>
      <c r="K2101" s="197"/>
      <c r="P2101" s="198"/>
      <c r="Q2101" s="198"/>
      <c r="R2101" s="198"/>
      <c r="S2101" s="198"/>
    </row>
    <row r="2102" spans="6:19" s="162" customFormat="1">
      <c r="F2102" s="197"/>
      <c r="K2102" s="197"/>
      <c r="P2102" s="198"/>
      <c r="Q2102" s="198"/>
      <c r="R2102" s="198"/>
      <c r="S2102" s="198"/>
    </row>
    <row r="2103" spans="6:19" s="162" customFormat="1">
      <c r="F2103" s="197"/>
      <c r="K2103" s="197"/>
      <c r="P2103" s="198"/>
      <c r="Q2103" s="198"/>
      <c r="R2103" s="198"/>
      <c r="S2103" s="198"/>
    </row>
    <row r="2104" spans="6:19" s="162" customFormat="1">
      <c r="F2104" s="197"/>
      <c r="K2104" s="197"/>
      <c r="P2104" s="198"/>
      <c r="Q2104" s="198"/>
      <c r="R2104" s="198"/>
      <c r="S2104" s="198"/>
    </row>
    <row r="2105" spans="6:19" s="162" customFormat="1">
      <c r="F2105" s="197"/>
      <c r="K2105" s="197"/>
      <c r="P2105" s="198"/>
      <c r="Q2105" s="198"/>
      <c r="R2105" s="198"/>
      <c r="S2105" s="198"/>
    </row>
    <row r="2106" spans="6:19" s="162" customFormat="1">
      <c r="F2106" s="197"/>
      <c r="K2106" s="197"/>
      <c r="P2106" s="198"/>
      <c r="Q2106" s="198"/>
      <c r="R2106" s="198"/>
      <c r="S2106" s="198"/>
    </row>
    <row r="2107" spans="6:19" s="162" customFormat="1">
      <c r="F2107" s="197"/>
      <c r="K2107" s="197"/>
      <c r="P2107" s="198"/>
      <c r="Q2107" s="198"/>
      <c r="R2107" s="198"/>
      <c r="S2107" s="198"/>
    </row>
    <row r="2108" spans="6:19" s="162" customFormat="1">
      <c r="F2108" s="197"/>
      <c r="K2108" s="197"/>
      <c r="P2108" s="198"/>
      <c r="Q2108" s="198"/>
      <c r="R2108" s="198"/>
      <c r="S2108" s="198"/>
    </row>
    <row r="2109" spans="6:19" s="162" customFormat="1">
      <c r="F2109" s="197"/>
      <c r="K2109" s="197"/>
      <c r="P2109" s="198"/>
      <c r="Q2109" s="198"/>
      <c r="R2109" s="198"/>
      <c r="S2109" s="198"/>
    </row>
    <row r="2110" spans="6:19" s="162" customFormat="1">
      <c r="F2110" s="197"/>
      <c r="K2110" s="197"/>
      <c r="P2110" s="198"/>
      <c r="Q2110" s="198"/>
      <c r="R2110" s="198"/>
      <c r="S2110" s="198"/>
    </row>
    <row r="2111" spans="6:19" s="162" customFormat="1">
      <c r="F2111" s="197"/>
      <c r="K2111" s="197"/>
      <c r="P2111" s="198"/>
      <c r="Q2111" s="198"/>
      <c r="R2111" s="198"/>
      <c r="S2111" s="198"/>
    </row>
    <row r="2112" spans="6:19" s="162" customFormat="1">
      <c r="F2112" s="197"/>
      <c r="K2112" s="197"/>
      <c r="P2112" s="198"/>
      <c r="Q2112" s="198"/>
      <c r="R2112" s="198"/>
      <c r="S2112" s="198"/>
    </row>
    <row r="2113" spans="6:19" s="162" customFormat="1">
      <c r="F2113" s="197"/>
      <c r="K2113" s="197"/>
      <c r="P2113" s="198"/>
      <c r="Q2113" s="198"/>
      <c r="R2113" s="198"/>
      <c r="S2113" s="198"/>
    </row>
    <row r="2114" spans="6:19" s="162" customFormat="1">
      <c r="F2114" s="197"/>
      <c r="K2114" s="197"/>
      <c r="P2114" s="198"/>
      <c r="Q2114" s="198"/>
      <c r="R2114" s="198"/>
      <c r="S2114" s="198"/>
    </row>
    <row r="2115" spans="6:19" s="162" customFormat="1">
      <c r="F2115" s="197"/>
      <c r="K2115" s="197"/>
      <c r="P2115" s="198"/>
      <c r="Q2115" s="198"/>
      <c r="R2115" s="198"/>
      <c r="S2115" s="198"/>
    </row>
    <row r="2116" spans="6:19" s="162" customFormat="1">
      <c r="F2116" s="197"/>
      <c r="K2116" s="197"/>
      <c r="P2116" s="198"/>
      <c r="Q2116" s="198"/>
      <c r="R2116" s="198"/>
      <c r="S2116" s="198"/>
    </row>
    <row r="2117" spans="6:19" s="162" customFormat="1">
      <c r="F2117" s="197"/>
      <c r="K2117" s="197"/>
      <c r="P2117" s="198"/>
      <c r="Q2117" s="198"/>
      <c r="R2117" s="198"/>
      <c r="S2117" s="198"/>
    </row>
    <row r="2118" spans="6:19" s="162" customFormat="1">
      <c r="F2118" s="197"/>
      <c r="K2118" s="197"/>
      <c r="P2118" s="198"/>
      <c r="Q2118" s="198"/>
      <c r="R2118" s="198"/>
      <c r="S2118" s="198"/>
    </row>
    <row r="2119" spans="6:19" s="162" customFormat="1">
      <c r="F2119" s="197"/>
      <c r="K2119" s="197"/>
      <c r="P2119" s="198"/>
      <c r="Q2119" s="198"/>
      <c r="R2119" s="198"/>
      <c r="S2119" s="198"/>
    </row>
    <row r="2120" spans="6:19" s="162" customFormat="1">
      <c r="F2120" s="197"/>
      <c r="K2120" s="197"/>
      <c r="P2120" s="198"/>
      <c r="Q2120" s="198"/>
      <c r="R2120" s="198"/>
      <c r="S2120" s="198"/>
    </row>
    <row r="2121" spans="6:19" s="162" customFormat="1">
      <c r="F2121" s="197"/>
      <c r="K2121" s="197"/>
      <c r="P2121" s="198"/>
      <c r="Q2121" s="198"/>
      <c r="R2121" s="198"/>
      <c r="S2121" s="198"/>
    </row>
    <row r="2122" spans="6:19" s="162" customFormat="1">
      <c r="F2122" s="197"/>
      <c r="K2122" s="197"/>
      <c r="P2122" s="198"/>
      <c r="Q2122" s="198"/>
      <c r="R2122" s="198"/>
      <c r="S2122" s="198"/>
    </row>
    <row r="2123" spans="6:19" s="162" customFormat="1">
      <c r="F2123" s="197"/>
      <c r="K2123" s="197"/>
      <c r="P2123" s="198"/>
      <c r="Q2123" s="198"/>
      <c r="R2123" s="198"/>
      <c r="S2123" s="198"/>
    </row>
    <row r="2124" spans="6:19" s="162" customFormat="1">
      <c r="F2124" s="197"/>
      <c r="K2124" s="197"/>
      <c r="P2124" s="198"/>
      <c r="Q2124" s="198"/>
      <c r="R2124" s="198"/>
      <c r="S2124" s="198"/>
    </row>
    <row r="2125" spans="6:19" s="162" customFormat="1">
      <c r="F2125" s="197"/>
      <c r="K2125" s="197"/>
      <c r="P2125" s="198"/>
      <c r="Q2125" s="198"/>
      <c r="R2125" s="198"/>
      <c r="S2125" s="198"/>
    </row>
    <row r="2126" spans="6:19" s="162" customFormat="1">
      <c r="F2126" s="197"/>
      <c r="K2126" s="197"/>
      <c r="P2126" s="198"/>
      <c r="Q2126" s="198"/>
      <c r="R2126" s="198"/>
      <c r="S2126" s="198"/>
    </row>
    <row r="2127" spans="6:19" s="162" customFormat="1">
      <c r="F2127" s="197"/>
      <c r="K2127" s="197"/>
      <c r="P2127" s="198"/>
      <c r="Q2127" s="198"/>
      <c r="R2127" s="198"/>
      <c r="S2127" s="198"/>
    </row>
    <row r="2128" spans="6:19" s="162" customFormat="1">
      <c r="F2128" s="197"/>
      <c r="K2128" s="197"/>
      <c r="P2128" s="198"/>
      <c r="Q2128" s="198"/>
      <c r="R2128" s="198"/>
      <c r="S2128" s="198"/>
    </row>
    <row r="2129" spans="6:19" s="162" customFormat="1">
      <c r="F2129" s="197"/>
      <c r="K2129" s="197"/>
      <c r="P2129" s="198"/>
      <c r="Q2129" s="198"/>
      <c r="R2129" s="198"/>
      <c r="S2129" s="198"/>
    </row>
    <row r="2130" spans="6:19" s="162" customFormat="1">
      <c r="F2130" s="197"/>
      <c r="K2130" s="197"/>
      <c r="P2130" s="198"/>
      <c r="Q2130" s="198"/>
      <c r="R2130" s="198"/>
      <c r="S2130" s="198"/>
    </row>
    <row r="2131" spans="6:19" s="162" customFormat="1">
      <c r="F2131" s="197"/>
      <c r="K2131" s="197"/>
      <c r="P2131" s="198"/>
      <c r="Q2131" s="198"/>
      <c r="R2131" s="198"/>
      <c r="S2131" s="198"/>
    </row>
    <row r="2132" spans="6:19" s="162" customFormat="1">
      <c r="F2132" s="197"/>
      <c r="K2132" s="197"/>
      <c r="P2132" s="198"/>
      <c r="Q2132" s="198"/>
      <c r="R2132" s="198"/>
      <c r="S2132" s="198"/>
    </row>
    <row r="2133" spans="6:19" s="162" customFormat="1">
      <c r="F2133" s="197"/>
      <c r="K2133" s="197"/>
      <c r="P2133" s="198"/>
      <c r="Q2133" s="198"/>
      <c r="R2133" s="198"/>
      <c r="S2133" s="198"/>
    </row>
    <row r="2134" spans="6:19" s="162" customFormat="1">
      <c r="F2134" s="197"/>
      <c r="K2134" s="197"/>
      <c r="P2134" s="198"/>
      <c r="Q2134" s="198"/>
      <c r="R2134" s="198"/>
      <c r="S2134" s="198"/>
    </row>
    <row r="2135" spans="6:19" s="162" customFormat="1">
      <c r="F2135" s="197"/>
      <c r="K2135" s="197"/>
      <c r="P2135" s="198"/>
      <c r="Q2135" s="198"/>
      <c r="R2135" s="198"/>
      <c r="S2135" s="198"/>
    </row>
    <row r="2136" spans="6:19" s="162" customFormat="1">
      <c r="F2136" s="197"/>
      <c r="K2136" s="197"/>
      <c r="P2136" s="198"/>
      <c r="Q2136" s="198"/>
      <c r="R2136" s="198"/>
      <c r="S2136" s="198"/>
    </row>
    <row r="2137" spans="6:19" s="162" customFormat="1">
      <c r="F2137" s="197"/>
      <c r="K2137" s="197"/>
      <c r="P2137" s="198"/>
      <c r="Q2137" s="198"/>
      <c r="R2137" s="198"/>
      <c r="S2137" s="198"/>
    </row>
    <row r="2138" spans="6:19" s="162" customFormat="1">
      <c r="F2138" s="197"/>
      <c r="K2138" s="197"/>
      <c r="P2138" s="198"/>
      <c r="Q2138" s="198"/>
      <c r="R2138" s="198"/>
      <c r="S2138" s="198"/>
    </row>
    <row r="2139" spans="6:19" s="162" customFormat="1">
      <c r="F2139" s="197"/>
      <c r="K2139" s="197"/>
      <c r="P2139" s="198"/>
      <c r="Q2139" s="198"/>
      <c r="R2139" s="198"/>
      <c r="S2139" s="198"/>
    </row>
    <row r="2140" spans="6:19" s="162" customFormat="1">
      <c r="F2140" s="197"/>
      <c r="K2140" s="197"/>
      <c r="P2140" s="198"/>
      <c r="Q2140" s="198"/>
      <c r="R2140" s="198"/>
      <c r="S2140" s="198"/>
    </row>
    <row r="2141" spans="6:19" s="162" customFormat="1">
      <c r="F2141" s="197"/>
      <c r="K2141" s="197"/>
      <c r="P2141" s="198"/>
      <c r="Q2141" s="198"/>
      <c r="R2141" s="198"/>
      <c r="S2141" s="198"/>
    </row>
    <row r="2142" spans="6:19" s="162" customFormat="1">
      <c r="F2142" s="197"/>
      <c r="K2142" s="197"/>
      <c r="P2142" s="198"/>
      <c r="Q2142" s="198"/>
      <c r="R2142" s="198"/>
      <c r="S2142" s="198"/>
    </row>
    <row r="2143" spans="6:19" s="162" customFormat="1">
      <c r="F2143" s="197"/>
      <c r="K2143" s="197"/>
      <c r="P2143" s="198"/>
      <c r="Q2143" s="198"/>
      <c r="R2143" s="198"/>
      <c r="S2143" s="198"/>
    </row>
    <row r="2144" spans="6:19" s="162" customFormat="1">
      <c r="F2144" s="197"/>
      <c r="K2144" s="197"/>
      <c r="P2144" s="198"/>
      <c r="Q2144" s="198"/>
      <c r="R2144" s="198"/>
      <c r="S2144" s="198"/>
    </row>
    <row r="2145" spans="6:19" s="162" customFormat="1">
      <c r="F2145" s="197"/>
      <c r="K2145" s="197"/>
      <c r="P2145" s="198"/>
      <c r="Q2145" s="198"/>
      <c r="R2145" s="198"/>
      <c r="S2145" s="198"/>
    </row>
    <row r="2146" spans="6:19" s="162" customFormat="1">
      <c r="F2146" s="197"/>
      <c r="K2146" s="197"/>
      <c r="P2146" s="198"/>
      <c r="Q2146" s="198"/>
      <c r="R2146" s="198"/>
      <c r="S2146" s="198"/>
    </row>
    <row r="2147" spans="6:19" s="162" customFormat="1">
      <c r="F2147" s="197"/>
      <c r="K2147" s="197"/>
      <c r="P2147" s="198"/>
      <c r="Q2147" s="198"/>
      <c r="R2147" s="198"/>
      <c r="S2147" s="198"/>
    </row>
    <row r="2148" spans="6:19" s="162" customFormat="1">
      <c r="F2148" s="197"/>
      <c r="K2148" s="197"/>
      <c r="P2148" s="198"/>
      <c r="Q2148" s="198"/>
      <c r="R2148" s="198"/>
      <c r="S2148" s="198"/>
    </row>
    <row r="2149" spans="6:19" s="162" customFormat="1">
      <c r="F2149" s="197"/>
      <c r="K2149" s="197"/>
      <c r="P2149" s="198"/>
      <c r="Q2149" s="198"/>
      <c r="R2149" s="198"/>
      <c r="S2149" s="198"/>
    </row>
    <row r="2150" spans="6:19" s="162" customFormat="1">
      <c r="F2150" s="197"/>
      <c r="K2150" s="197"/>
      <c r="P2150" s="198"/>
      <c r="Q2150" s="198"/>
      <c r="R2150" s="198"/>
      <c r="S2150" s="198"/>
    </row>
    <row r="2151" spans="6:19" s="162" customFormat="1">
      <c r="F2151" s="197"/>
      <c r="K2151" s="197"/>
      <c r="P2151" s="198"/>
      <c r="Q2151" s="198"/>
      <c r="R2151" s="198"/>
      <c r="S2151" s="198"/>
    </row>
    <row r="2152" spans="6:19" s="162" customFormat="1">
      <c r="F2152" s="197"/>
      <c r="K2152" s="197"/>
      <c r="P2152" s="198"/>
      <c r="Q2152" s="198"/>
      <c r="R2152" s="198"/>
      <c r="S2152" s="198"/>
    </row>
    <row r="2153" spans="6:19" s="162" customFormat="1">
      <c r="F2153" s="197"/>
      <c r="K2153" s="197"/>
      <c r="P2153" s="198"/>
      <c r="Q2153" s="198"/>
      <c r="R2153" s="198"/>
      <c r="S2153" s="198"/>
    </row>
    <row r="2154" spans="6:19" s="162" customFormat="1">
      <c r="F2154" s="197"/>
      <c r="K2154" s="197"/>
      <c r="P2154" s="198"/>
      <c r="Q2154" s="198"/>
      <c r="R2154" s="198"/>
      <c r="S2154" s="198"/>
    </row>
    <row r="2155" spans="6:19" s="162" customFormat="1">
      <c r="F2155" s="197"/>
      <c r="K2155" s="197"/>
      <c r="P2155" s="198"/>
      <c r="Q2155" s="198"/>
      <c r="R2155" s="198"/>
      <c r="S2155" s="198"/>
    </row>
    <row r="2156" spans="6:19" s="162" customFormat="1">
      <c r="F2156" s="197"/>
      <c r="K2156" s="197"/>
      <c r="P2156" s="198"/>
      <c r="Q2156" s="198"/>
      <c r="R2156" s="198"/>
      <c r="S2156" s="198"/>
    </row>
    <row r="2157" spans="6:19" s="162" customFormat="1">
      <c r="F2157" s="197"/>
      <c r="K2157" s="197"/>
      <c r="P2157" s="198"/>
      <c r="Q2157" s="198"/>
      <c r="R2157" s="198"/>
      <c r="S2157" s="198"/>
    </row>
    <row r="2158" spans="6:19" s="162" customFormat="1">
      <c r="F2158" s="197"/>
      <c r="K2158" s="197"/>
      <c r="P2158" s="198"/>
      <c r="Q2158" s="198"/>
      <c r="R2158" s="198"/>
      <c r="S2158" s="198"/>
    </row>
    <row r="2159" spans="6:19" s="162" customFormat="1">
      <c r="F2159" s="197"/>
      <c r="K2159" s="197"/>
      <c r="P2159" s="198"/>
      <c r="Q2159" s="198"/>
      <c r="R2159" s="198"/>
      <c r="S2159" s="198"/>
    </row>
    <row r="2160" spans="6:19" s="162" customFormat="1">
      <c r="F2160" s="197"/>
      <c r="K2160" s="197"/>
      <c r="P2160" s="198"/>
      <c r="Q2160" s="198"/>
      <c r="R2160" s="198"/>
      <c r="S2160" s="198"/>
    </row>
    <row r="2161" spans="6:19" s="162" customFormat="1">
      <c r="F2161" s="197"/>
      <c r="K2161" s="197"/>
      <c r="P2161" s="198"/>
      <c r="Q2161" s="198"/>
      <c r="R2161" s="198"/>
      <c r="S2161" s="198"/>
    </row>
    <row r="2162" spans="6:19" s="162" customFormat="1">
      <c r="F2162" s="197"/>
      <c r="K2162" s="197"/>
      <c r="P2162" s="198"/>
      <c r="Q2162" s="198"/>
      <c r="R2162" s="198"/>
      <c r="S2162" s="198"/>
    </row>
    <row r="2163" spans="6:19" s="162" customFormat="1">
      <c r="F2163" s="197"/>
      <c r="K2163" s="197"/>
      <c r="P2163" s="198"/>
      <c r="Q2163" s="198"/>
      <c r="R2163" s="198"/>
      <c r="S2163" s="198"/>
    </row>
    <row r="2164" spans="6:19" s="162" customFormat="1">
      <c r="F2164" s="197"/>
      <c r="K2164" s="197"/>
      <c r="P2164" s="198"/>
      <c r="Q2164" s="198"/>
      <c r="R2164" s="198"/>
      <c r="S2164" s="198"/>
    </row>
    <row r="2165" spans="6:19" s="162" customFormat="1">
      <c r="F2165" s="197"/>
      <c r="K2165" s="197"/>
      <c r="P2165" s="198"/>
      <c r="Q2165" s="198"/>
      <c r="R2165" s="198"/>
      <c r="S2165" s="198"/>
    </row>
    <row r="2166" spans="6:19" s="162" customFormat="1">
      <c r="F2166" s="197"/>
      <c r="K2166" s="197"/>
      <c r="P2166" s="198"/>
      <c r="Q2166" s="198"/>
      <c r="R2166" s="198"/>
      <c r="S2166" s="198"/>
    </row>
    <row r="2167" spans="6:19" s="162" customFormat="1">
      <c r="F2167" s="197"/>
      <c r="K2167" s="197"/>
      <c r="P2167" s="198"/>
      <c r="Q2167" s="198"/>
      <c r="R2167" s="198"/>
      <c r="S2167" s="198"/>
    </row>
    <row r="2168" spans="6:19" s="162" customFormat="1">
      <c r="F2168" s="197"/>
      <c r="K2168" s="197"/>
      <c r="P2168" s="198"/>
      <c r="Q2168" s="198"/>
      <c r="R2168" s="198"/>
      <c r="S2168" s="198"/>
    </row>
    <row r="2169" spans="6:19" s="162" customFormat="1">
      <c r="F2169" s="197"/>
      <c r="K2169" s="197"/>
      <c r="P2169" s="198"/>
      <c r="Q2169" s="198"/>
      <c r="R2169" s="198"/>
      <c r="S2169" s="198"/>
    </row>
    <row r="2170" spans="6:19" s="162" customFormat="1">
      <c r="F2170" s="197"/>
      <c r="K2170" s="197"/>
      <c r="P2170" s="198"/>
      <c r="Q2170" s="198"/>
      <c r="R2170" s="198"/>
      <c r="S2170" s="198"/>
    </row>
    <row r="2171" spans="6:19" s="162" customFormat="1">
      <c r="F2171" s="197"/>
      <c r="K2171" s="197"/>
      <c r="P2171" s="198"/>
      <c r="Q2171" s="198"/>
      <c r="R2171" s="198"/>
      <c r="S2171" s="198"/>
    </row>
    <row r="2172" spans="6:19" s="162" customFormat="1">
      <c r="F2172" s="197"/>
      <c r="K2172" s="197"/>
      <c r="P2172" s="198"/>
      <c r="Q2172" s="198"/>
      <c r="R2172" s="198"/>
      <c r="S2172" s="198"/>
    </row>
    <row r="2173" spans="6:19" s="162" customFormat="1">
      <c r="F2173" s="197"/>
      <c r="K2173" s="197"/>
      <c r="P2173" s="198"/>
      <c r="Q2173" s="198"/>
      <c r="R2173" s="198"/>
      <c r="S2173" s="198"/>
    </row>
    <row r="2174" spans="6:19" s="162" customFormat="1">
      <c r="F2174" s="197"/>
      <c r="K2174" s="197"/>
      <c r="P2174" s="198"/>
      <c r="Q2174" s="198"/>
      <c r="R2174" s="198"/>
      <c r="S2174" s="198"/>
    </row>
    <row r="2175" spans="6:19" s="162" customFormat="1">
      <c r="F2175" s="197"/>
      <c r="K2175" s="197"/>
      <c r="P2175" s="198"/>
      <c r="Q2175" s="198"/>
      <c r="R2175" s="198"/>
      <c r="S2175" s="198"/>
    </row>
    <row r="2176" spans="6:19" s="162" customFormat="1">
      <c r="F2176" s="197"/>
      <c r="K2176" s="197"/>
      <c r="P2176" s="198"/>
      <c r="Q2176" s="198"/>
      <c r="R2176" s="198"/>
      <c r="S2176" s="198"/>
    </row>
    <row r="2177" spans="6:19" s="162" customFormat="1">
      <c r="F2177" s="197"/>
      <c r="K2177" s="197"/>
      <c r="P2177" s="198"/>
      <c r="Q2177" s="198"/>
      <c r="R2177" s="198"/>
      <c r="S2177" s="198"/>
    </row>
    <row r="2178" spans="6:19" s="162" customFormat="1">
      <c r="F2178" s="197"/>
      <c r="K2178" s="197"/>
      <c r="P2178" s="198"/>
      <c r="Q2178" s="198"/>
      <c r="R2178" s="198"/>
      <c r="S2178" s="198"/>
    </row>
    <row r="2179" spans="6:19" s="162" customFormat="1">
      <c r="F2179" s="197"/>
      <c r="K2179" s="197"/>
      <c r="P2179" s="198"/>
      <c r="Q2179" s="198"/>
      <c r="R2179" s="198"/>
      <c r="S2179" s="198"/>
    </row>
    <row r="2180" spans="6:19" s="162" customFormat="1">
      <c r="F2180" s="197"/>
      <c r="K2180" s="197"/>
      <c r="P2180" s="198"/>
      <c r="Q2180" s="198"/>
      <c r="R2180" s="198"/>
      <c r="S2180" s="198"/>
    </row>
    <row r="2181" spans="6:19" s="162" customFormat="1">
      <c r="F2181" s="197"/>
      <c r="K2181" s="197"/>
      <c r="P2181" s="198"/>
      <c r="Q2181" s="198"/>
      <c r="R2181" s="198"/>
      <c r="S2181" s="198"/>
    </row>
    <row r="2182" spans="6:19" s="162" customFormat="1">
      <c r="F2182" s="197"/>
      <c r="K2182" s="197"/>
      <c r="P2182" s="198"/>
      <c r="Q2182" s="198"/>
      <c r="R2182" s="198"/>
      <c r="S2182" s="198"/>
    </row>
    <row r="2183" spans="6:19" s="162" customFormat="1">
      <c r="F2183" s="197"/>
      <c r="K2183" s="197"/>
      <c r="P2183" s="198"/>
      <c r="Q2183" s="198"/>
      <c r="R2183" s="198"/>
      <c r="S2183" s="198"/>
    </row>
    <row r="2184" spans="6:19" s="162" customFormat="1">
      <c r="F2184" s="197"/>
      <c r="K2184" s="197"/>
      <c r="P2184" s="198"/>
      <c r="Q2184" s="198"/>
      <c r="R2184" s="198"/>
      <c r="S2184" s="198"/>
    </row>
    <row r="2185" spans="6:19" s="162" customFormat="1">
      <c r="F2185" s="197"/>
      <c r="K2185" s="197"/>
      <c r="P2185" s="198"/>
      <c r="Q2185" s="198"/>
      <c r="R2185" s="198"/>
      <c r="S2185" s="198"/>
    </row>
    <row r="2186" spans="6:19" s="162" customFormat="1">
      <c r="F2186" s="197"/>
      <c r="K2186" s="197"/>
      <c r="P2186" s="198"/>
      <c r="Q2186" s="198"/>
      <c r="R2186" s="198"/>
      <c r="S2186" s="198"/>
    </row>
    <row r="2187" spans="6:19" s="162" customFormat="1">
      <c r="F2187" s="197"/>
      <c r="K2187" s="197"/>
      <c r="P2187" s="198"/>
      <c r="Q2187" s="198"/>
      <c r="R2187" s="198"/>
      <c r="S2187" s="198"/>
    </row>
    <row r="2188" spans="6:19" s="162" customFormat="1">
      <c r="F2188" s="197"/>
      <c r="K2188" s="197"/>
      <c r="P2188" s="198"/>
      <c r="Q2188" s="198"/>
      <c r="R2188" s="198"/>
      <c r="S2188" s="198"/>
    </row>
    <row r="2189" spans="6:19" s="162" customFormat="1">
      <c r="F2189" s="197"/>
      <c r="K2189" s="197"/>
      <c r="P2189" s="198"/>
      <c r="Q2189" s="198"/>
      <c r="R2189" s="198"/>
      <c r="S2189" s="198"/>
    </row>
    <row r="2190" spans="6:19" s="162" customFormat="1">
      <c r="F2190" s="197"/>
      <c r="K2190" s="197"/>
      <c r="P2190" s="198"/>
      <c r="Q2190" s="198"/>
      <c r="R2190" s="198"/>
      <c r="S2190" s="198"/>
    </row>
    <row r="2191" spans="6:19" s="162" customFormat="1">
      <c r="F2191" s="197"/>
      <c r="K2191" s="197"/>
      <c r="P2191" s="198"/>
      <c r="Q2191" s="198"/>
      <c r="R2191" s="198"/>
      <c r="S2191" s="198"/>
    </row>
    <row r="2192" spans="6:19" s="162" customFormat="1">
      <c r="F2192" s="197"/>
      <c r="K2192" s="197"/>
      <c r="P2192" s="198"/>
      <c r="Q2192" s="198"/>
      <c r="R2192" s="198"/>
      <c r="S2192" s="198"/>
    </row>
    <row r="2193" spans="6:19" s="162" customFormat="1">
      <c r="F2193" s="197"/>
      <c r="K2193" s="197"/>
      <c r="P2193" s="198"/>
      <c r="Q2193" s="198"/>
      <c r="R2193" s="198"/>
      <c r="S2193" s="198"/>
    </row>
    <row r="2194" spans="6:19" s="162" customFormat="1">
      <c r="F2194" s="197"/>
      <c r="K2194" s="197"/>
      <c r="P2194" s="198"/>
      <c r="Q2194" s="198"/>
      <c r="R2194" s="198"/>
      <c r="S2194" s="198"/>
    </row>
    <row r="2195" spans="6:19" s="162" customFormat="1">
      <c r="F2195" s="197"/>
      <c r="K2195" s="197"/>
      <c r="P2195" s="198"/>
      <c r="Q2195" s="198"/>
      <c r="R2195" s="198"/>
      <c r="S2195" s="198"/>
    </row>
    <row r="2196" spans="6:19" s="162" customFormat="1">
      <c r="F2196" s="197"/>
      <c r="K2196" s="197"/>
      <c r="P2196" s="198"/>
      <c r="Q2196" s="198"/>
      <c r="R2196" s="198"/>
      <c r="S2196" s="198"/>
    </row>
    <row r="2197" spans="6:19" s="162" customFormat="1">
      <c r="F2197" s="197"/>
      <c r="K2197" s="197"/>
      <c r="P2197" s="198"/>
      <c r="Q2197" s="198"/>
      <c r="R2197" s="198"/>
      <c r="S2197" s="198"/>
    </row>
    <row r="2198" spans="6:19" s="162" customFormat="1">
      <c r="F2198" s="197"/>
      <c r="K2198" s="197"/>
      <c r="P2198" s="198"/>
      <c r="Q2198" s="198"/>
      <c r="R2198" s="198"/>
      <c r="S2198" s="198"/>
    </row>
    <row r="2199" spans="6:19" s="162" customFormat="1">
      <c r="F2199" s="197"/>
      <c r="K2199" s="197"/>
      <c r="P2199" s="198"/>
      <c r="Q2199" s="198"/>
      <c r="R2199" s="198"/>
      <c r="S2199" s="198"/>
    </row>
    <row r="2200" spans="6:19" s="162" customFormat="1">
      <c r="F2200" s="197"/>
      <c r="K2200" s="197"/>
      <c r="P2200" s="198"/>
      <c r="Q2200" s="198"/>
      <c r="R2200" s="198"/>
      <c r="S2200" s="198"/>
    </row>
    <row r="2201" spans="6:19" s="162" customFormat="1">
      <c r="F2201" s="197"/>
      <c r="K2201" s="197"/>
      <c r="P2201" s="198"/>
      <c r="Q2201" s="198"/>
      <c r="R2201" s="198"/>
      <c r="S2201" s="198"/>
    </row>
    <row r="2202" spans="6:19" s="162" customFormat="1">
      <c r="F2202" s="197"/>
      <c r="K2202" s="197"/>
      <c r="P2202" s="198"/>
      <c r="Q2202" s="198"/>
      <c r="R2202" s="198"/>
      <c r="S2202" s="198"/>
    </row>
    <row r="2203" spans="6:19" s="162" customFormat="1">
      <c r="F2203" s="197"/>
      <c r="K2203" s="197"/>
      <c r="P2203" s="198"/>
      <c r="Q2203" s="198"/>
      <c r="R2203" s="198"/>
      <c r="S2203" s="198"/>
    </row>
    <row r="2204" spans="6:19" s="162" customFormat="1">
      <c r="F2204" s="197"/>
      <c r="K2204" s="197"/>
      <c r="P2204" s="198"/>
      <c r="Q2204" s="198"/>
      <c r="R2204" s="198"/>
      <c r="S2204" s="198"/>
    </row>
    <row r="2205" spans="6:19" s="162" customFormat="1">
      <c r="F2205" s="197"/>
      <c r="K2205" s="197"/>
      <c r="P2205" s="198"/>
      <c r="Q2205" s="198"/>
      <c r="R2205" s="198"/>
      <c r="S2205" s="198"/>
    </row>
    <row r="2206" spans="6:19" s="162" customFormat="1">
      <c r="F2206" s="197"/>
      <c r="K2206" s="197"/>
      <c r="P2206" s="198"/>
      <c r="Q2206" s="198"/>
      <c r="R2206" s="198"/>
      <c r="S2206" s="198"/>
    </row>
    <row r="2207" spans="6:19" s="162" customFormat="1">
      <c r="F2207" s="197"/>
      <c r="K2207" s="197"/>
      <c r="P2207" s="198"/>
      <c r="Q2207" s="198"/>
      <c r="R2207" s="198"/>
      <c r="S2207" s="198"/>
    </row>
    <row r="2208" spans="6:19" s="162" customFormat="1">
      <c r="F2208" s="197"/>
      <c r="K2208" s="197"/>
      <c r="P2208" s="198"/>
      <c r="Q2208" s="198"/>
      <c r="R2208" s="198"/>
      <c r="S2208" s="198"/>
    </row>
    <row r="2209" spans="6:19" s="162" customFormat="1">
      <c r="F2209" s="197"/>
      <c r="K2209" s="197"/>
      <c r="P2209" s="198"/>
      <c r="Q2209" s="198"/>
      <c r="R2209" s="198"/>
      <c r="S2209" s="198"/>
    </row>
    <row r="2210" spans="6:19" s="162" customFormat="1">
      <c r="F2210" s="197"/>
      <c r="K2210" s="197"/>
      <c r="P2210" s="198"/>
      <c r="Q2210" s="198"/>
      <c r="R2210" s="198"/>
      <c r="S2210" s="198"/>
    </row>
    <row r="2211" spans="6:19" s="162" customFormat="1">
      <c r="F2211" s="197"/>
      <c r="K2211" s="197"/>
      <c r="P2211" s="198"/>
      <c r="Q2211" s="198"/>
      <c r="R2211" s="198"/>
      <c r="S2211" s="198"/>
    </row>
    <row r="2212" spans="6:19" s="162" customFormat="1">
      <c r="F2212" s="197"/>
      <c r="K2212" s="197"/>
      <c r="P2212" s="198"/>
      <c r="Q2212" s="198"/>
      <c r="R2212" s="198"/>
      <c r="S2212" s="198"/>
    </row>
    <row r="2213" spans="6:19" s="162" customFormat="1">
      <c r="F2213" s="197"/>
      <c r="K2213" s="197"/>
      <c r="P2213" s="198"/>
      <c r="Q2213" s="198"/>
      <c r="R2213" s="198"/>
      <c r="S2213" s="198"/>
    </row>
    <row r="2214" spans="6:19" s="162" customFormat="1">
      <c r="F2214" s="197"/>
      <c r="K2214" s="197"/>
      <c r="P2214" s="198"/>
      <c r="Q2214" s="198"/>
      <c r="R2214" s="198"/>
      <c r="S2214" s="198"/>
    </row>
    <row r="2215" spans="6:19" s="162" customFormat="1">
      <c r="F2215" s="197"/>
      <c r="K2215" s="197"/>
      <c r="P2215" s="198"/>
      <c r="Q2215" s="198"/>
      <c r="R2215" s="198"/>
      <c r="S2215" s="198"/>
    </row>
    <row r="2216" spans="6:19" s="162" customFormat="1">
      <c r="F2216" s="197"/>
      <c r="K2216" s="197"/>
      <c r="P2216" s="198"/>
      <c r="Q2216" s="198"/>
      <c r="R2216" s="198"/>
      <c r="S2216" s="198"/>
    </row>
    <row r="2217" spans="6:19" s="162" customFormat="1">
      <c r="F2217" s="197"/>
      <c r="K2217" s="197"/>
      <c r="P2217" s="198"/>
      <c r="Q2217" s="198"/>
      <c r="R2217" s="198"/>
      <c r="S2217" s="198"/>
    </row>
    <row r="2218" spans="6:19" s="162" customFormat="1">
      <c r="F2218" s="197"/>
      <c r="K2218" s="197"/>
      <c r="P2218" s="198"/>
      <c r="Q2218" s="198"/>
      <c r="R2218" s="198"/>
      <c r="S2218" s="198"/>
    </row>
    <row r="2219" spans="6:19" s="162" customFormat="1">
      <c r="F2219" s="197"/>
      <c r="K2219" s="197"/>
      <c r="P2219" s="198"/>
      <c r="Q2219" s="198"/>
      <c r="R2219" s="198"/>
      <c r="S2219" s="198"/>
    </row>
    <row r="2220" spans="6:19" s="162" customFormat="1">
      <c r="F2220" s="197"/>
      <c r="K2220" s="197"/>
      <c r="P2220" s="198"/>
      <c r="Q2220" s="198"/>
      <c r="R2220" s="198"/>
      <c r="S2220" s="198"/>
    </row>
    <row r="2221" spans="6:19" s="162" customFormat="1">
      <c r="F2221" s="197"/>
      <c r="K2221" s="197"/>
      <c r="P2221" s="198"/>
      <c r="Q2221" s="198"/>
      <c r="R2221" s="198"/>
      <c r="S2221" s="198"/>
    </row>
    <row r="2222" spans="6:19" s="162" customFormat="1">
      <c r="F2222" s="197"/>
      <c r="K2222" s="197"/>
      <c r="P2222" s="198"/>
      <c r="Q2222" s="198"/>
      <c r="R2222" s="198"/>
      <c r="S2222" s="198"/>
    </row>
    <row r="2223" spans="6:19" s="162" customFormat="1">
      <c r="F2223" s="197"/>
      <c r="K2223" s="197"/>
      <c r="P2223" s="198"/>
      <c r="Q2223" s="198"/>
      <c r="R2223" s="198"/>
      <c r="S2223" s="198"/>
    </row>
    <row r="2224" spans="6:19" s="162" customFormat="1">
      <c r="F2224" s="197"/>
      <c r="K2224" s="197"/>
      <c r="P2224" s="198"/>
      <c r="Q2224" s="198"/>
      <c r="R2224" s="198"/>
      <c r="S2224" s="198"/>
    </row>
    <row r="2225" spans="6:19" s="162" customFormat="1">
      <c r="F2225" s="197"/>
      <c r="K2225" s="197"/>
      <c r="P2225" s="198"/>
      <c r="Q2225" s="198"/>
      <c r="R2225" s="198"/>
      <c r="S2225" s="198"/>
    </row>
    <row r="2226" spans="6:19" s="162" customFormat="1">
      <c r="F2226" s="197"/>
      <c r="K2226" s="197"/>
      <c r="P2226" s="198"/>
      <c r="Q2226" s="198"/>
      <c r="R2226" s="198"/>
      <c r="S2226" s="198"/>
    </row>
    <row r="2227" spans="6:19" s="162" customFormat="1">
      <c r="F2227" s="197"/>
      <c r="K2227" s="197"/>
      <c r="P2227" s="198"/>
      <c r="Q2227" s="198"/>
      <c r="R2227" s="198"/>
      <c r="S2227" s="198"/>
    </row>
    <row r="2228" spans="6:19" s="162" customFormat="1">
      <c r="F2228" s="197"/>
      <c r="K2228" s="197"/>
      <c r="P2228" s="198"/>
      <c r="Q2228" s="198"/>
      <c r="R2228" s="198"/>
      <c r="S2228" s="198"/>
    </row>
    <row r="2229" spans="6:19" s="162" customFormat="1">
      <c r="F2229" s="197"/>
      <c r="K2229" s="197"/>
      <c r="P2229" s="198"/>
      <c r="Q2229" s="198"/>
      <c r="R2229" s="198"/>
      <c r="S2229" s="198"/>
    </row>
    <row r="2230" spans="6:19" s="162" customFormat="1">
      <c r="F2230" s="197"/>
      <c r="K2230" s="197"/>
      <c r="P2230" s="198"/>
      <c r="Q2230" s="198"/>
      <c r="R2230" s="198"/>
      <c r="S2230" s="198"/>
    </row>
    <row r="2231" spans="6:19" s="162" customFormat="1">
      <c r="F2231" s="197"/>
      <c r="K2231" s="197"/>
      <c r="P2231" s="198"/>
      <c r="Q2231" s="198"/>
      <c r="R2231" s="198"/>
      <c r="S2231" s="198"/>
    </row>
    <row r="2232" spans="6:19" s="162" customFormat="1">
      <c r="F2232" s="197"/>
      <c r="K2232" s="197"/>
      <c r="P2232" s="198"/>
      <c r="Q2232" s="198"/>
      <c r="R2232" s="198"/>
      <c r="S2232" s="198"/>
    </row>
    <row r="2233" spans="6:19" s="162" customFormat="1">
      <c r="F2233" s="197"/>
      <c r="K2233" s="197"/>
      <c r="P2233" s="198"/>
      <c r="Q2233" s="198"/>
      <c r="R2233" s="198"/>
      <c r="S2233" s="198"/>
    </row>
    <row r="2234" spans="6:19" s="162" customFormat="1">
      <c r="F2234" s="197"/>
      <c r="K2234" s="197"/>
      <c r="P2234" s="198"/>
      <c r="Q2234" s="198"/>
      <c r="R2234" s="198"/>
      <c r="S2234" s="198"/>
    </row>
    <row r="2235" spans="6:19" s="162" customFormat="1">
      <c r="F2235" s="197"/>
      <c r="K2235" s="197"/>
      <c r="P2235" s="198"/>
      <c r="Q2235" s="198"/>
      <c r="R2235" s="198"/>
      <c r="S2235" s="198"/>
    </row>
    <row r="2236" spans="6:19" s="162" customFormat="1">
      <c r="F2236" s="197"/>
      <c r="K2236" s="197"/>
      <c r="P2236" s="198"/>
      <c r="Q2236" s="198"/>
      <c r="R2236" s="198"/>
      <c r="S2236" s="198"/>
    </row>
    <row r="2237" spans="6:19" s="162" customFormat="1">
      <c r="F2237" s="197"/>
      <c r="K2237" s="197"/>
      <c r="P2237" s="198"/>
      <c r="Q2237" s="198"/>
      <c r="R2237" s="198"/>
      <c r="S2237" s="198"/>
    </row>
    <row r="2238" spans="6:19" s="162" customFormat="1">
      <c r="F2238" s="197"/>
      <c r="K2238" s="197"/>
      <c r="P2238" s="198"/>
      <c r="Q2238" s="198"/>
      <c r="R2238" s="198"/>
      <c r="S2238" s="198"/>
    </row>
    <row r="2239" spans="6:19" s="162" customFormat="1">
      <c r="F2239" s="197"/>
      <c r="K2239" s="197"/>
      <c r="P2239" s="198"/>
      <c r="Q2239" s="198"/>
      <c r="R2239" s="198"/>
      <c r="S2239" s="198"/>
    </row>
    <row r="2240" spans="6:19" s="162" customFormat="1">
      <c r="F2240" s="197"/>
      <c r="K2240" s="197"/>
      <c r="P2240" s="198"/>
      <c r="Q2240" s="198"/>
      <c r="R2240" s="198"/>
      <c r="S2240" s="198"/>
    </row>
    <row r="2241" spans="6:19" s="162" customFormat="1">
      <c r="F2241" s="197"/>
      <c r="K2241" s="197"/>
      <c r="P2241" s="198"/>
      <c r="Q2241" s="198"/>
      <c r="R2241" s="198"/>
      <c r="S2241" s="198"/>
    </row>
    <row r="2242" spans="6:19" s="162" customFormat="1">
      <c r="F2242" s="197"/>
      <c r="K2242" s="197"/>
      <c r="P2242" s="198"/>
      <c r="Q2242" s="198"/>
      <c r="R2242" s="198"/>
      <c r="S2242" s="198"/>
    </row>
    <row r="2243" spans="6:19" s="162" customFormat="1">
      <c r="F2243" s="197"/>
      <c r="K2243" s="197"/>
      <c r="P2243" s="198"/>
      <c r="Q2243" s="198"/>
      <c r="R2243" s="198"/>
      <c r="S2243" s="198"/>
    </row>
    <row r="2244" spans="6:19" s="162" customFormat="1">
      <c r="F2244" s="197"/>
      <c r="K2244" s="197"/>
      <c r="P2244" s="198"/>
      <c r="Q2244" s="198"/>
      <c r="R2244" s="198"/>
      <c r="S2244" s="198"/>
    </row>
    <row r="2245" spans="6:19" s="162" customFormat="1">
      <c r="F2245" s="197"/>
      <c r="K2245" s="197"/>
      <c r="P2245" s="198"/>
      <c r="Q2245" s="198"/>
      <c r="R2245" s="198"/>
      <c r="S2245" s="198"/>
    </row>
    <row r="2246" spans="6:19" s="162" customFormat="1">
      <c r="F2246" s="197"/>
      <c r="K2246" s="197"/>
      <c r="P2246" s="198"/>
      <c r="Q2246" s="198"/>
      <c r="R2246" s="198"/>
      <c r="S2246" s="198"/>
    </row>
    <row r="2247" spans="6:19" s="162" customFormat="1">
      <c r="F2247" s="197"/>
      <c r="K2247" s="197"/>
      <c r="P2247" s="198"/>
      <c r="Q2247" s="198"/>
      <c r="R2247" s="198"/>
      <c r="S2247" s="198"/>
    </row>
    <row r="2248" spans="6:19" s="162" customFormat="1">
      <c r="F2248" s="197"/>
      <c r="K2248" s="197"/>
      <c r="P2248" s="198"/>
      <c r="Q2248" s="198"/>
      <c r="R2248" s="198"/>
      <c r="S2248" s="198"/>
    </row>
    <row r="2249" spans="6:19" s="162" customFormat="1">
      <c r="F2249" s="197"/>
      <c r="K2249" s="197"/>
      <c r="P2249" s="198"/>
      <c r="Q2249" s="198"/>
      <c r="R2249" s="198"/>
      <c r="S2249" s="198"/>
    </row>
    <row r="2250" spans="6:19" s="162" customFormat="1">
      <c r="F2250" s="197"/>
      <c r="K2250" s="197"/>
      <c r="P2250" s="198"/>
      <c r="Q2250" s="198"/>
      <c r="R2250" s="198"/>
      <c r="S2250" s="198"/>
    </row>
    <row r="2251" spans="6:19" s="162" customFormat="1">
      <c r="F2251" s="197"/>
      <c r="K2251" s="197"/>
      <c r="P2251" s="198"/>
      <c r="Q2251" s="198"/>
      <c r="R2251" s="198"/>
      <c r="S2251" s="198"/>
    </row>
    <row r="2252" spans="6:19" s="162" customFormat="1">
      <c r="F2252" s="197"/>
      <c r="K2252" s="197"/>
      <c r="P2252" s="198"/>
      <c r="Q2252" s="198"/>
      <c r="R2252" s="198"/>
      <c r="S2252" s="198"/>
    </row>
    <row r="2253" spans="6:19" s="162" customFormat="1">
      <c r="F2253" s="197"/>
      <c r="K2253" s="197"/>
      <c r="P2253" s="198"/>
      <c r="Q2253" s="198"/>
      <c r="R2253" s="198"/>
      <c r="S2253" s="198"/>
    </row>
    <row r="2254" spans="6:19" s="162" customFormat="1">
      <c r="F2254" s="197"/>
      <c r="K2254" s="197"/>
      <c r="P2254" s="198"/>
      <c r="Q2254" s="198"/>
      <c r="R2254" s="198"/>
      <c r="S2254" s="198"/>
    </row>
    <row r="2255" spans="6:19" s="162" customFormat="1">
      <c r="F2255" s="197"/>
      <c r="K2255" s="197"/>
      <c r="P2255" s="198"/>
      <c r="Q2255" s="198"/>
      <c r="R2255" s="198"/>
      <c r="S2255" s="198"/>
    </row>
    <row r="2256" spans="6:19" s="162" customFormat="1">
      <c r="F2256" s="197"/>
      <c r="K2256" s="197"/>
      <c r="P2256" s="198"/>
      <c r="Q2256" s="198"/>
      <c r="R2256" s="198"/>
      <c r="S2256" s="198"/>
    </row>
    <row r="2257" spans="6:19" s="162" customFormat="1">
      <c r="F2257" s="197"/>
      <c r="K2257" s="197"/>
      <c r="P2257" s="198"/>
      <c r="Q2257" s="198"/>
      <c r="R2257" s="198"/>
      <c r="S2257" s="198"/>
    </row>
    <row r="2258" spans="6:19" s="162" customFormat="1">
      <c r="F2258" s="197"/>
      <c r="K2258" s="197"/>
      <c r="P2258" s="198"/>
      <c r="Q2258" s="198"/>
      <c r="R2258" s="198"/>
      <c r="S2258" s="198"/>
    </row>
    <row r="2259" spans="6:19" s="162" customFormat="1">
      <c r="F2259" s="197"/>
      <c r="K2259" s="197"/>
      <c r="P2259" s="198"/>
      <c r="Q2259" s="198"/>
      <c r="R2259" s="198"/>
      <c r="S2259" s="198"/>
    </row>
    <row r="2260" spans="6:19" s="162" customFormat="1">
      <c r="F2260" s="197"/>
      <c r="K2260" s="197"/>
      <c r="P2260" s="198"/>
      <c r="Q2260" s="198"/>
      <c r="R2260" s="198"/>
      <c r="S2260" s="198"/>
    </row>
    <row r="2261" spans="6:19" s="162" customFormat="1">
      <c r="F2261" s="197"/>
      <c r="K2261" s="197"/>
      <c r="P2261" s="198"/>
      <c r="Q2261" s="198"/>
      <c r="R2261" s="198"/>
      <c r="S2261" s="198"/>
    </row>
    <row r="2262" spans="6:19" s="162" customFormat="1">
      <c r="F2262" s="197"/>
      <c r="K2262" s="197"/>
      <c r="P2262" s="198"/>
      <c r="Q2262" s="198"/>
      <c r="R2262" s="198"/>
      <c r="S2262" s="198"/>
    </row>
    <row r="2263" spans="6:19" s="162" customFormat="1">
      <c r="F2263" s="197"/>
      <c r="K2263" s="197"/>
      <c r="P2263" s="198"/>
      <c r="Q2263" s="198"/>
      <c r="R2263" s="198"/>
      <c r="S2263" s="198"/>
    </row>
    <row r="2264" spans="6:19" s="162" customFormat="1">
      <c r="F2264" s="197"/>
      <c r="K2264" s="197"/>
      <c r="P2264" s="198"/>
      <c r="Q2264" s="198"/>
      <c r="R2264" s="198"/>
      <c r="S2264" s="198"/>
    </row>
    <row r="2265" spans="6:19" s="162" customFormat="1">
      <c r="F2265" s="197"/>
      <c r="K2265" s="197"/>
      <c r="P2265" s="198"/>
      <c r="Q2265" s="198"/>
      <c r="R2265" s="198"/>
      <c r="S2265" s="198"/>
    </row>
    <row r="2266" spans="6:19" s="162" customFormat="1">
      <c r="F2266" s="197"/>
      <c r="K2266" s="197"/>
      <c r="P2266" s="198"/>
      <c r="Q2266" s="198"/>
      <c r="R2266" s="198"/>
      <c r="S2266" s="198"/>
    </row>
    <row r="2267" spans="6:19" s="162" customFormat="1">
      <c r="F2267" s="197"/>
      <c r="K2267" s="197"/>
      <c r="P2267" s="198"/>
      <c r="Q2267" s="198"/>
      <c r="R2267" s="198"/>
      <c r="S2267" s="198"/>
    </row>
    <row r="2268" spans="6:19" s="162" customFormat="1">
      <c r="F2268" s="197"/>
      <c r="K2268" s="197"/>
      <c r="P2268" s="198"/>
      <c r="Q2268" s="198"/>
      <c r="R2268" s="198"/>
      <c r="S2268" s="198"/>
    </row>
    <row r="2269" spans="6:19" s="162" customFormat="1">
      <c r="F2269" s="197"/>
      <c r="K2269" s="197"/>
      <c r="P2269" s="198"/>
      <c r="Q2269" s="198"/>
      <c r="R2269" s="198"/>
      <c r="S2269" s="198"/>
    </row>
    <row r="2270" spans="6:19" s="162" customFormat="1">
      <c r="F2270" s="197"/>
      <c r="K2270" s="197"/>
      <c r="P2270" s="198"/>
      <c r="Q2270" s="198"/>
      <c r="R2270" s="198"/>
      <c r="S2270" s="198"/>
    </row>
    <row r="2271" spans="6:19" s="162" customFormat="1">
      <c r="F2271" s="197"/>
      <c r="K2271" s="197"/>
      <c r="P2271" s="198"/>
      <c r="Q2271" s="198"/>
      <c r="R2271" s="198"/>
      <c r="S2271" s="198"/>
    </row>
    <row r="2272" spans="6:19" s="162" customFormat="1">
      <c r="F2272" s="197"/>
      <c r="K2272" s="197"/>
      <c r="P2272" s="198"/>
      <c r="Q2272" s="198"/>
      <c r="R2272" s="198"/>
      <c r="S2272" s="198"/>
    </row>
    <row r="2273" spans="6:19" s="162" customFormat="1">
      <c r="F2273" s="197"/>
      <c r="K2273" s="197"/>
      <c r="P2273" s="198"/>
      <c r="Q2273" s="198"/>
      <c r="R2273" s="198"/>
      <c r="S2273" s="198"/>
    </row>
    <row r="2274" spans="6:19" s="162" customFormat="1">
      <c r="F2274" s="197"/>
      <c r="K2274" s="197"/>
      <c r="P2274" s="198"/>
      <c r="Q2274" s="198"/>
      <c r="R2274" s="198"/>
      <c r="S2274" s="198"/>
    </row>
    <row r="2275" spans="6:19" s="162" customFormat="1">
      <c r="F2275" s="197"/>
      <c r="K2275" s="197"/>
      <c r="P2275" s="198"/>
      <c r="Q2275" s="198"/>
      <c r="R2275" s="198"/>
      <c r="S2275" s="198"/>
    </row>
    <row r="2276" spans="6:19" s="162" customFormat="1">
      <c r="F2276" s="197"/>
      <c r="K2276" s="197"/>
      <c r="P2276" s="198"/>
      <c r="Q2276" s="198"/>
      <c r="R2276" s="198"/>
      <c r="S2276" s="198"/>
    </row>
    <row r="2277" spans="6:19" s="162" customFormat="1">
      <c r="F2277" s="197"/>
      <c r="K2277" s="197"/>
      <c r="P2277" s="198"/>
      <c r="Q2277" s="198"/>
      <c r="R2277" s="198"/>
      <c r="S2277" s="198"/>
    </row>
    <row r="2278" spans="6:19" s="162" customFormat="1">
      <c r="F2278" s="197"/>
      <c r="K2278" s="197"/>
      <c r="P2278" s="198"/>
      <c r="Q2278" s="198"/>
      <c r="R2278" s="198"/>
      <c r="S2278" s="198"/>
    </row>
    <row r="2279" spans="6:19" s="162" customFormat="1">
      <c r="F2279" s="197"/>
      <c r="K2279" s="197"/>
      <c r="P2279" s="198"/>
      <c r="Q2279" s="198"/>
      <c r="R2279" s="198"/>
      <c r="S2279" s="198"/>
    </row>
    <row r="2280" spans="6:19" s="162" customFormat="1">
      <c r="F2280" s="197"/>
      <c r="K2280" s="197"/>
      <c r="P2280" s="198"/>
      <c r="Q2280" s="198"/>
      <c r="R2280" s="198"/>
      <c r="S2280" s="198"/>
    </row>
    <row r="2281" spans="6:19" s="162" customFormat="1">
      <c r="F2281" s="197"/>
      <c r="K2281" s="197"/>
      <c r="P2281" s="198"/>
      <c r="Q2281" s="198"/>
      <c r="R2281" s="198"/>
      <c r="S2281" s="198"/>
    </row>
    <row r="2282" spans="6:19" s="162" customFormat="1">
      <c r="F2282" s="197"/>
      <c r="K2282" s="197"/>
      <c r="P2282" s="198"/>
      <c r="Q2282" s="198"/>
      <c r="R2282" s="198"/>
      <c r="S2282" s="198"/>
    </row>
    <row r="2283" spans="6:19" s="162" customFormat="1">
      <c r="F2283" s="197"/>
      <c r="K2283" s="197"/>
      <c r="P2283" s="198"/>
      <c r="Q2283" s="198"/>
      <c r="R2283" s="198"/>
      <c r="S2283" s="198"/>
    </row>
    <row r="2284" spans="6:19" s="162" customFormat="1">
      <c r="F2284" s="197"/>
      <c r="K2284" s="197"/>
      <c r="P2284" s="198"/>
      <c r="Q2284" s="198"/>
      <c r="R2284" s="198"/>
      <c r="S2284" s="198"/>
    </row>
    <row r="2285" spans="6:19" s="162" customFormat="1">
      <c r="F2285" s="197"/>
      <c r="K2285" s="197"/>
      <c r="P2285" s="198"/>
      <c r="Q2285" s="198"/>
      <c r="R2285" s="198"/>
      <c r="S2285" s="198"/>
    </row>
    <row r="2286" spans="6:19" s="162" customFormat="1">
      <c r="F2286" s="197"/>
      <c r="K2286" s="197"/>
      <c r="P2286" s="198"/>
      <c r="Q2286" s="198"/>
      <c r="R2286" s="198"/>
      <c r="S2286" s="198"/>
    </row>
    <row r="2287" spans="6:19" s="162" customFormat="1">
      <c r="F2287" s="197"/>
      <c r="K2287" s="197"/>
      <c r="P2287" s="198"/>
      <c r="Q2287" s="198"/>
      <c r="R2287" s="198"/>
      <c r="S2287" s="198"/>
    </row>
    <row r="2288" spans="6:19" s="162" customFormat="1">
      <c r="F2288" s="197"/>
      <c r="K2288" s="197"/>
      <c r="P2288" s="198"/>
      <c r="Q2288" s="198"/>
      <c r="R2288" s="198"/>
      <c r="S2288" s="198"/>
    </row>
    <row r="2289" spans="6:19" s="162" customFormat="1">
      <c r="F2289" s="197"/>
      <c r="K2289" s="197"/>
      <c r="P2289" s="198"/>
      <c r="Q2289" s="198"/>
      <c r="R2289" s="198"/>
      <c r="S2289" s="198"/>
    </row>
    <row r="2290" spans="6:19" s="162" customFormat="1">
      <c r="F2290" s="197"/>
      <c r="K2290" s="197"/>
      <c r="P2290" s="198"/>
      <c r="Q2290" s="198"/>
      <c r="R2290" s="198"/>
      <c r="S2290" s="198"/>
    </row>
    <row r="2291" spans="6:19" s="162" customFormat="1">
      <c r="F2291" s="197"/>
      <c r="K2291" s="197"/>
      <c r="P2291" s="198"/>
      <c r="Q2291" s="198"/>
      <c r="R2291" s="198"/>
      <c r="S2291" s="198"/>
    </row>
    <row r="2292" spans="6:19" s="162" customFormat="1">
      <c r="F2292" s="197"/>
      <c r="K2292" s="197"/>
      <c r="P2292" s="198"/>
      <c r="Q2292" s="198"/>
      <c r="R2292" s="198"/>
      <c r="S2292" s="198"/>
    </row>
    <row r="2293" spans="6:19" s="162" customFormat="1">
      <c r="F2293" s="197"/>
      <c r="K2293" s="197"/>
      <c r="P2293" s="198"/>
      <c r="Q2293" s="198"/>
      <c r="R2293" s="198"/>
      <c r="S2293" s="198"/>
    </row>
    <row r="2294" spans="6:19" s="162" customFormat="1">
      <c r="F2294" s="197"/>
      <c r="K2294" s="197"/>
      <c r="P2294" s="198"/>
      <c r="Q2294" s="198"/>
      <c r="R2294" s="198"/>
      <c r="S2294" s="198"/>
    </row>
    <row r="2295" spans="6:19" s="162" customFormat="1">
      <c r="F2295" s="197"/>
      <c r="K2295" s="197"/>
      <c r="P2295" s="198"/>
      <c r="Q2295" s="198"/>
      <c r="R2295" s="198"/>
      <c r="S2295" s="198"/>
    </row>
    <row r="2296" spans="6:19" s="162" customFormat="1">
      <c r="F2296" s="197"/>
      <c r="K2296" s="197"/>
      <c r="P2296" s="198"/>
      <c r="Q2296" s="198"/>
      <c r="R2296" s="198"/>
      <c r="S2296" s="198"/>
    </row>
    <row r="2297" spans="6:19" s="162" customFormat="1">
      <c r="F2297" s="197"/>
      <c r="K2297" s="197"/>
      <c r="P2297" s="198"/>
      <c r="Q2297" s="198"/>
      <c r="R2297" s="198"/>
      <c r="S2297" s="198"/>
    </row>
    <row r="2298" spans="6:19" s="162" customFormat="1">
      <c r="F2298" s="197"/>
      <c r="K2298" s="197"/>
      <c r="P2298" s="198"/>
      <c r="Q2298" s="198"/>
      <c r="R2298" s="198"/>
      <c r="S2298" s="198"/>
    </row>
    <row r="2299" spans="6:19" s="162" customFormat="1">
      <c r="F2299" s="197"/>
      <c r="K2299" s="197"/>
      <c r="P2299" s="198"/>
      <c r="Q2299" s="198"/>
      <c r="R2299" s="198"/>
      <c r="S2299" s="198"/>
    </row>
    <row r="2300" spans="6:19" s="162" customFormat="1">
      <c r="F2300" s="197"/>
      <c r="K2300" s="197"/>
      <c r="P2300" s="198"/>
      <c r="Q2300" s="198"/>
      <c r="R2300" s="198"/>
      <c r="S2300" s="198"/>
    </row>
    <row r="2301" spans="6:19" s="162" customFormat="1">
      <c r="F2301" s="197"/>
      <c r="K2301" s="197"/>
      <c r="P2301" s="198"/>
      <c r="Q2301" s="198"/>
      <c r="R2301" s="198"/>
      <c r="S2301" s="198"/>
    </row>
    <row r="2302" spans="6:19" s="162" customFormat="1">
      <c r="F2302" s="197"/>
      <c r="K2302" s="197"/>
      <c r="P2302" s="198"/>
      <c r="Q2302" s="198"/>
      <c r="R2302" s="198"/>
      <c r="S2302" s="198"/>
    </row>
    <row r="2303" spans="6:19" s="162" customFormat="1">
      <c r="F2303" s="197"/>
      <c r="K2303" s="197"/>
      <c r="P2303" s="198"/>
      <c r="Q2303" s="198"/>
      <c r="R2303" s="198"/>
      <c r="S2303" s="198"/>
    </row>
    <row r="2304" spans="6:19" s="162" customFormat="1">
      <c r="F2304" s="197"/>
      <c r="K2304" s="197"/>
      <c r="P2304" s="198"/>
      <c r="Q2304" s="198"/>
      <c r="R2304" s="198"/>
      <c r="S2304" s="198"/>
    </row>
    <row r="2305" spans="6:19" s="162" customFormat="1">
      <c r="F2305" s="197"/>
      <c r="K2305" s="197"/>
      <c r="P2305" s="198"/>
      <c r="Q2305" s="198"/>
      <c r="R2305" s="198"/>
      <c r="S2305" s="198"/>
    </row>
    <row r="2306" spans="6:19" s="162" customFormat="1">
      <c r="F2306" s="197"/>
      <c r="K2306" s="197"/>
      <c r="P2306" s="198"/>
      <c r="Q2306" s="198"/>
      <c r="R2306" s="198"/>
      <c r="S2306" s="198"/>
    </row>
    <row r="2307" spans="6:19" s="162" customFormat="1">
      <c r="F2307" s="197"/>
      <c r="K2307" s="197"/>
      <c r="P2307" s="198"/>
      <c r="Q2307" s="198"/>
      <c r="R2307" s="198"/>
      <c r="S2307" s="198"/>
    </row>
    <row r="2308" spans="6:19" s="162" customFormat="1">
      <c r="F2308" s="197"/>
      <c r="K2308" s="197"/>
      <c r="P2308" s="198"/>
      <c r="Q2308" s="198"/>
      <c r="R2308" s="198"/>
      <c r="S2308" s="198"/>
    </row>
    <row r="2309" spans="6:19" s="162" customFormat="1">
      <c r="F2309" s="197"/>
      <c r="K2309" s="197"/>
      <c r="P2309" s="198"/>
      <c r="Q2309" s="198"/>
      <c r="R2309" s="198"/>
      <c r="S2309" s="198"/>
    </row>
    <row r="2310" spans="6:19" s="162" customFormat="1">
      <c r="F2310" s="197"/>
      <c r="K2310" s="197"/>
      <c r="P2310" s="198"/>
      <c r="Q2310" s="198"/>
      <c r="R2310" s="198"/>
      <c r="S2310" s="198"/>
    </row>
    <row r="2311" spans="6:19" s="162" customFormat="1">
      <c r="F2311" s="197"/>
      <c r="K2311" s="197"/>
      <c r="P2311" s="198"/>
      <c r="Q2311" s="198"/>
      <c r="R2311" s="198"/>
      <c r="S2311" s="198"/>
    </row>
    <row r="2312" spans="6:19" s="162" customFormat="1">
      <c r="F2312" s="197"/>
      <c r="K2312" s="197"/>
      <c r="P2312" s="198"/>
      <c r="Q2312" s="198"/>
      <c r="R2312" s="198"/>
      <c r="S2312" s="198"/>
    </row>
    <row r="2313" spans="6:19" s="162" customFormat="1">
      <c r="F2313" s="197"/>
      <c r="K2313" s="197"/>
      <c r="P2313" s="198"/>
      <c r="Q2313" s="198"/>
      <c r="R2313" s="198"/>
      <c r="S2313" s="198"/>
    </row>
    <row r="2314" spans="6:19" s="162" customFormat="1">
      <c r="F2314" s="197"/>
      <c r="K2314" s="197"/>
      <c r="P2314" s="198"/>
      <c r="Q2314" s="198"/>
      <c r="R2314" s="198"/>
      <c r="S2314" s="198"/>
    </row>
    <row r="2315" spans="6:19" s="162" customFormat="1">
      <c r="F2315" s="197"/>
      <c r="K2315" s="197"/>
      <c r="P2315" s="198"/>
      <c r="Q2315" s="198"/>
      <c r="R2315" s="198"/>
      <c r="S2315" s="198"/>
    </row>
    <row r="2316" spans="6:19" s="162" customFormat="1">
      <c r="F2316" s="197"/>
      <c r="K2316" s="197"/>
      <c r="P2316" s="198"/>
      <c r="Q2316" s="198"/>
      <c r="R2316" s="198"/>
      <c r="S2316" s="198"/>
    </row>
    <row r="2317" spans="6:19" s="162" customFormat="1">
      <c r="F2317" s="197"/>
      <c r="K2317" s="197"/>
      <c r="P2317" s="198"/>
      <c r="Q2317" s="198"/>
      <c r="R2317" s="198"/>
      <c r="S2317" s="198"/>
    </row>
    <row r="2318" spans="6:19" s="162" customFormat="1">
      <c r="F2318" s="197"/>
      <c r="K2318" s="197"/>
      <c r="P2318" s="198"/>
      <c r="Q2318" s="198"/>
      <c r="R2318" s="198"/>
      <c r="S2318" s="198"/>
    </row>
    <row r="2319" spans="6:19" s="162" customFormat="1">
      <c r="F2319" s="197"/>
      <c r="K2319" s="197"/>
      <c r="P2319" s="198"/>
      <c r="Q2319" s="198"/>
      <c r="R2319" s="198"/>
      <c r="S2319" s="198"/>
    </row>
    <row r="2320" spans="6:19" s="162" customFormat="1">
      <c r="F2320" s="197"/>
      <c r="K2320" s="197"/>
      <c r="P2320" s="198"/>
      <c r="Q2320" s="198"/>
      <c r="R2320" s="198"/>
      <c r="S2320" s="198"/>
    </row>
    <row r="2321" spans="6:19" s="162" customFormat="1">
      <c r="F2321" s="197"/>
      <c r="K2321" s="197"/>
      <c r="P2321" s="198"/>
      <c r="Q2321" s="198"/>
      <c r="R2321" s="198"/>
      <c r="S2321" s="198"/>
    </row>
    <row r="2322" spans="6:19" s="162" customFormat="1">
      <c r="F2322" s="197"/>
      <c r="K2322" s="197"/>
      <c r="P2322" s="198"/>
      <c r="Q2322" s="198"/>
      <c r="R2322" s="198"/>
      <c r="S2322" s="198"/>
    </row>
    <row r="2323" spans="6:19" s="162" customFormat="1">
      <c r="F2323" s="197"/>
      <c r="K2323" s="197"/>
      <c r="P2323" s="198"/>
      <c r="Q2323" s="198"/>
      <c r="R2323" s="198"/>
      <c r="S2323" s="198"/>
    </row>
    <row r="2324" spans="6:19" s="162" customFormat="1">
      <c r="F2324" s="197"/>
      <c r="K2324" s="197"/>
      <c r="P2324" s="198"/>
      <c r="Q2324" s="198"/>
      <c r="R2324" s="198"/>
      <c r="S2324" s="198"/>
    </row>
    <row r="2325" spans="6:19" s="162" customFormat="1">
      <c r="F2325" s="197"/>
      <c r="K2325" s="197"/>
      <c r="P2325" s="198"/>
      <c r="Q2325" s="198"/>
      <c r="R2325" s="198"/>
      <c r="S2325" s="198"/>
    </row>
    <row r="2326" spans="6:19" s="162" customFormat="1">
      <c r="F2326" s="197"/>
      <c r="K2326" s="197"/>
      <c r="P2326" s="198"/>
      <c r="Q2326" s="198"/>
      <c r="R2326" s="198"/>
      <c r="S2326" s="198"/>
    </row>
    <row r="2327" spans="6:19" s="162" customFormat="1">
      <c r="F2327" s="197"/>
      <c r="K2327" s="197"/>
      <c r="P2327" s="198"/>
      <c r="Q2327" s="198"/>
      <c r="R2327" s="198"/>
      <c r="S2327" s="198"/>
    </row>
    <row r="2328" spans="6:19" s="162" customFormat="1">
      <c r="F2328" s="197"/>
      <c r="K2328" s="197"/>
      <c r="P2328" s="198"/>
      <c r="Q2328" s="198"/>
      <c r="R2328" s="198"/>
      <c r="S2328" s="198"/>
    </row>
    <row r="2329" spans="6:19" s="162" customFormat="1">
      <c r="F2329" s="197"/>
      <c r="K2329" s="197"/>
      <c r="P2329" s="198"/>
      <c r="Q2329" s="198"/>
      <c r="R2329" s="198"/>
      <c r="S2329" s="198"/>
    </row>
    <row r="2330" spans="6:19" s="162" customFormat="1">
      <c r="F2330" s="197"/>
      <c r="K2330" s="197"/>
      <c r="P2330" s="198"/>
      <c r="Q2330" s="198"/>
      <c r="R2330" s="198"/>
      <c r="S2330" s="198"/>
    </row>
    <row r="2331" spans="6:19" s="162" customFormat="1">
      <c r="F2331" s="197"/>
      <c r="K2331" s="197"/>
      <c r="P2331" s="198"/>
      <c r="Q2331" s="198"/>
      <c r="R2331" s="198"/>
      <c r="S2331" s="198"/>
    </row>
    <row r="2332" spans="6:19" s="162" customFormat="1">
      <c r="F2332" s="197"/>
      <c r="K2332" s="197"/>
      <c r="P2332" s="198"/>
      <c r="Q2332" s="198"/>
      <c r="R2332" s="198"/>
      <c r="S2332" s="198"/>
    </row>
    <row r="2333" spans="6:19" s="162" customFormat="1">
      <c r="F2333" s="197"/>
      <c r="K2333" s="197"/>
      <c r="P2333" s="198"/>
      <c r="Q2333" s="198"/>
      <c r="R2333" s="198"/>
      <c r="S2333" s="198"/>
    </row>
    <row r="2334" spans="6:19" s="162" customFormat="1">
      <c r="F2334" s="197"/>
      <c r="K2334" s="197"/>
      <c r="P2334" s="198"/>
      <c r="Q2334" s="198"/>
      <c r="R2334" s="198"/>
      <c r="S2334" s="198"/>
    </row>
    <row r="2335" spans="6:19" s="162" customFormat="1">
      <c r="F2335" s="197"/>
      <c r="K2335" s="197"/>
      <c r="P2335" s="198"/>
      <c r="Q2335" s="198"/>
      <c r="R2335" s="198"/>
      <c r="S2335" s="198"/>
    </row>
    <row r="2336" spans="6:19" s="162" customFormat="1">
      <c r="F2336" s="197"/>
      <c r="K2336" s="197"/>
      <c r="P2336" s="198"/>
      <c r="Q2336" s="198"/>
      <c r="R2336" s="198"/>
      <c r="S2336" s="198"/>
    </row>
    <row r="2337" spans="6:19" s="162" customFormat="1">
      <c r="F2337" s="197"/>
      <c r="K2337" s="197"/>
      <c r="P2337" s="198"/>
      <c r="Q2337" s="198"/>
      <c r="R2337" s="198"/>
      <c r="S2337" s="198"/>
    </row>
    <row r="2338" spans="6:19" s="162" customFormat="1">
      <c r="F2338" s="197"/>
      <c r="K2338" s="197"/>
      <c r="P2338" s="198"/>
      <c r="Q2338" s="198"/>
      <c r="R2338" s="198"/>
      <c r="S2338" s="198"/>
    </row>
    <row r="2339" spans="6:19" s="162" customFormat="1">
      <c r="F2339" s="197"/>
      <c r="K2339" s="197"/>
      <c r="P2339" s="198"/>
      <c r="Q2339" s="198"/>
      <c r="R2339" s="198"/>
      <c r="S2339" s="198"/>
    </row>
    <row r="2340" spans="6:19" s="162" customFormat="1">
      <c r="F2340" s="197"/>
      <c r="K2340" s="197"/>
      <c r="P2340" s="198"/>
      <c r="Q2340" s="198"/>
      <c r="R2340" s="198"/>
      <c r="S2340" s="198"/>
    </row>
    <row r="2341" spans="6:19" s="162" customFormat="1">
      <c r="F2341" s="197"/>
      <c r="K2341" s="197"/>
      <c r="P2341" s="198"/>
      <c r="Q2341" s="198"/>
      <c r="R2341" s="198"/>
      <c r="S2341" s="198"/>
    </row>
    <row r="2342" spans="6:19" s="162" customFormat="1">
      <c r="F2342" s="197"/>
      <c r="K2342" s="197"/>
      <c r="P2342" s="198"/>
      <c r="Q2342" s="198"/>
      <c r="R2342" s="198"/>
      <c r="S2342" s="198"/>
    </row>
    <row r="2343" spans="6:19" s="162" customFormat="1">
      <c r="F2343" s="197"/>
      <c r="K2343" s="197"/>
      <c r="P2343" s="198"/>
      <c r="Q2343" s="198"/>
      <c r="R2343" s="198"/>
      <c r="S2343" s="198"/>
    </row>
    <row r="2344" spans="6:19" s="162" customFormat="1">
      <c r="F2344" s="197"/>
      <c r="K2344" s="197"/>
      <c r="P2344" s="198"/>
      <c r="Q2344" s="198"/>
      <c r="R2344" s="198"/>
      <c r="S2344" s="198"/>
    </row>
    <row r="2345" spans="6:19" s="162" customFormat="1">
      <c r="F2345" s="197"/>
      <c r="K2345" s="197"/>
      <c r="P2345" s="198"/>
      <c r="Q2345" s="198"/>
      <c r="R2345" s="198"/>
      <c r="S2345" s="198"/>
    </row>
    <row r="2346" spans="6:19" s="162" customFormat="1">
      <c r="F2346" s="197"/>
      <c r="K2346" s="197"/>
      <c r="P2346" s="198"/>
      <c r="Q2346" s="198"/>
      <c r="R2346" s="198"/>
      <c r="S2346" s="198"/>
    </row>
    <row r="2347" spans="6:19" s="162" customFormat="1">
      <c r="F2347" s="197"/>
      <c r="K2347" s="197"/>
      <c r="P2347" s="198"/>
      <c r="Q2347" s="198"/>
      <c r="R2347" s="198"/>
      <c r="S2347" s="198"/>
    </row>
    <row r="2348" spans="6:19" s="162" customFormat="1">
      <c r="F2348" s="197"/>
      <c r="K2348" s="197"/>
      <c r="P2348" s="198"/>
      <c r="Q2348" s="198"/>
      <c r="R2348" s="198"/>
      <c r="S2348" s="198"/>
    </row>
    <row r="2349" spans="6:19" s="162" customFormat="1">
      <c r="F2349" s="197"/>
      <c r="K2349" s="197"/>
      <c r="P2349" s="198"/>
      <c r="Q2349" s="198"/>
      <c r="R2349" s="198"/>
      <c r="S2349" s="198"/>
    </row>
    <row r="2350" spans="6:19" s="162" customFormat="1">
      <c r="F2350" s="197"/>
      <c r="K2350" s="197"/>
      <c r="P2350" s="198"/>
      <c r="Q2350" s="198"/>
      <c r="R2350" s="198"/>
      <c r="S2350" s="198"/>
    </row>
    <row r="2351" spans="6:19" s="162" customFormat="1">
      <c r="F2351" s="197"/>
      <c r="K2351" s="197"/>
      <c r="P2351" s="198"/>
      <c r="Q2351" s="198"/>
      <c r="R2351" s="198"/>
      <c r="S2351" s="198"/>
    </row>
    <row r="2352" spans="6:19" s="162" customFormat="1">
      <c r="F2352" s="197"/>
      <c r="K2352" s="197"/>
      <c r="P2352" s="198"/>
      <c r="Q2352" s="198"/>
      <c r="R2352" s="198"/>
      <c r="S2352" s="198"/>
    </row>
    <row r="2353" spans="6:19" s="162" customFormat="1">
      <c r="F2353" s="197"/>
      <c r="K2353" s="197"/>
      <c r="P2353" s="198"/>
      <c r="Q2353" s="198"/>
      <c r="R2353" s="198"/>
      <c r="S2353" s="198"/>
    </row>
    <row r="2354" spans="6:19" s="162" customFormat="1">
      <c r="F2354" s="197"/>
      <c r="K2354" s="197"/>
      <c r="P2354" s="198"/>
      <c r="Q2354" s="198"/>
      <c r="R2354" s="198"/>
      <c r="S2354" s="198"/>
    </row>
    <row r="2355" spans="6:19" s="162" customFormat="1">
      <c r="F2355" s="197"/>
      <c r="K2355" s="197"/>
      <c r="P2355" s="198"/>
      <c r="Q2355" s="198"/>
      <c r="R2355" s="198"/>
      <c r="S2355" s="198"/>
    </row>
    <row r="2356" spans="6:19" s="162" customFormat="1">
      <c r="F2356" s="197"/>
      <c r="K2356" s="197"/>
      <c r="P2356" s="198"/>
      <c r="Q2356" s="198"/>
      <c r="R2356" s="198"/>
      <c r="S2356" s="198"/>
    </row>
    <row r="2357" spans="6:19" s="162" customFormat="1">
      <c r="F2357" s="197"/>
      <c r="K2357" s="197"/>
      <c r="P2357" s="198"/>
      <c r="Q2357" s="198"/>
      <c r="R2357" s="198"/>
      <c r="S2357" s="198"/>
    </row>
    <row r="2358" spans="6:19" s="162" customFormat="1">
      <c r="F2358" s="197"/>
      <c r="K2358" s="197"/>
      <c r="P2358" s="198"/>
      <c r="Q2358" s="198"/>
      <c r="R2358" s="198"/>
      <c r="S2358" s="198"/>
    </row>
    <row r="2359" spans="6:19" s="162" customFormat="1">
      <c r="F2359" s="197"/>
      <c r="K2359" s="197"/>
      <c r="P2359" s="198"/>
      <c r="Q2359" s="198"/>
      <c r="R2359" s="198"/>
      <c r="S2359" s="198"/>
    </row>
    <row r="2360" spans="6:19" s="162" customFormat="1">
      <c r="F2360" s="197"/>
      <c r="K2360" s="197"/>
      <c r="P2360" s="198"/>
      <c r="Q2360" s="198"/>
      <c r="R2360" s="198"/>
      <c r="S2360" s="198"/>
    </row>
    <row r="2361" spans="6:19" s="162" customFormat="1">
      <c r="F2361" s="197"/>
      <c r="K2361" s="197"/>
      <c r="P2361" s="198"/>
      <c r="Q2361" s="198"/>
      <c r="R2361" s="198"/>
      <c r="S2361" s="198"/>
    </row>
    <row r="2362" spans="6:19" s="162" customFormat="1">
      <c r="F2362" s="197"/>
      <c r="K2362" s="197"/>
      <c r="P2362" s="198"/>
      <c r="Q2362" s="198"/>
      <c r="R2362" s="198"/>
      <c r="S2362" s="198"/>
    </row>
    <row r="2363" spans="6:19" s="162" customFormat="1">
      <c r="F2363" s="197"/>
      <c r="K2363" s="197"/>
      <c r="P2363" s="198"/>
      <c r="Q2363" s="198"/>
      <c r="R2363" s="198"/>
      <c r="S2363" s="198"/>
    </row>
    <row r="2364" spans="6:19" s="162" customFormat="1">
      <c r="F2364" s="197"/>
      <c r="K2364" s="197"/>
      <c r="P2364" s="198"/>
      <c r="Q2364" s="198"/>
      <c r="R2364" s="198"/>
      <c r="S2364" s="198"/>
    </row>
    <row r="2365" spans="6:19" s="162" customFormat="1">
      <c r="F2365" s="197"/>
      <c r="K2365" s="197"/>
      <c r="P2365" s="198"/>
      <c r="Q2365" s="198"/>
      <c r="R2365" s="198"/>
      <c r="S2365" s="198"/>
    </row>
    <row r="2366" spans="6:19" s="162" customFormat="1">
      <c r="F2366" s="197"/>
      <c r="K2366" s="197"/>
      <c r="P2366" s="198"/>
      <c r="Q2366" s="198"/>
      <c r="R2366" s="198"/>
      <c r="S2366" s="198"/>
    </row>
    <row r="2367" spans="6:19" s="162" customFormat="1">
      <c r="F2367" s="197"/>
      <c r="K2367" s="197"/>
      <c r="P2367" s="198"/>
      <c r="Q2367" s="198"/>
      <c r="R2367" s="198"/>
      <c r="S2367" s="198"/>
    </row>
    <row r="2368" spans="6:19" s="162" customFormat="1">
      <c r="F2368" s="197"/>
      <c r="K2368" s="197"/>
      <c r="P2368" s="198"/>
      <c r="Q2368" s="198"/>
      <c r="R2368" s="198"/>
      <c r="S2368" s="198"/>
    </row>
    <row r="2369" spans="6:19" s="162" customFormat="1">
      <c r="F2369" s="197"/>
      <c r="K2369" s="197"/>
      <c r="P2369" s="198"/>
      <c r="Q2369" s="198"/>
      <c r="R2369" s="198"/>
      <c r="S2369" s="198"/>
    </row>
    <row r="2370" spans="6:19" s="162" customFormat="1">
      <c r="F2370" s="197"/>
      <c r="K2370" s="197"/>
      <c r="P2370" s="198"/>
      <c r="Q2370" s="198"/>
      <c r="R2370" s="198"/>
      <c r="S2370" s="198"/>
    </row>
    <row r="2371" spans="6:19" s="162" customFormat="1">
      <c r="F2371" s="197"/>
      <c r="K2371" s="197"/>
      <c r="P2371" s="198"/>
      <c r="Q2371" s="198"/>
      <c r="R2371" s="198"/>
      <c r="S2371" s="198"/>
    </row>
    <row r="2372" spans="6:19" s="162" customFormat="1">
      <c r="F2372" s="197"/>
      <c r="K2372" s="197"/>
      <c r="P2372" s="198"/>
      <c r="Q2372" s="198"/>
      <c r="R2372" s="198"/>
      <c r="S2372" s="198"/>
    </row>
    <row r="2373" spans="6:19" s="162" customFormat="1">
      <c r="F2373" s="197"/>
      <c r="K2373" s="197"/>
      <c r="P2373" s="198"/>
      <c r="Q2373" s="198"/>
      <c r="R2373" s="198"/>
      <c r="S2373" s="198"/>
    </row>
    <row r="2374" spans="6:19" s="162" customFormat="1">
      <c r="F2374" s="197"/>
      <c r="K2374" s="197"/>
      <c r="P2374" s="198"/>
      <c r="Q2374" s="198"/>
      <c r="R2374" s="198"/>
      <c r="S2374" s="198"/>
    </row>
    <row r="2375" spans="6:19" s="162" customFormat="1">
      <c r="F2375" s="197"/>
      <c r="K2375" s="197"/>
      <c r="P2375" s="198"/>
      <c r="Q2375" s="198"/>
      <c r="R2375" s="198"/>
      <c r="S2375" s="198"/>
    </row>
    <row r="2376" spans="6:19" s="162" customFormat="1">
      <c r="F2376" s="197"/>
      <c r="K2376" s="197"/>
      <c r="P2376" s="198"/>
      <c r="Q2376" s="198"/>
      <c r="R2376" s="198"/>
      <c r="S2376" s="198"/>
    </row>
    <row r="2377" spans="6:19" s="162" customFormat="1">
      <c r="F2377" s="197"/>
      <c r="K2377" s="197"/>
      <c r="P2377" s="198"/>
      <c r="Q2377" s="198"/>
      <c r="R2377" s="198"/>
      <c r="S2377" s="198"/>
    </row>
    <row r="2378" spans="6:19" s="162" customFormat="1">
      <c r="F2378" s="197"/>
      <c r="K2378" s="197"/>
      <c r="P2378" s="198"/>
      <c r="Q2378" s="198"/>
      <c r="R2378" s="198"/>
      <c r="S2378" s="198"/>
    </row>
    <row r="2379" spans="6:19" s="162" customFormat="1">
      <c r="F2379" s="197"/>
      <c r="K2379" s="197"/>
      <c r="P2379" s="198"/>
      <c r="Q2379" s="198"/>
      <c r="R2379" s="198"/>
      <c r="S2379" s="198"/>
    </row>
    <row r="2380" spans="6:19" s="162" customFormat="1">
      <c r="F2380" s="197"/>
      <c r="K2380" s="197"/>
      <c r="P2380" s="198"/>
      <c r="Q2380" s="198"/>
      <c r="R2380" s="198"/>
      <c r="S2380" s="198"/>
    </row>
    <row r="2381" spans="6:19" s="162" customFormat="1">
      <c r="F2381" s="197"/>
      <c r="K2381" s="197"/>
      <c r="P2381" s="198"/>
      <c r="Q2381" s="198"/>
      <c r="R2381" s="198"/>
      <c r="S2381" s="198"/>
    </row>
    <row r="2382" spans="6:19" s="162" customFormat="1">
      <c r="F2382" s="197"/>
      <c r="K2382" s="197"/>
      <c r="P2382" s="198"/>
      <c r="Q2382" s="198"/>
      <c r="R2382" s="198"/>
      <c r="S2382" s="198"/>
    </row>
    <row r="2383" spans="6:19" s="162" customFormat="1">
      <c r="F2383" s="197"/>
      <c r="K2383" s="197"/>
      <c r="P2383" s="198"/>
      <c r="Q2383" s="198"/>
      <c r="R2383" s="198"/>
      <c r="S2383" s="198"/>
    </row>
    <row r="2384" spans="6:19" s="162" customFormat="1">
      <c r="F2384" s="197"/>
      <c r="K2384" s="197"/>
      <c r="P2384" s="198"/>
      <c r="Q2384" s="198"/>
      <c r="R2384" s="198"/>
      <c r="S2384" s="198"/>
    </row>
    <row r="2385" spans="6:19" s="162" customFormat="1">
      <c r="F2385" s="197"/>
      <c r="K2385" s="197"/>
      <c r="P2385" s="198"/>
      <c r="Q2385" s="198"/>
      <c r="R2385" s="198"/>
      <c r="S2385" s="198"/>
    </row>
    <row r="2386" spans="6:19" s="162" customFormat="1">
      <c r="F2386" s="197"/>
      <c r="K2386" s="197"/>
      <c r="P2386" s="198"/>
      <c r="Q2386" s="198"/>
      <c r="R2386" s="198"/>
      <c r="S2386" s="198"/>
    </row>
    <row r="2387" spans="6:19" s="162" customFormat="1">
      <c r="F2387" s="197"/>
      <c r="K2387" s="197"/>
      <c r="P2387" s="198"/>
      <c r="Q2387" s="198"/>
      <c r="R2387" s="198"/>
      <c r="S2387" s="198"/>
    </row>
    <row r="2388" spans="6:19" s="162" customFormat="1">
      <c r="F2388" s="197"/>
      <c r="K2388" s="197"/>
      <c r="P2388" s="198"/>
      <c r="Q2388" s="198"/>
      <c r="R2388" s="198"/>
      <c r="S2388" s="198"/>
    </row>
    <row r="2389" spans="6:19" s="162" customFormat="1">
      <c r="F2389" s="197"/>
      <c r="K2389" s="197"/>
      <c r="P2389" s="198"/>
      <c r="Q2389" s="198"/>
      <c r="R2389" s="198"/>
      <c r="S2389" s="198"/>
    </row>
    <row r="2390" spans="6:19" s="162" customFormat="1">
      <c r="F2390" s="197"/>
      <c r="K2390" s="197"/>
      <c r="P2390" s="198"/>
      <c r="Q2390" s="198"/>
      <c r="R2390" s="198"/>
      <c r="S2390" s="198"/>
    </row>
    <row r="2391" spans="6:19" s="162" customFormat="1">
      <c r="F2391" s="197"/>
      <c r="K2391" s="197"/>
      <c r="P2391" s="198"/>
      <c r="Q2391" s="198"/>
      <c r="R2391" s="198"/>
      <c r="S2391" s="198"/>
    </row>
    <row r="2392" spans="6:19" s="162" customFormat="1">
      <c r="F2392" s="197"/>
      <c r="K2392" s="197"/>
      <c r="P2392" s="198"/>
      <c r="Q2392" s="198"/>
      <c r="R2392" s="198"/>
      <c r="S2392" s="198"/>
    </row>
    <row r="2393" spans="6:19" s="162" customFormat="1">
      <c r="F2393" s="197"/>
      <c r="K2393" s="197"/>
      <c r="P2393" s="198"/>
      <c r="Q2393" s="198"/>
      <c r="R2393" s="198"/>
      <c r="S2393" s="198"/>
    </row>
    <row r="2394" spans="6:19" s="162" customFormat="1">
      <c r="F2394" s="197"/>
      <c r="K2394" s="197"/>
      <c r="P2394" s="198"/>
      <c r="Q2394" s="198"/>
      <c r="R2394" s="198"/>
      <c r="S2394" s="198"/>
    </row>
    <row r="2395" spans="6:19" s="162" customFormat="1">
      <c r="F2395" s="197"/>
      <c r="K2395" s="197"/>
      <c r="P2395" s="198"/>
      <c r="Q2395" s="198"/>
      <c r="R2395" s="198"/>
      <c r="S2395" s="198"/>
    </row>
    <row r="2396" spans="6:19" s="162" customFormat="1">
      <c r="F2396" s="197"/>
      <c r="K2396" s="197"/>
      <c r="P2396" s="198"/>
      <c r="Q2396" s="198"/>
      <c r="R2396" s="198"/>
      <c r="S2396" s="198"/>
    </row>
    <row r="2397" spans="6:19" s="162" customFormat="1">
      <c r="F2397" s="197"/>
      <c r="K2397" s="197"/>
      <c r="P2397" s="198"/>
      <c r="Q2397" s="198"/>
      <c r="R2397" s="198"/>
      <c r="S2397" s="198"/>
    </row>
    <row r="2398" spans="6:19" s="162" customFormat="1">
      <c r="F2398" s="197"/>
      <c r="K2398" s="197"/>
      <c r="P2398" s="198"/>
      <c r="Q2398" s="198"/>
      <c r="R2398" s="198"/>
      <c r="S2398" s="198"/>
    </row>
    <row r="2399" spans="6:19" s="162" customFormat="1">
      <c r="F2399" s="197"/>
      <c r="K2399" s="197"/>
      <c r="P2399" s="198"/>
      <c r="Q2399" s="198"/>
      <c r="R2399" s="198"/>
      <c r="S2399" s="198"/>
    </row>
    <row r="2400" spans="6:19" s="162" customFormat="1">
      <c r="F2400" s="197"/>
      <c r="K2400" s="197"/>
      <c r="P2400" s="198"/>
      <c r="Q2400" s="198"/>
      <c r="R2400" s="198"/>
      <c r="S2400" s="198"/>
    </row>
    <row r="2401" spans="6:19" s="162" customFormat="1">
      <c r="F2401" s="197"/>
      <c r="K2401" s="197"/>
      <c r="P2401" s="198"/>
      <c r="Q2401" s="198"/>
      <c r="R2401" s="198"/>
      <c r="S2401" s="198"/>
    </row>
    <row r="2402" spans="6:19" s="162" customFormat="1">
      <c r="F2402" s="197"/>
      <c r="K2402" s="197"/>
      <c r="P2402" s="198"/>
      <c r="Q2402" s="198"/>
      <c r="R2402" s="198"/>
      <c r="S2402" s="198"/>
    </row>
    <row r="2403" spans="6:19" s="162" customFormat="1">
      <c r="F2403" s="197"/>
      <c r="K2403" s="197"/>
      <c r="P2403" s="198"/>
      <c r="Q2403" s="198"/>
      <c r="R2403" s="198"/>
      <c r="S2403" s="198"/>
    </row>
    <row r="2404" spans="6:19" s="162" customFormat="1">
      <c r="F2404" s="197"/>
      <c r="K2404" s="197"/>
      <c r="P2404" s="198"/>
      <c r="Q2404" s="198"/>
      <c r="R2404" s="198"/>
      <c r="S2404" s="198"/>
    </row>
    <row r="2405" spans="6:19" s="162" customFormat="1">
      <c r="F2405" s="197"/>
      <c r="K2405" s="197"/>
      <c r="P2405" s="198"/>
      <c r="Q2405" s="198"/>
      <c r="R2405" s="198"/>
      <c r="S2405" s="198"/>
    </row>
    <row r="2406" spans="6:19" s="162" customFormat="1">
      <c r="F2406" s="197"/>
      <c r="K2406" s="197"/>
      <c r="P2406" s="198"/>
      <c r="Q2406" s="198"/>
      <c r="R2406" s="198"/>
      <c r="S2406" s="198"/>
    </row>
    <row r="2407" spans="6:19" s="162" customFormat="1">
      <c r="F2407" s="197"/>
      <c r="K2407" s="197"/>
      <c r="P2407" s="198"/>
      <c r="Q2407" s="198"/>
      <c r="R2407" s="198"/>
      <c r="S2407" s="198"/>
    </row>
    <row r="2408" spans="6:19" s="162" customFormat="1">
      <c r="F2408" s="197"/>
      <c r="K2408" s="197"/>
      <c r="P2408" s="198"/>
      <c r="Q2408" s="198"/>
      <c r="R2408" s="198"/>
      <c r="S2408" s="198"/>
    </row>
    <row r="2409" spans="6:19" s="162" customFormat="1">
      <c r="F2409" s="197"/>
      <c r="K2409" s="197"/>
      <c r="P2409" s="198"/>
      <c r="Q2409" s="198"/>
      <c r="R2409" s="198"/>
      <c r="S2409" s="198"/>
    </row>
    <row r="2410" spans="6:19" s="162" customFormat="1">
      <c r="F2410" s="197"/>
      <c r="K2410" s="197"/>
      <c r="P2410" s="198"/>
      <c r="Q2410" s="198"/>
      <c r="R2410" s="198"/>
      <c r="S2410" s="198"/>
    </row>
    <row r="2411" spans="6:19" s="162" customFormat="1">
      <c r="F2411" s="197"/>
      <c r="K2411" s="197"/>
      <c r="P2411" s="198"/>
      <c r="Q2411" s="198"/>
      <c r="R2411" s="198"/>
      <c r="S2411" s="198"/>
    </row>
    <row r="2412" spans="6:19" s="162" customFormat="1">
      <c r="F2412" s="197"/>
      <c r="K2412" s="197"/>
      <c r="P2412" s="198"/>
      <c r="Q2412" s="198"/>
      <c r="R2412" s="198"/>
      <c r="S2412" s="198"/>
    </row>
    <row r="2413" spans="6:19" s="162" customFormat="1">
      <c r="F2413" s="197"/>
      <c r="K2413" s="197"/>
      <c r="P2413" s="198"/>
      <c r="Q2413" s="198"/>
      <c r="R2413" s="198"/>
      <c r="S2413" s="198"/>
    </row>
    <row r="2414" spans="6:19" s="162" customFormat="1">
      <c r="F2414" s="197"/>
      <c r="K2414" s="197"/>
      <c r="P2414" s="198"/>
      <c r="Q2414" s="198"/>
      <c r="R2414" s="198"/>
      <c r="S2414" s="198"/>
    </row>
    <row r="2415" spans="6:19" s="162" customFormat="1">
      <c r="F2415" s="197"/>
      <c r="K2415" s="197"/>
      <c r="P2415" s="198"/>
      <c r="Q2415" s="198"/>
      <c r="R2415" s="198"/>
      <c r="S2415" s="198"/>
    </row>
    <row r="2416" spans="6:19" s="162" customFormat="1">
      <c r="F2416" s="197"/>
      <c r="K2416" s="197"/>
      <c r="P2416" s="198"/>
      <c r="Q2416" s="198"/>
      <c r="R2416" s="198"/>
      <c r="S2416" s="198"/>
    </row>
    <row r="2417" spans="6:19" s="162" customFormat="1">
      <c r="F2417" s="197"/>
      <c r="K2417" s="197"/>
      <c r="P2417" s="198"/>
      <c r="Q2417" s="198"/>
      <c r="R2417" s="198"/>
      <c r="S2417" s="198"/>
    </row>
    <row r="2418" spans="6:19" s="162" customFormat="1">
      <c r="F2418" s="197"/>
      <c r="K2418" s="197"/>
      <c r="P2418" s="198"/>
      <c r="Q2418" s="198"/>
      <c r="R2418" s="198"/>
      <c r="S2418" s="198"/>
    </row>
    <row r="2419" spans="6:19" s="162" customFormat="1">
      <c r="F2419" s="197"/>
      <c r="K2419" s="197"/>
      <c r="P2419" s="198"/>
      <c r="Q2419" s="198"/>
      <c r="R2419" s="198"/>
      <c r="S2419" s="198"/>
    </row>
    <row r="2420" spans="6:19" s="162" customFormat="1">
      <c r="F2420" s="197"/>
      <c r="K2420" s="197"/>
      <c r="P2420" s="198"/>
      <c r="Q2420" s="198"/>
      <c r="R2420" s="198"/>
      <c r="S2420" s="198"/>
    </row>
    <row r="2421" spans="6:19" s="162" customFormat="1">
      <c r="F2421" s="197"/>
      <c r="K2421" s="197"/>
      <c r="P2421" s="198"/>
      <c r="Q2421" s="198"/>
      <c r="R2421" s="198"/>
      <c r="S2421" s="198"/>
    </row>
    <row r="2422" spans="6:19" s="162" customFormat="1">
      <c r="F2422" s="197"/>
      <c r="K2422" s="197"/>
      <c r="P2422" s="198"/>
      <c r="Q2422" s="198"/>
      <c r="R2422" s="198"/>
      <c r="S2422" s="198"/>
    </row>
    <row r="2423" spans="6:19" s="162" customFormat="1">
      <c r="F2423" s="197"/>
      <c r="K2423" s="197"/>
      <c r="P2423" s="198"/>
      <c r="Q2423" s="198"/>
      <c r="R2423" s="198"/>
      <c r="S2423" s="198"/>
    </row>
    <row r="2424" spans="6:19" s="162" customFormat="1">
      <c r="F2424" s="197"/>
      <c r="K2424" s="197"/>
      <c r="P2424" s="198"/>
      <c r="Q2424" s="198"/>
      <c r="R2424" s="198"/>
      <c r="S2424" s="198"/>
    </row>
    <row r="2425" spans="6:19" s="162" customFormat="1">
      <c r="F2425" s="197"/>
      <c r="K2425" s="197"/>
      <c r="P2425" s="198"/>
      <c r="Q2425" s="198"/>
      <c r="R2425" s="198"/>
      <c r="S2425" s="198"/>
    </row>
    <row r="2426" spans="6:19" s="162" customFormat="1">
      <c r="F2426" s="197"/>
      <c r="K2426" s="197"/>
      <c r="P2426" s="198"/>
      <c r="Q2426" s="198"/>
      <c r="R2426" s="198"/>
      <c r="S2426" s="198"/>
    </row>
    <row r="2427" spans="6:19" s="162" customFormat="1">
      <c r="F2427" s="197"/>
      <c r="K2427" s="197"/>
      <c r="P2427" s="198"/>
      <c r="Q2427" s="198"/>
      <c r="R2427" s="198"/>
      <c r="S2427" s="198"/>
    </row>
    <row r="2428" spans="6:19" s="162" customFormat="1">
      <c r="F2428" s="197"/>
      <c r="K2428" s="197"/>
      <c r="P2428" s="198"/>
      <c r="Q2428" s="198"/>
      <c r="R2428" s="198"/>
      <c r="S2428" s="198"/>
    </row>
    <row r="2429" spans="6:19" s="162" customFormat="1">
      <c r="F2429" s="197"/>
      <c r="K2429" s="197"/>
      <c r="P2429" s="198"/>
      <c r="Q2429" s="198"/>
      <c r="R2429" s="198"/>
      <c r="S2429" s="198"/>
    </row>
    <row r="2430" spans="6:19" s="162" customFormat="1">
      <c r="F2430" s="197"/>
      <c r="K2430" s="197"/>
      <c r="P2430" s="198"/>
      <c r="Q2430" s="198"/>
      <c r="R2430" s="198"/>
      <c r="S2430" s="198"/>
    </row>
    <row r="2431" spans="6:19" s="162" customFormat="1">
      <c r="F2431" s="197"/>
      <c r="K2431" s="197"/>
      <c r="P2431" s="198"/>
      <c r="Q2431" s="198"/>
      <c r="R2431" s="198"/>
      <c r="S2431" s="198"/>
    </row>
    <row r="2432" spans="6:19" s="162" customFormat="1">
      <c r="F2432" s="197"/>
      <c r="K2432" s="197"/>
      <c r="P2432" s="198"/>
      <c r="Q2432" s="198"/>
      <c r="R2432" s="198"/>
      <c r="S2432" s="198"/>
    </row>
    <row r="2433" spans="6:19" s="162" customFormat="1">
      <c r="F2433" s="197"/>
      <c r="K2433" s="197"/>
      <c r="P2433" s="198"/>
      <c r="Q2433" s="198"/>
      <c r="R2433" s="198"/>
      <c r="S2433" s="198"/>
    </row>
    <row r="2434" spans="6:19" s="162" customFormat="1">
      <c r="F2434" s="197"/>
      <c r="K2434" s="197"/>
      <c r="P2434" s="198"/>
      <c r="Q2434" s="198"/>
      <c r="R2434" s="198"/>
      <c r="S2434" s="198"/>
    </row>
    <row r="2435" spans="6:19" s="162" customFormat="1">
      <c r="F2435" s="197"/>
      <c r="K2435" s="197"/>
      <c r="P2435" s="198"/>
      <c r="Q2435" s="198"/>
      <c r="R2435" s="198"/>
      <c r="S2435" s="198"/>
    </row>
    <row r="2436" spans="6:19" s="162" customFormat="1">
      <c r="F2436" s="197"/>
      <c r="K2436" s="197"/>
      <c r="P2436" s="198"/>
      <c r="Q2436" s="198"/>
      <c r="R2436" s="198"/>
      <c r="S2436" s="198"/>
    </row>
    <row r="2437" spans="6:19" s="162" customFormat="1">
      <c r="F2437" s="197"/>
      <c r="K2437" s="197"/>
      <c r="P2437" s="198"/>
      <c r="Q2437" s="198"/>
      <c r="R2437" s="198"/>
      <c r="S2437" s="198"/>
    </row>
    <row r="2438" spans="6:19" s="162" customFormat="1">
      <c r="F2438" s="197"/>
      <c r="K2438" s="197"/>
      <c r="P2438" s="198"/>
      <c r="Q2438" s="198"/>
      <c r="R2438" s="198"/>
      <c r="S2438" s="198"/>
    </row>
    <row r="2439" spans="6:19" s="162" customFormat="1">
      <c r="F2439" s="197"/>
      <c r="K2439" s="197"/>
      <c r="P2439" s="198"/>
      <c r="Q2439" s="198"/>
      <c r="R2439" s="198"/>
      <c r="S2439" s="198"/>
    </row>
    <row r="2440" spans="6:19" s="162" customFormat="1">
      <c r="F2440" s="197"/>
      <c r="K2440" s="197"/>
      <c r="P2440" s="198"/>
      <c r="Q2440" s="198"/>
      <c r="R2440" s="198"/>
      <c r="S2440" s="198"/>
    </row>
    <row r="2441" spans="6:19" s="162" customFormat="1">
      <c r="F2441" s="197"/>
      <c r="K2441" s="197"/>
      <c r="P2441" s="198"/>
      <c r="Q2441" s="198"/>
      <c r="R2441" s="198"/>
      <c r="S2441" s="198"/>
    </row>
    <row r="2442" spans="6:19" s="162" customFormat="1">
      <c r="F2442" s="197"/>
      <c r="K2442" s="197"/>
      <c r="P2442" s="198"/>
      <c r="Q2442" s="198"/>
      <c r="R2442" s="198"/>
      <c r="S2442" s="198"/>
    </row>
    <row r="2443" spans="6:19" s="162" customFormat="1">
      <c r="F2443" s="197"/>
      <c r="K2443" s="197"/>
      <c r="P2443" s="198"/>
      <c r="Q2443" s="198"/>
      <c r="R2443" s="198"/>
      <c r="S2443" s="198"/>
    </row>
    <row r="2444" spans="6:19" s="162" customFormat="1">
      <c r="F2444" s="197"/>
      <c r="K2444" s="197"/>
      <c r="P2444" s="198"/>
      <c r="Q2444" s="198"/>
      <c r="R2444" s="198"/>
      <c r="S2444" s="198"/>
    </row>
    <row r="2445" spans="6:19" s="162" customFormat="1">
      <c r="F2445" s="197"/>
      <c r="K2445" s="197"/>
      <c r="P2445" s="198"/>
      <c r="Q2445" s="198"/>
      <c r="R2445" s="198"/>
      <c r="S2445" s="198"/>
    </row>
    <row r="2446" spans="6:19" s="162" customFormat="1">
      <c r="F2446" s="197"/>
      <c r="K2446" s="197"/>
      <c r="P2446" s="198"/>
      <c r="Q2446" s="198"/>
      <c r="R2446" s="198"/>
      <c r="S2446" s="198"/>
    </row>
    <row r="2447" spans="6:19" s="162" customFormat="1">
      <c r="F2447" s="197"/>
      <c r="K2447" s="197"/>
      <c r="P2447" s="198"/>
      <c r="Q2447" s="198"/>
      <c r="R2447" s="198"/>
      <c r="S2447" s="198"/>
    </row>
    <row r="2448" spans="6:19" s="162" customFormat="1">
      <c r="F2448" s="197"/>
      <c r="K2448" s="197"/>
      <c r="P2448" s="198"/>
      <c r="Q2448" s="198"/>
      <c r="R2448" s="198"/>
      <c r="S2448" s="198"/>
    </row>
    <row r="2449" spans="6:19" s="162" customFormat="1">
      <c r="F2449" s="197"/>
      <c r="K2449" s="197"/>
      <c r="P2449" s="198"/>
      <c r="Q2449" s="198"/>
      <c r="R2449" s="198"/>
      <c r="S2449" s="198"/>
    </row>
    <row r="2450" spans="6:19" s="162" customFormat="1">
      <c r="F2450" s="197"/>
      <c r="K2450" s="197"/>
      <c r="P2450" s="198"/>
      <c r="Q2450" s="198"/>
      <c r="R2450" s="198"/>
      <c r="S2450" s="198"/>
    </row>
    <row r="2451" spans="6:19" s="162" customFormat="1">
      <c r="F2451" s="197"/>
      <c r="K2451" s="197"/>
      <c r="P2451" s="198"/>
      <c r="Q2451" s="198"/>
      <c r="R2451" s="198"/>
      <c r="S2451" s="198"/>
    </row>
    <row r="2452" spans="6:19" s="162" customFormat="1">
      <c r="F2452" s="197"/>
      <c r="K2452" s="197"/>
      <c r="P2452" s="198"/>
      <c r="Q2452" s="198"/>
      <c r="R2452" s="198"/>
      <c r="S2452" s="198"/>
    </row>
    <row r="2453" spans="6:19" s="162" customFormat="1">
      <c r="F2453" s="197"/>
      <c r="K2453" s="197"/>
      <c r="P2453" s="198"/>
      <c r="Q2453" s="198"/>
      <c r="R2453" s="198"/>
      <c r="S2453" s="198"/>
    </row>
    <row r="2454" spans="6:19" s="162" customFormat="1">
      <c r="F2454" s="197"/>
      <c r="K2454" s="197"/>
      <c r="P2454" s="198"/>
      <c r="Q2454" s="198"/>
      <c r="R2454" s="198"/>
      <c r="S2454" s="198"/>
    </row>
    <row r="2455" spans="6:19" s="162" customFormat="1">
      <c r="F2455" s="197"/>
      <c r="K2455" s="197"/>
      <c r="P2455" s="198"/>
      <c r="Q2455" s="198"/>
      <c r="R2455" s="198"/>
      <c r="S2455" s="198"/>
    </row>
    <row r="2456" spans="6:19" s="162" customFormat="1">
      <c r="F2456" s="197"/>
      <c r="K2456" s="197"/>
      <c r="P2456" s="198"/>
      <c r="Q2456" s="198"/>
      <c r="R2456" s="198"/>
      <c r="S2456" s="198"/>
    </row>
    <row r="2457" spans="6:19" s="162" customFormat="1">
      <c r="F2457" s="197"/>
      <c r="K2457" s="197"/>
      <c r="P2457" s="198"/>
      <c r="Q2457" s="198"/>
      <c r="R2457" s="198"/>
      <c r="S2457" s="198"/>
    </row>
    <row r="2458" spans="6:19" s="162" customFormat="1">
      <c r="F2458" s="197"/>
      <c r="K2458" s="197"/>
      <c r="P2458" s="198"/>
      <c r="Q2458" s="198"/>
      <c r="R2458" s="198"/>
      <c r="S2458" s="198"/>
    </row>
    <row r="2459" spans="6:19" s="162" customFormat="1">
      <c r="F2459" s="197"/>
      <c r="K2459" s="197"/>
      <c r="P2459" s="198"/>
      <c r="Q2459" s="198"/>
      <c r="R2459" s="198"/>
      <c r="S2459" s="198"/>
    </row>
    <row r="2460" spans="6:19" s="162" customFormat="1">
      <c r="F2460" s="197"/>
      <c r="K2460" s="197"/>
      <c r="P2460" s="198"/>
      <c r="Q2460" s="198"/>
      <c r="R2460" s="198"/>
      <c r="S2460" s="198"/>
    </row>
    <row r="2461" spans="6:19" s="162" customFormat="1">
      <c r="F2461" s="197"/>
      <c r="K2461" s="197"/>
      <c r="P2461" s="198"/>
      <c r="Q2461" s="198"/>
      <c r="R2461" s="198"/>
      <c r="S2461" s="198"/>
    </row>
    <row r="2462" spans="6:19" s="162" customFormat="1">
      <c r="F2462" s="197"/>
      <c r="K2462" s="197"/>
      <c r="P2462" s="198"/>
      <c r="Q2462" s="198"/>
      <c r="R2462" s="198"/>
      <c r="S2462" s="198"/>
    </row>
    <row r="2463" spans="6:19" s="162" customFormat="1">
      <c r="F2463" s="197"/>
      <c r="K2463" s="197"/>
      <c r="P2463" s="198"/>
      <c r="Q2463" s="198"/>
      <c r="R2463" s="198"/>
      <c r="S2463" s="198"/>
    </row>
    <row r="2464" spans="6:19" s="162" customFormat="1">
      <c r="F2464" s="197"/>
      <c r="K2464" s="197"/>
      <c r="P2464" s="198"/>
      <c r="Q2464" s="198"/>
      <c r="R2464" s="198"/>
      <c r="S2464" s="198"/>
    </row>
  </sheetData>
  <mergeCells count="11">
    <mergeCell ref="A90:U90"/>
    <mergeCell ref="A177:U177"/>
    <mergeCell ref="A206:U206"/>
    <mergeCell ref="A233:U233"/>
    <mergeCell ref="A234:U234"/>
    <mergeCell ref="Y4:AD4"/>
    <mergeCell ref="A1:U1"/>
    <mergeCell ref="B2:K2"/>
    <mergeCell ref="L2:S2"/>
    <mergeCell ref="T2:U2"/>
    <mergeCell ref="A4:U4"/>
  </mergeCells>
  <pageMargins left="0.74803149606299213" right="0.74803149606299213" top="0.98425196850393704" bottom="0.98425196850393704" header="0.51181102362204722" footer="0.51181102362204722"/>
  <pageSetup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FCC58E-09D9-45DD-80AE-8E576A59CF9D}">
  <sheetPr codeName="Sheet3"/>
  <dimension ref="A1:Y159"/>
  <sheetViews>
    <sheetView zoomScale="85" zoomScaleNormal="85" workbookViewId="0">
      <pane ySplit="3" topLeftCell="A112" activePane="bottomLeft" state="frozen"/>
      <selection activeCell="C1" sqref="C1"/>
      <selection pane="bottomLeft" activeCell="B143" sqref="B143:F155"/>
    </sheetView>
  </sheetViews>
  <sheetFormatPr defaultRowHeight="14.4"/>
  <cols>
    <col min="1" max="1" width="12.44140625" style="239" bestFit="1" customWidth="1"/>
    <col min="2" max="2" width="9" style="235" bestFit="1" customWidth="1"/>
    <col min="3" max="3" width="6" style="235" bestFit="1" customWidth="1"/>
    <col min="4" max="4" width="9" style="235" bestFit="1" customWidth="1"/>
    <col min="5" max="5" width="6" style="235" bestFit="1" customWidth="1"/>
    <col min="6" max="6" width="5.5546875" style="236" bestFit="1" customWidth="1"/>
    <col min="7" max="7" width="9.77734375" style="237" bestFit="1" customWidth="1"/>
    <col min="8" max="8" width="6.44140625" style="237" bestFit="1" customWidth="1"/>
    <col min="9" max="9" width="9" style="232" bestFit="1" customWidth="1"/>
    <col min="10" max="10" width="5.44140625" style="232" bestFit="1" customWidth="1"/>
    <col min="11" max="11" width="9" style="232" bestFit="1" customWidth="1"/>
    <col min="12" max="12" width="5.44140625" style="232" bestFit="1" customWidth="1"/>
    <col min="13" max="13" width="9.77734375" style="232" bestFit="1" customWidth="1"/>
    <col min="14" max="14" width="5.44140625" style="232" bestFit="1" customWidth="1"/>
    <col min="15" max="15" width="5.6640625" style="238" bestFit="1" customWidth="1"/>
    <col min="16" max="16" width="7.21875" style="235" customWidth="1"/>
    <col min="17" max="17" width="5" style="232" customWidth="1"/>
    <col min="18" max="16384" width="8.88671875" style="6"/>
  </cols>
  <sheetData>
    <row r="1" spans="1:25" s="200" customFormat="1" ht="45" customHeight="1">
      <c r="A1" s="535" t="s">
        <v>870</v>
      </c>
      <c r="B1" s="535"/>
      <c r="C1" s="535"/>
      <c r="D1" s="535"/>
      <c r="E1" s="535"/>
      <c r="F1" s="535"/>
      <c r="G1" s="535"/>
      <c r="H1" s="535"/>
      <c r="I1" s="535"/>
      <c r="J1" s="535"/>
      <c r="K1" s="535"/>
      <c r="L1" s="535"/>
      <c r="M1" s="535"/>
      <c r="N1" s="535"/>
      <c r="O1" s="535"/>
      <c r="P1" s="535"/>
      <c r="Q1" s="535"/>
      <c r="R1" s="199"/>
      <c r="S1" s="199"/>
      <c r="T1" s="199"/>
      <c r="U1" s="199"/>
    </row>
    <row r="2" spans="1:25">
      <c r="A2" s="201" t="s">
        <v>355</v>
      </c>
      <c r="B2" s="536" t="s">
        <v>356</v>
      </c>
      <c r="C2" s="536"/>
      <c r="D2" s="536"/>
      <c r="E2" s="536"/>
      <c r="F2" s="536"/>
      <c r="G2" s="536"/>
      <c r="H2" s="536"/>
      <c r="I2" s="537" t="s">
        <v>109</v>
      </c>
      <c r="J2" s="537"/>
      <c r="K2" s="537"/>
      <c r="L2" s="537"/>
      <c r="M2" s="537"/>
      <c r="N2" s="537"/>
      <c r="O2" s="538" t="s">
        <v>110</v>
      </c>
      <c r="P2" s="538"/>
      <c r="Q2" s="202" t="s">
        <v>357</v>
      </c>
      <c r="R2" s="203"/>
      <c r="S2" s="203"/>
      <c r="T2" s="203"/>
      <c r="U2" s="203"/>
    </row>
    <row r="3" spans="1:25" ht="16.2">
      <c r="A3" s="204" t="str">
        <f>"- Grain - Spot"</f>
        <v>- Grain - Spot</v>
      </c>
      <c r="B3" s="205" t="s">
        <v>851</v>
      </c>
      <c r="C3" s="206" t="s">
        <v>115</v>
      </c>
      <c r="D3" s="206" t="s">
        <v>852</v>
      </c>
      <c r="E3" s="446" t="s">
        <v>115</v>
      </c>
      <c r="F3" s="208" t="s">
        <v>358</v>
      </c>
      <c r="G3" s="209" t="s">
        <v>853</v>
      </c>
      <c r="H3" s="207" t="s">
        <v>115</v>
      </c>
      <c r="I3" s="210" t="s">
        <v>852</v>
      </c>
      <c r="J3" s="211" t="s">
        <v>115</v>
      </c>
      <c r="K3" s="211" t="s">
        <v>851</v>
      </c>
      <c r="L3" s="211" t="s">
        <v>115</v>
      </c>
      <c r="M3" s="211" t="s">
        <v>853</v>
      </c>
      <c r="N3" s="212" t="s">
        <v>115</v>
      </c>
      <c r="O3" s="213" t="s">
        <v>359</v>
      </c>
      <c r="P3" s="214" t="s">
        <v>123</v>
      </c>
      <c r="Q3" s="215" t="s">
        <v>360</v>
      </c>
      <c r="R3" s="203"/>
      <c r="S3" s="216"/>
      <c r="T3" s="217"/>
      <c r="U3" s="217"/>
      <c r="V3" s="217"/>
      <c r="W3" s="218"/>
      <c r="X3" s="219"/>
      <c r="Y3" s="219"/>
    </row>
    <row r="4" spans="1:25" ht="15" thickBot="1">
      <c r="A4" s="539" t="s">
        <v>361</v>
      </c>
      <c r="B4" s="539"/>
      <c r="C4" s="539"/>
      <c r="D4" s="539"/>
      <c r="E4" s="539"/>
      <c r="F4" s="539"/>
      <c r="G4" s="539"/>
      <c r="H4" s="539"/>
      <c r="I4" s="539"/>
      <c r="J4" s="539"/>
      <c r="K4" s="539"/>
      <c r="L4" s="539"/>
      <c r="M4" s="539"/>
      <c r="N4" s="539"/>
      <c r="O4" s="539"/>
      <c r="P4" s="539"/>
      <c r="Q4" s="539"/>
    </row>
    <row r="5" spans="1:25" ht="15" thickTop="1">
      <c r="A5" s="379" t="s">
        <v>362</v>
      </c>
      <c r="B5" s="383">
        <v>4.7699999999999996</v>
      </c>
      <c r="C5" s="384">
        <v>0.19</v>
      </c>
      <c r="D5" s="384">
        <v>0.314</v>
      </c>
      <c r="E5" s="384">
        <v>1.2E-2</v>
      </c>
      <c r="F5" s="385">
        <v>0.78132999999999997</v>
      </c>
      <c r="G5" s="386">
        <v>0.1079</v>
      </c>
      <c r="H5" s="387">
        <v>3.0999999999999999E-3</v>
      </c>
      <c r="I5" s="357">
        <v>1760.3604838834412</v>
      </c>
      <c r="J5" s="358">
        <v>67.274922950959535</v>
      </c>
      <c r="K5" s="358">
        <v>1779.6335284764261</v>
      </c>
      <c r="L5" s="358">
        <v>70.886870107027462</v>
      </c>
      <c r="M5" s="358">
        <v>1764.2558287799554</v>
      </c>
      <c r="N5" s="395">
        <v>50.687609538627079</v>
      </c>
      <c r="O5" s="398">
        <v>263</v>
      </c>
      <c r="P5" s="399">
        <v>0.36630036630036628</v>
      </c>
      <c r="Q5" s="361">
        <v>0.22079251959779</v>
      </c>
      <c r="R5" s="224"/>
    </row>
    <row r="6" spans="1:25">
      <c r="A6" s="380" t="s">
        <v>363</v>
      </c>
      <c r="B6" s="388">
        <v>4.83</v>
      </c>
      <c r="C6" s="220">
        <v>0.19</v>
      </c>
      <c r="D6" s="220">
        <v>0.316</v>
      </c>
      <c r="E6" s="220">
        <v>1.0999999999999999E-2</v>
      </c>
      <c r="F6" s="221">
        <v>0.72902</v>
      </c>
      <c r="G6" s="222">
        <v>0.11210000000000001</v>
      </c>
      <c r="H6" s="389">
        <v>3.7000000000000002E-3</v>
      </c>
      <c r="I6" s="366">
        <v>1770.1649179895278</v>
      </c>
      <c r="J6" s="223">
        <v>61.619664866724072</v>
      </c>
      <c r="K6" s="223">
        <v>1790.1375847716922</v>
      </c>
      <c r="L6" s="223">
        <v>70.419490912343988</v>
      </c>
      <c r="M6" s="223">
        <v>1833.7381126165649</v>
      </c>
      <c r="N6" s="396">
        <v>60.524808355765302</v>
      </c>
      <c r="O6" s="400">
        <v>399</v>
      </c>
      <c r="P6" s="401">
        <v>0.29940119760479045</v>
      </c>
      <c r="Q6" s="369">
        <v>3.4668633535856586</v>
      </c>
      <c r="R6" s="224"/>
    </row>
    <row r="7" spans="1:25">
      <c r="A7" s="381" t="s">
        <v>364</v>
      </c>
      <c r="B7" s="304">
        <v>11.38</v>
      </c>
      <c r="C7" s="225">
        <v>0.82</v>
      </c>
      <c r="D7" s="225">
        <v>0.47599999999999998</v>
      </c>
      <c r="E7" s="225">
        <v>0.03</v>
      </c>
      <c r="F7" s="226">
        <v>0.93640999999999996</v>
      </c>
      <c r="G7" s="227">
        <v>0.1719</v>
      </c>
      <c r="H7" s="305">
        <v>6.4000000000000003E-3</v>
      </c>
      <c r="I7" s="314">
        <v>2509.8193468382319</v>
      </c>
      <c r="J7" s="228">
        <v>158.1818916074516</v>
      </c>
      <c r="K7" s="228">
        <v>2554.7872947722499</v>
      </c>
      <c r="L7" s="228">
        <v>184.08836394668231</v>
      </c>
      <c r="M7" s="228">
        <v>2576.2286547284043</v>
      </c>
      <c r="N7" s="315">
        <v>95.915435661790525</v>
      </c>
      <c r="O7" s="321">
        <v>642</v>
      </c>
      <c r="P7" s="322">
        <v>0.37313432835820892</v>
      </c>
      <c r="Q7" s="326">
        <v>2.5777722706517125</v>
      </c>
      <c r="R7" s="224"/>
    </row>
    <row r="8" spans="1:25">
      <c r="A8" s="381" t="s">
        <v>365</v>
      </c>
      <c r="B8" s="304">
        <v>12.05</v>
      </c>
      <c r="C8" s="225">
        <v>0.52</v>
      </c>
      <c r="D8" s="225">
        <v>0.49099999999999999</v>
      </c>
      <c r="E8" s="225">
        <v>2.1000000000000001E-2</v>
      </c>
      <c r="F8" s="226">
        <v>0.83784000000000003</v>
      </c>
      <c r="G8" s="227">
        <v>0.17330000000000001</v>
      </c>
      <c r="H8" s="305">
        <v>3.8999999999999998E-3</v>
      </c>
      <c r="I8" s="314">
        <v>2575.0010364712425</v>
      </c>
      <c r="J8" s="228">
        <v>110.13242722178431</v>
      </c>
      <c r="K8" s="228">
        <v>2608.3039384360081</v>
      </c>
      <c r="L8" s="228">
        <v>112.55751435574474</v>
      </c>
      <c r="M8" s="228">
        <v>2589.7713141623694</v>
      </c>
      <c r="N8" s="315">
        <v>58.281062465281252</v>
      </c>
      <c r="O8" s="321">
        <v>242.7</v>
      </c>
      <c r="P8" s="322">
        <v>0.7142857142857143</v>
      </c>
      <c r="Q8" s="326">
        <v>0.57033134973557553</v>
      </c>
    </row>
    <row r="9" spans="1:25">
      <c r="A9" s="381" t="s">
        <v>366</v>
      </c>
      <c r="B9" s="304">
        <v>11.5</v>
      </c>
      <c r="C9" s="225">
        <v>0.7</v>
      </c>
      <c r="D9" s="225">
        <v>0.49099999999999999</v>
      </c>
      <c r="E9" s="225">
        <v>3.4000000000000002E-2</v>
      </c>
      <c r="F9" s="226">
        <v>0.83604999999999996</v>
      </c>
      <c r="G9" s="227">
        <v>0.1704</v>
      </c>
      <c r="H9" s="305">
        <v>5.7999999999999996E-3</v>
      </c>
      <c r="I9" s="314">
        <v>2575.0010364712425</v>
      </c>
      <c r="J9" s="228">
        <v>178.30964407336509</v>
      </c>
      <c r="K9" s="228">
        <v>2564.5820625559786</v>
      </c>
      <c r="L9" s="228">
        <v>156.10499511210304</v>
      </c>
      <c r="M9" s="228">
        <v>2561.575633278951</v>
      </c>
      <c r="N9" s="315">
        <v>87.189780944940807</v>
      </c>
      <c r="O9" s="321">
        <v>58.1</v>
      </c>
      <c r="P9" s="322">
        <v>0.44247787610619471</v>
      </c>
      <c r="Q9" s="326">
        <v>-0.52410723376168367</v>
      </c>
    </row>
    <row r="10" spans="1:25">
      <c r="A10" s="380" t="s">
        <v>367</v>
      </c>
      <c r="B10" s="388">
        <v>3.29</v>
      </c>
      <c r="C10" s="220">
        <v>0.24</v>
      </c>
      <c r="D10" s="220">
        <v>0.23699999999999999</v>
      </c>
      <c r="E10" s="220">
        <v>1.6E-2</v>
      </c>
      <c r="F10" s="221">
        <v>0.85011000000000003</v>
      </c>
      <c r="G10" s="222">
        <v>9.9900000000000003E-2</v>
      </c>
      <c r="H10" s="389">
        <v>3.5000000000000001E-3</v>
      </c>
      <c r="I10" s="366">
        <v>1371.0819881408602</v>
      </c>
      <c r="J10" s="223">
        <v>92.562497089678331</v>
      </c>
      <c r="K10" s="223">
        <v>1478.6888693099718</v>
      </c>
      <c r="L10" s="223">
        <v>107.86788104388852</v>
      </c>
      <c r="M10" s="223">
        <v>1622.2218930126146</v>
      </c>
      <c r="N10" s="396">
        <v>56.834600856297811</v>
      </c>
      <c r="O10" s="400">
        <v>239</v>
      </c>
      <c r="P10" s="401">
        <v>0.81300813008130079</v>
      </c>
      <c r="Q10" s="369">
        <v>15.481230154363445</v>
      </c>
      <c r="R10" s="224"/>
    </row>
    <row r="11" spans="1:25">
      <c r="A11" s="380" t="s">
        <v>368</v>
      </c>
      <c r="B11" s="388">
        <v>3.49</v>
      </c>
      <c r="C11" s="220">
        <v>0.26</v>
      </c>
      <c r="D11" s="220">
        <v>0.255</v>
      </c>
      <c r="E11" s="220">
        <v>2.3E-2</v>
      </c>
      <c r="F11" s="221">
        <v>0.84804000000000002</v>
      </c>
      <c r="G11" s="222">
        <v>9.5500000000000002E-2</v>
      </c>
      <c r="H11" s="389">
        <v>4.4000000000000003E-3</v>
      </c>
      <c r="I11" s="366">
        <v>1464.2099763658155</v>
      </c>
      <c r="J11" s="223">
        <v>132.06599786828923</v>
      </c>
      <c r="K11" s="223">
        <v>1524.955781849178</v>
      </c>
      <c r="L11" s="223">
        <v>113.60702099735997</v>
      </c>
      <c r="M11" s="223">
        <v>1537.9551953774103</v>
      </c>
      <c r="N11" s="396">
        <v>70.858668687545602</v>
      </c>
      <c r="O11" s="400">
        <v>263.39999999999998</v>
      </c>
      <c r="P11" s="401">
        <v>0.46511627906976744</v>
      </c>
      <c r="Q11" s="369">
        <v>4.7950173862833516</v>
      </c>
    </row>
    <row r="12" spans="1:25">
      <c r="A12" s="380" t="s">
        <v>369</v>
      </c>
      <c r="B12" s="388">
        <v>4.01</v>
      </c>
      <c r="C12" s="220">
        <v>0.18</v>
      </c>
      <c r="D12" s="220">
        <v>0.29299999999999998</v>
      </c>
      <c r="E12" s="220">
        <v>1.2999999999999999E-2</v>
      </c>
      <c r="F12" s="221">
        <v>0.79683999999999999</v>
      </c>
      <c r="G12" s="222">
        <v>9.8799999999999999E-2</v>
      </c>
      <c r="H12" s="389">
        <v>3.0999999999999999E-3</v>
      </c>
      <c r="I12" s="366">
        <v>1656.5034635920733</v>
      </c>
      <c r="J12" s="223">
        <v>73.496740705450364</v>
      </c>
      <c r="K12" s="223">
        <v>1636.2247195986936</v>
      </c>
      <c r="L12" s="223">
        <v>73.446496141587232</v>
      </c>
      <c r="M12" s="223">
        <v>1601.5941333943852</v>
      </c>
      <c r="N12" s="396">
        <v>50.25244750528941</v>
      </c>
      <c r="O12" s="400">
        <v>256</v>
      </c>
      <c r="P12" s="401">
        <v>1.2345679012345678</v>
      </c>
      <c r="Q12" s="369">
        <v>-3.4284172907973032</v>
      </c>
    </row>
    <row r="13" spans="1:25">
      <c r="A13" s="380" t="s">
        <v>370</v>
      </c>
      <c r="B13" s="388">
        <v>4.0999999999999996</v>
      </c>
      <c r="C13" s="220">
        <v>0.21</v>
      </c>
      <c r="D13" s="220">
        <v>0.3</v>
      </c>
      <c r="E13" s="220">
        <v>1.6E-2</v>
      </c>
      <c r="F13" s="221">
        <v>0.75607999999999997</v>
      </c>
      <c r="G13" s="222">
        <v>9.98E-2</v>
      </c>
      <c r="H13" s="389">
        <v>3.8999999999999998E-3</v>
      </c>
      <c r="I13" s="366">
        <v>1691.3087153424083</v>
      </c>
      <c r="J13" s="223">
        <v>90.203131484928448</v>
      </c>
      <c r="K13" s="223">
        <v>1654.3032337211555</v>
      </c>
      <c r="L13" s="223">
        <v>84.732604654010416</v>
      </c>
      <c r="M13" s="223">
        <v>1620.3583168911262</v>
      </c>
      <c r="N13" s="396">
        <v>63.32061558993378</v>
      </c>
      <c r="O13" s="400">
        <v>257</v>
      </c>
      <c r="P13" s="401">
        <v>0.79365079365079361</v>
      </c>
      <c r="Q13" s="369">
        <v>-4.3786857333759421</v>
      </c>
    </row>
    <row r="14" spans="1:25">
      <c r="A14" s="381" t="s">
        <v>845</v>
      </c>
      <c r="B14" s="424">
        <v>1.885</v>
      </c>
      <c r="C14" s="425">
        <v>8.1000000000000003E-2</v>
      </c>
      <c r="D14" s="425">
        <v>0.18490000000000001</v>
      </c>
      <c r="E14" s="425">
        <v>7.4000000000000003E-3</v>
      </c>
      <c r="F14" s="426">
        <v>0.50966999999999996</v>
      </c>
      <c r="G14" s="227">
        <v>7.4499999999999997E-2</v>
      </c>
      <c r="H14" s="305">
        <v>3.3999999999999998E-3</v>
      </c>
      <c r="I14" s="314">
        <v>1093.6882052574201</v>
      </c>
      <c r="J14" s="228">
        <v>43.771188312087119</v>
      </c>
      <c r="K14" s="228">
        <v>1075.8236279230978</v>
      </c>
      <c r="L14" s="228">
        <v>46.229025921363885</v>
      </c>
      <c r="M14" s="228">
        <v>1055.043623112859</v>
      </c>
      <c r="N14" s="315">
        <v>48.149641860184168</v>
      </c>
      <c r="O14" s="321">
        <v>66</v>
      </c>
      <c r="P14" s="322">
        <v>0.2012072434607646</v>
      </c>
      <c r="Q14" s="326">
        <v>-3.6628421136314815</v>
      </c>
    </row>
    <row r="15" spans="1:25">
      <c r="A15" s="381" t="s">
        <v>846</v>
      </c>
      <c r="B15" s="424">
        <v>2.1779999999999999</v>
      </c>
      <c r="C15" s="425">
        <v>9.2999999999999999E-2</v>
      </c>
      <c r="D15" s="425">
        <v>0.1968</v>
      </c>
      <c r="E15" s="425">
        <v>7.7000000000000002E-3</v>
      </c>
      <c r="F15" s="426">
        <v>0.80994999999999995</v>
      </c>
      <c r="G15" s="227">
        <v>8.0600000000000005E-2</v>
      </c>
      <c r="H15" s="305">
        <v>2.0999999999999999E-3</v>
      </c>
      <c r="I15" s="314">
        <v>1158.1068701890463</v>
      </c>
      <c r="J15" s="228">
        <v>45.312108234022645</v>
      </c>
      <c r="K15" s="228">
        <v>1174.0387552566626</v>
      </c>
      <c r="L15" s="228">
        <v>50.131131422805154</v>
      </c>
      <c r="M15" s="228">
        <v>1211.708529257844</v>
      </c>
      <c r="N15" s="315">
        <v>31.570569620861939</v>
      </c>
      <c r="O15" s="321">
        <v>243.1</v>
      </c>
      <c r="P15" s="322">
        <v>0.24449877750611249</v>
      </c>
      <c r="Q15" s="326">
        <v>4.423642961532015</v>
      </c>
    </row>
    <row r="16" spans="1:25">
      <c r="A16" s="381" t="s">
        <v>847</v>
      </c>
      <c r="B16" s="424">
        <v>2.4220000000000002</v>
      </c>
      <c r="C16" s="425">
        <v>8.8999999999999996E-2</v>
      </c>
      <c r="D16" s="425">
        <v>0.20749999999999999</v>
      </c>
      <c r="E16" s="425">
        <v>8.8999999999999999E-3</v>
      </c>
      <c r="F16" s="426">
        <v>0.75390999999999997</v>
      </c>
      <c r="G16" s="227">
        <v>8.3299999999999999E-2</v>
      </c>
      <c r="H16" s="305">
        <v>2.3999999999999998E-3</v>
      </c>
      <c r="I16" s="314">
        <v>1215.4849736959918</v>
      </c>
      <c r="J16" s="228">
        <v>52.13405429346664</v>
      </c>
      <c r="K16" s="228">
        <v>1249.1497948621636</v>
      </c>
      <c r="L16" s="228">
        <v>45.901871074621205</v>
      </c>
      <c r="M16" s="228">
        <v>1276.2545182962897</v>
      </c>
      <c r="N16" s="315">
        <v>36.770838462318068</v>
      </c>
      <c r="O16" s="321">
        <v>387</v>
      </c>
      <c r="P16" s="322">
        <v>0.5780346820809249</v>
      </c>
      <c r="Q16" s="326">
        <v>4.7615537284381944</v>
      </c>
    </row>
    <row r="17" spans="1:19">
      <c r="A17" s="381" t="s">
        <v>371</v>
      </c>
      <c r="B17" s="304">
        <v>2.69</v>
      </c>
      <c r="C17" s="225">
        <v>0.12</v>
      </c>
      <c r="D17" s="225">
        <v>0.22900000000000001</v>
      </c>
      <c r="E17" s="225">
        <v>0.01</v>
      </c>
      <c r="F17" s="226">
        <v>0.82406999999999997</v>
      </c>
      <c r="G17" s="227">
        <v>8.4099999999999994E-2</v>
      </c>
      <c r="H17" s="305">
        <v>2.2000000000000001E-3</v>
      </c>
      <c r="I17" s="314">
        <v>1329.2559586391483</v>
      </c>
      <c r="J17" s="228">
        <v>58.046111730967176</v>
      </c>
      <c r="K17" s="228">
        <v>1325.7109793901973</v>
      </c>
      <c r="L17" s="228">
        <v>59.139523244172373</v>
      </c>
      <c r="M17" s="228">
        <v>1294.8672443627213</v>
      </c>
      <c r="N17" s="315">
        <v>33.872864894149671</v>
      </c>
      <c r="O17" s="321">
        <v>315</v>
      </c>
      <c r="P17" s="322">
        <v>0.25062656641604009</v>
      </c>
      <c r="Q17" s="326">
        <v>-2.6557714256917331</v>
      </c>
    </row>
    <row r="18" spans="1:19">
      <c r="A18" s="381" t="s">
        <v>372</v>
      </c>
      <c r="B18" s="304">
        <v>2.79</v>
      </c>
      <c r="C18" s="225">
        <v>0.11</v>
      </c>
      <c r="D18" s="225">
        <v>0.23300000000000001</v>
      </c>
      <c r="E18" s="225">
        <v>0.01</v>
      </c>
      <c r="F18" s="226">
        <v>0.80684</v>
      </c>
      <c r="G18" s="227">
        <v>8.5599999999999996E-2</v>
      </c>
      <c r="H18" s="305">
        <v>2.3E-3</v>
      </c>
      <c r="I18" s="314">
        <v>1350.2028956145518</v>
      </c>
      <c r="J18" s="228">
        <v>57.948622129379906</v>
      </c>
      <c r="K18" s="228">
        <v>1352.8618765236686</v>
      </c>
      <c r="L18" s="228">
        <v>53.33864029304786</v>
      </c>
      <c r="M18" s="228">
        <v>1329.1654485082543</v>
      </c>
      <c r="N18" s="315">
        <v>35.713557611787209</v>
      </c>
      <c r="O18" s="321">
        <v>236</v>
      </c>
      <c r="P18" s="322">
        <v>0.26666666666666666</v>
      </c>
      <c r="Q18" s="326">
        <v>-1.5827560917949235</v>
      </c>
    </row>
    <row r="19" spans="1:19">
      <c r="A19" s="381" t="s">
        <v>373</v>
      </c>
      <c r="B19" s="304">
        <v>2.83</v>
      </c>
      <c r="C19" s="225">
        <v>0.14000000000000001</v>
      </c>
      <c r="D19" s="225">
        <v>0.23499999999999999</v>
      </c>
      <c r="E19" s="225">
        <v>1.0999999999999999E-2</v>
      </c>
      <c r="F19" s="226">
        <v>0.79603000000000002</v>
      </c>
      <c r="G19" s="227">
        <v>8.6599999999999996E-2</v>
      </c>
      <c r="H19" s="305">
        <v>3.0999999999999999E-3</v>
      </c>
      <c r="I19" s="314">
        <v>1360.650894955297</v>
      </c>
      <c r="J19" s="228">
        <v>63.690041891524544</v>
      </c>
      <c r="K19" s="228">
        <v>1363.5221639768033</v>
      </c>
      <c r="L19" s="228">
        <v>67.453393270937269</v>
      </c>
      <c r="M19" s="228">
        <v>1351.6092073728762</v>
      </c>
      <c r="N19" s="315">
        <v>48.38323952489511</v>
      </c>
      <c r="O19" s="321">
        <v>229</v>
      </c>
      <c r="P19" s="322">
        <v>0.27777777777777779</v>
      </c>
      <c r="Q19" s="326">
        <v>-0.66895723505724369</v>
      </c>
      <c r="R19" s="445"/>
      <c r="S19" s="445"/>
    </row>
    <row r="20" spans="1:19">
      <c r="A20" s="380" t="s">
        <v>848</v>
      </c>
      <c r="B20" s="412">
        <v>2.56</v>
      </c>
      <c r="C20" s="230">
        <v>0.18</v>
      </c>
      <c r="D20" s="230">
        <v>0.20599999999999999</v>
      </c>
      <c r="E20" s="230">
        <v>1.2999999999999999E-2</v>
      </c>
      <c r="F20" s="231">
        <v>0.71167000000000002</v>
      </c>
      <c r="G20" s="222">
        <v>9.3399999999999997E-2</v>
      </c>
      <c r="H20" s="389">
        <v>3.8E-3</v>
      </c>
      <c r="I20" s="366">
        <v>1207.4720277517724</v>
      </c>
      <c r="J20" s="223">
        <v>76.199691071713787</v>
      </c>
      <c r="K20" s="223">
        <v>1289.2933389490167</v>
      </c>
      <c r="L20" s="223">
        <v>90.653437894852743</v>
      </c>
      <c r="M20" s="223">
        <v>1496.0108367263792</v>
      </c>
      <c r="N20" s="396">
        <v>60.865537254392301</v>
      </c>
      <c r="O20" s="400">
        <v>158.9</v>
      </c>
      <c r="P20" s="401">
        <v>0.51282051282051289</v>
      </c>
      <c r="Q20" s="369">
        <v>19.287213828343454</v>
      </c>
      <c r="R20" s="445"/>
    </row>
    <row r="21" spans="1:19">
      <c r="A21" s="380" t="s">
        <v>374</v>
      </c>
      <c r="B21" s="388">
        <v>2.4700000000000002</v>
      </c>
      <c r="C21" s="220">
        <v>0.16</v>
      </c>
      <c r="D21" s="220">
        <v>0.20799999999999999</v>
      </c>
      <c r="E21" s="220">
        <v>1.7000000000000001E-2</v>
      </c>
      <c r="F21" s="221">
        <v>0.87687999999999999</v>
      </c>
      <c r="G21" s="222">
        <v>8.5900000000000004E-2</v>
      </c>
      <c r="H21" s="389">
        <v>3.0000000000000001E-3</v>
      </c>
      <c r="I21" s="366">
        <v>1218.1537438364105</v>
      </c>
      <c r="J21" s="223">
        <v>99.560642525091268</v>
      </c>
      <c r="K21" s="223">
        <v>1263.2934903373791</v>
      </c>
      <c r="L21" s="223">
        <v>81.83277670201646</v>
      </c>
      <c r="M21" s="223">
        <v>1335.9333959581438</v>
      </c>
      <c r="N21" s="396">
        <v>46.656579602729117</v>
      </c>
      <c r="O21" s="400">
        <v>647</v>
      </c>
      <c r="P21" s="401">
        <v>7.6923076923076927E-2</v>
      </c>
      <c r="Q21" s="369">
        <v>8.8162817456375215</v>
      </c>
      <c r="R21" s="445"/>
    </row>
    <row r="22" spans="1:19">
      <c r="A22" s="380" t="s">
        <v>375</v>
      </c>
      <c r="B22" s="412">
        <v>2.63</v>
      </c>
      <c r="C22" s="230">
        <v>0.18</v>
      </c>
      <c r="D22" s="230">
        <v>0.21299999999999999</v>
      </c>
      <c r="E22" s="230">
        <v>1.7000000000000001E-2</v>
      </c>
      <c r="F22" s="231">
        <v>0.73002999999999996</v>
      </c>
      <c r="G22" s="222">
        <v>8.6900000000000005E-2</v>
      </c>
      <c r="H22" s="389">
        <v>4.4999999999999997E-3</v>
      </c>
      <c r="I22" s="366">
        <v>1244.7808539043556</v>
      </c>
      <c r="J22" s="223">
        <v>99.348706649643418</v>
      </c>
      <c r="K22" s="223">
        <v>1309.0649827656591</v>
      </c>
      <c r="L22" s="223">
        <v>89.593801101832184</v>
      </c>
      <c r="M22" s="223">
        <v>1358.2782747735971</v>
      </c>
      <c r="N22" s="396">
        <v>70.336619522223089</v>
      </c>
      <c r="O22" s="400">
        <v>216.8</v>
      </c>
      <c r="P22" s="401">
        <v>0.32258064516129031</v>
      </c>
      <c r="Q22" s="369">
        <v>8.3559770466151146</v>
      </c>
      <c r="R22" s="445"/>
    </row>
    <row r="23" spans="1:19">
      <c r="A23" s="380" t="s">
        <v>376</v>
      </c>
      <c r="B23" s="412">
        <v>2.7</v>
      </c>
      <c r="C23" s="230">
        <v>0.15</v>
      </c>
      <c r="D23" s="230">
        <v>0.221</v>
      </c>
      <c r="E23" s="230">
        <v>0.01</v>
      </c>
      <c r="F23" s="231">
        <v>0.67134000000000005</v>
      </c>
      <c r="G23" s="222">
        <v>8.9399999999999993E-2</v>
      </c>
      <c r="H23" s="389">
        <v>3.8E-3</v>
      </c>
      <c r="I23" s="366">
        <v>1287.1567776217098</v>
      </c>
      <c r="J23" s="223">
        <v>58.242388127679178</v>
      </c>
      <c r="K23" s="223">
        <v>1328.4589730925306</v>
      </c>
      <c r="L23" s="223">
        <v>73.803276282918361</v>
      </c>
      <c r="M23" s="223">
        <v>1412.7438566891497</v>
      </c>
      <c r="N23" s="396">
        <v>60.049515161283772</v>
      </c>
      <c r="O23" s="400">
        <v>149.9</v>
      </c>
      <c r="P23" s="401">
        <v>0.52083333333333337</v>
      </c>
      <c r="Q23" s="369">
        <v>8.8895859269040312</v>
      </c>
      <c r="R23" s="445"/>
    </row>
    <row r="24" spans="1:19">
      <c r="A24" s="380" t="s">
        <v>377</v>
      </c>
      <c r="B24" s="388">
        <v>2.76</v>
      </c>
      <c r="C24" s="220">
        <v>0.17</v>
      </c>
      <c r="D24" s="220">
        <v>0.222</v>
      </c>
      <c r="E24" s="220">
        <v>1.4999999999999999E-2</v>
      </c>
      <c r="F24" s="221">
        <v>0.75041000000000002</v>
      </c>
      <c r="G24" s="222">
        <v>9.0300000000000005E-2</v>
      </c>
      <c r="H24" s="389">
        <v>4.8999999999999998E-3</v>
      </c>
      <c r="I24" s="366">
        <v>1292.4342352902729</v>
      </c>
      <c r="J24" s="223">
        <v>87.32663751961303</v>
      </c>
      <c r="K24" s="223">
        <v>1344.792564757885</v>
      </c>
      <c r="L24" s="223">
        <v>82.831426090159596</v>
      </c>
      <c r="M24" s="223">
        <v>1431.8824051906131</v>
      </c>
      <c r="N24" s="396">
        <v>77.699045242901477</v>
      </c>
      <c r="O24" s="400">
        <v>182</v>
      </c>
      <c r="P24" s="401">
        <v>0.4464285714285714</v>
      </c>
      <c r="Q24" s="369">
        <v>9.7388004346471995</v>
      </c>
      <c r="R24" s="445"/>
    </row>
    <row r="25" spans="1:19">
      <c r="A25" s="380" t="s">
        <v>378</v>
      </c>
      <c r="B25" s="388">
        <v>2.7</v>
      </c>
      <c r="C25" s="220">
        <v>0.17</v>
      </c>
      <c r="D25" s="220">
        <v>0.222</v>
      </c>
      <c r="E25" s="220">
        <v>1.6E-2</v>
      </c>
      <c r="F25" s="221">
        <v>0.76946999999999999</v>
      </c>
      <c r="G25" s="222">
        <v>8.6900000000000005E-2</v>
      </c>
      <c r="H25" s="389">
        <v>4.1000000000000003E-3</v>
      </c>
      <c r="I25" s="366">
        <v>1292.4342352902729</v>
      </c>
      <c r="J25" s="223">
        <v>93.148413354253904</v>
      </c>
      <c r="K25" s="223">
        <v>1328.4589730925306</v>
      </c>
      <c r="L25" s="223">
        <v>83.643713120640811</v>
      </c>
      <c r="M25" s="223">
        <v>1358.2782747735971</v>
      </c>
      <c r="N25" s="396">
        <v>64.084475564692156</v>
      </c>
      <c r="O25" s="400">
        <v>165.9</v>
      </c>
      <c r="P25" s="401">
        <v>0.40322580645161293</v>
      </c>
      <c r="Q25" s="369">
        <v>4.8476104422931492</v>
      </c>
      <c r="R25" s="445"/>
    </row>
    <row r="26" spans="1:19">
      <c r="A26" s="380" t="s">
        <v>379</v>
      </c>
      <c r="B26" s="388">
        <v>2.8</v>
      </c>
      <c r="C26" s="220">
        <v>0.13</v>
      </c>
      <c r="D26" s="220">
        <v>0.22900000000000001</v>
      </c>
      <c r="E26" s="220">
        <v>1.2E-2</v>
      </c>
      <c r="F26" s="221">
        <v>0.81679000000000002</v>
      </c>
      <c r="G26" s="222">
        <v>8.6900000000000005E-2</v>
      </c>
      <c r="H26" s="389">
        <v>2.5000000000000001E-3</v>
      </c>
      <c r="I26" s="366">
        <v>1329.2559586391483</v>
      </c>
      <c r="J26" s="223">
        <v>69.655334077160603</v>
      </c>
      <c r="K26" s="223">
        <v>1355.5374592398232</v>
      </c>
      <c r="L26" s="223">
        <v>62.935667750420372</v>
      </c>
      <c r="M26" s="223">
        <v>1358.2782747735971</v>
      </c>
      <c r="N26" s="396">
        <v>39.075899734568381</v>
      </c>
      <c r="O26" s="400">
        <v>145</v>
      </c>
      <c r="P26" s="401">
        <v>0.25641025641025644</v>
      </c>
      <c r="Q26" s="369">
        <v>2.1366988395133069</v>
      </c>
      <c r="R26" s="445"/>
    </row>
    <row r="27" spans="1:19">
      <c r="A27" s="380" t="s">
        <v>849</v>
      </c>
      <c r="B27" s="412">
        <v>3.04</v>
      </c>
      <c r="C27" s="230">
        <v>0.25</v>
      </c>
      <c r="D27" s="230">
        <v>0.23200000000000001</v>
      </c>
      <c r="E27" s="230">
        <v>2.1000000000000001E-2</v>
      </c>
      <c r="F27" s="231">
        <v>0.78075000000000006</v>
      </c>
      <c r="G27" s="222">
        <v>9.4E-2</v>
      </c>
      <c r="H27" s="389">
        <v>5.7000000000000002E-3</v>
      </c>
      <c r="I27" s="366">
        <v>1344.9725389932507</v>
      </c>
      <c r="J27" s="223">
        <v>121.74320396059598</v>
      </c>
      <c r="K27" s="223">
        <v>1417.7231984292621</v>
      </c>
      <c r="L27" s="223">
        <v>116.58907881819589</v>
      </c>
      <c r="M27" s="223">
        <v>1508.1144503313033</v>
      </c>
      <c r="N27" s="396">
        <v>91.449493264770524</v>
      </c>
      <c r="O27" s="400">
        <v>165.6</v>
      </c>
      <c r="P27" s="401">
        <v>0.52631578947368418</v>
      </c>
      <c r="Q27" s="369">
        <v>10.817608126638756</v>
      </c>
      <c r="R27" s="445"/>
    </row>
    <row r="28" spans="1:19">
      <c r="A28" s="381" t="s">
        <v>380</v>
      </c>
      <c r="B28" s="304">
        <v>0.52200000000000002</v>
      </c>
      <c r="C28" s="225">
        <v>2.9000000000000001E-2</v>
      </c>
      <c r="D28" s="225">
        <v>6.5799999999999997E-2</v>
      </c>
      <c r="E28" s="225">
        <v>4.0000000000000001E-3</v>
      </c>
      <c r="F28" s="226">
        <v>0.78117999999999999</v>
      </c>
      <c r="G28" s="227">
        <v>5.7000000000000002E-2</v>
      </c>
      <c r="H28" s="305">
        <v>2.3E-3</v>
      </c>
      <c r="I28" s="314">
        <v>410.80219745717909</v>
      </c>
      <c r="J28" s="228">
        <v>24.972777960922745</v>
      </c>
      <c r="K28" s="228">
        <v>426.48653037467034</v>
      </c>
      <c r="L28" s="228">
        <v>23.693696131926131</v>
      </c>
      <c r="M28" s="228">
        <v>491.53323097375943</v>
      </c>
      <c r="N28" s="315">
        <v>19.833797039292044</v>
      </c>
      <c r="O28" s="321">
        <v>480</v>
      </c>
      <c r="P28" s="322">
        <v>0.11904761904761904</v>
      </c>
      <c r="Q28" s="326">
        <v>16.424328698315449</v>
      </c>
      <c r="R28" s="445"/>
    </row>
    <row r="29" spans="1:19">
      <c r="A29" s="381" t="s">
        <v>381</v>
      </c>
      <c r="B29" s="304">
        <v>0.55200000000000005</v>
      </c>
      <c r="C29" s="225">
        <v>4.9000000000000002E-2</v>
      </c>
      <c r="D29" s="225">
        <v>6.6400000000000001E-2</v>
      </c>
      <c r="E29" s="225">
        <v>5.4000000000000003E-3</v>
      </c>
      <c r="F29" s="226">
        <v>0.71387</v>
      </c>
      <c r="G29" s="227">
        <v>5.9299999999999999E-2</v>
      </c>
      <c r="H29" s="305">
        <v>4.3E-3</v>
      </c>
      <c r="I29" s="314">
        <v>414.43023292417001</v>
      </c>
      <c r="J29" s="228">
        <v>33.703663520941539</v>
      </c>
      <c r="K29" s="228">
        <v>446.30595700972435</v>
      </c>
      <c r="L29" s="228">
        <v>39.61773893745741</v>
      </c>
      <c r="M29" s="228">
        <v>578.12773928818126</v>
      </c>
      <c r="N29" s="315">
        <v>41.9215730006607</v>
      </c>
      <c r="O29" s="321">
        <v>235</v>
      </c>
      <c r="P29" s="322">
        <v>4.5454545454545456E-2</v>
      </c>
      <c r="Q29" s="326">
        <v>28.315110180591496</v>
      </c>
      <c r="R29" s="445"/>
    </row>
    <row r="30" spans="1:19">
      <c r="A30" s="381" t="s">
        <v>382</v>
      </c>
      <c r="B30" s="304">
        <v>0.503</v>
      </c>
      <c r="C30" s="225">
        <v>2.1999999999999999E-2</v>
      </c>
      <c r="D30" s="225">
        <v>6.6600000000000006E-2</v>
      </c>
      <c r="E30" s="225">
        <v>3.2000000000000002E-3</v>
      </c>
      <c r="F30" s="226">
        <v>0.73311999999999999</v>
      </c>
      <c r="G30" s="227">
        <v>5.67E-2</v>
      </c>
      <c r="H30" s="305">
        <v>2.0999999999999999E-3</v>
      </c>
      <c r="I30" s="314">
        <v>415.63912447616303</v>
      </c>
      <c r="J30" s="228">
        <v>19.970648623479306</v>
      </c>
      <c r="K30" s="228">
        <v>413.73113750402348</v>
      </c>
      <c r="L30" s="228">
        <v>18.095596471348941</v>
      </c>
      <c r="M30" s="228">
        <v>479.88405358909125</v>
      </c>
      <c r="N30" s="315">
        <v>17.773483466262636</v>
      </c>
      <c r="O30" s="321">
        <v>541</v>
      </c>
      <c r="P30" s="322">
        <v>0.16393442622950821</v>
      </c>
      <c r="Q30" s="326">
        <v>13.387594072450471</v>
      </c>
      <c r="R30" s="445"/>
    </row>
    <row r="31" spans="1:19">
      <c r="A31" s="381" t="s">
        <v>383</v>
      </c>
      <c r="B31" s="304">
        <v>0.52400000000000002</v>
      </c>
      <c r="C31" s="225">
        <v>2.5999999999999999E-2</v>
      </c>
      <c r="D31" s="225">
        <v>6.88E-2</v>
      </c>
      <c r="E31" s="225">
        <v>3.2000000000000002E-3</v>
      </c>
      <c r="F31" s="226">
        <v>0.62427999999999995</v>
      </c>
      <c r="G31" s="227">
        <v>5.45E-2</v>
      </c>
      <c r="H31" s="305">
        <v>2.2000000000000001E-3</v>
      </c>
      <c r="I31" s="314">
        <v>428.92199065427371</v>
      </c>
      <c r="J31" s="228">
        <v>19.949860030431335</v>
      </c>
      <c r="K31" s="228">
        <v>427.81992919170898</v>
      </c>
      <c r="L31" s="228">
        <v>21.227706410275633</v>
      </c>
      <c r="M31" s="228">
        <v>391.76796818377414</v>
      </c>
      <c r="N31" s="315">
        <v>15.814486789069782</v>
      </c>
      <c r="O31" s="321">
        <v>443</v>
      </c>
      <c r="P31" s="322">
        <v>0.2040816326530612</v>
      </c>
      <c r="Q31" s="326">
        <v>-9.483680517002103</v>
      </c>
      <c r="R31" s="445"/>
    </row>
    <row r="32" spans="1:19">
      <c r="A32" s="381" t="s">
        <v>384</v>
      </c>
      <c r="B32" s="304">
        <v>0.53400000000000003</v>
      </c>
      <c r="C32" s="225">
        <v>2.3E-2</v>
      </c>
      <c r="D32" s="225">
        <v>6.9699999999999998E-2</v>
      </c>
      <c r="E32" s="225">
        <v>2.8E-3</v>
      </c>
      <c r="F32" s="226">
        <v>0.76041000000000003</v>
      </c>
      <c r="G32" s="227">
        <v>5.6500000000000002E-2</v>
      </c>
      <c r="H32" s="305">
        <v>1.6000000000000001E-3</v>
      </c>
      <c r="I32" s="314">
        <v>434.348011796604</v>
      </c>
      <c r="J32" s="228">
        <v>17.448700617367162</v>
      </c>
      <c r="K32" s="228">
        <v>434.46078381993652</v>
      </c>
      <c r="L32" s="228">
        <v>18.7127303892482</v>
      </c>
      <c r="M32" s="228">
        <v>472.07056328669296</v>
      </c>
      <c r="N32" s="315">
        <v>13.368369933782455</v>
      </c>
      <c r="O32" s="321">
        <v>895</v>
      </c>
      <c r="P32" s="322">
        <v>0.31645569620253161</v>
      </c>
      <c r="Q32" s="326">
        <v>7.9908713704691881</v>
      </c>
      <c r="R32" s="445"/>
    </row>
    <row r="33" spans="1:18">
      <c r="A33" s="381" t="s">
        <v>385</v>
      </c>
      <c r="B33" s="304">
        <v>0.54600000000000004</v>
      </c>
      <c r="C33" s="225">
        <v>2.7E-2</v>
      </c>
      <c r="D33" s="225">
        <v>7.1900000000000006E-2</v>
      </c>
      <c r="E33" s="225">
        <v>4.7000000000000002E-3</v>
      </c>
      <c r="F33" s="226">
        <v>0.58165</v>
      </c>
      <c r="G33" s="227">
        <v>5.4699999999999999E-2</v>
      </c>
      <c r="H33" s="305">
        <v>3.0000000000000001E-3</v>
      </c>
      <c r="I33" s="314">
        <v>447.59242362827928</v>
      </c>
      <c r="J33" s="228">
        <v>29.258475536201843</v>
      </c>
      <c r="K33" s="228">
        <v>442.37289959408054</v>
      </c>
      <c r="L33" s="228">
        <v>21.875582946960026</v>
      </c>
      <c r="M33" s="228">
        <v>399.98125786918473</v>
      </c>
      <c r="N33" s="315">
        <v>21.936814873995509</v>
      </c>
      <c r="O33" s="321">
        <v>528</v>
      </c>
      <c r="P33" s="322">
        <v>0.1234567901234568</v>
      </c>
      <c r="Q33" s="326">
        <v>-11.903349175092082</v>
      </c>
      <c r="R33" s="445"/>
    </row>
    <row r="34" spans="1:18">
      <c r="A34" s="381" t="s">
        <v>386</v>
      </c>
      <c r="B34" s="304">
        <v>0.55100000000000005</v>
      </c>
      <c r="C34" s="225">
        <v>3.3000000000000002E-2</v>
      </c>
      <c r="D34" s="225">
        <v>7.1900000000000006E-2</v>
      </c>
      <c r="E34" s="225">
        <v>3.5999999999999999E-3</v>
      </c>
      <c r="F34" s="226">
        <v>0.83819999999999995</v>
      </c>
      <c r="G34" s="227">
        <v>5.6000000000000001E-2</v>
      </c>
      <c r="H34" s="305">
        <v>2.3E-3</v>
      </c>
      <c r="I34" s="314">
        <v>447.59242362827928</v>
      </c>
      <c r="J34" s="228">
        <v>22.410747219218429</v>
      </c>
      <c r="K34" s="228">
        <v>445.65150448738575</v>
      </c>
      <c r="L34" s="228">
        <v>26.690561974743609</v>
      </c>
      <c r="M34" s="228">
        <v>452.36845225238858</v>
      </c>
      <c r="N34" s="315">
        <v>18.579418574651672</v>
      </c>
      <c r="O34" s="321">
        <v>667</v>
      </c>
      <c r="P34" s="322">
        <v>0.4081632653061224</v>
      </c>
      <c r="Q34" s="326">
        <v>1.0557828691034832</v>
      </c>
      <c r="R34" s="445"/>
    </row>
    <row r="35" spans="1:18">
      <c r="A35" s="381" t="s">
        <v>387</v>
      </c>
      <c r="B35" s="304">
        <v>0.55100000000000005</v>
      </c>
      <c r="C35" s="225">
        <v>2.1999999999999999E-2</v>
      </c>
      <c r="D35" s="225">
        <v>7.2999999999999995E-2</v>
      </c>
      <c r="E35" s="225">
        <v>2.5000000000000001E-3</v>
      </c>
      <c r="F35" s="226">
        <v>0.74329999999999996</v>
      </c>
      <c r="G35" s="227">
        <v>5.5899999999999998E-2</v>
      </c>
      <c r="H35" s="305">
        <v>1.6000000000000001E-3</v>
      </c>
      <c r="I35" s="314">
        <v>454.20443931385256</v>
      </c>
      <c r="J35" s="228">
        <v>15.554946551844267</v>
      </c>
      <c r="K35" s="228">
        <v>445.65150448738575</v>
      </c>
      <c r="L35" s="228">
        <v>17.793707983162406</v>
      </c>
      <c r="M35" s="228">
        <v>448.39880307114424</v>
      </c>
      <c r="N35" s="315">
        <v>12.834312789156188</v>
      </c>
      <c r="O35" s="321">
        <v>488</v>
      </c>
      <c r="P35" s="322">
        <v>0.1020408163265306</v>
      </c>
      <c r="Q35" s="326">
        <v>-1.2947483808932514</v>
      </c>
      <c r="R35" s="445"/>
    </row>
    <row r="36" spans="1:18">
      <c r="A36" s="380" t="s">
        <v>388</v>
      </c>
      <c r="B36" s="388">
        <v>0.628</v>
      </c>
      <c r="C36" s="220">
        <v>4.3999999999999997E-2</v>
      </c>
      <c r="D36" s="220">
        <v>7.8899999999999998E-2</v>
      </c>
      <c r="E36" s="220">
        <v>4.4999999999999997E-3</v>
      </c>
      <c r="F36" s="221">
        <v>0.68393000000000004</v>
      </c>
      <c r="G36" s="222">
        <v>5.7500000000000002E-2</v>
      </c>
      <c r="H36" s="389">
        <v>3.3E-3</v>
      </c>
      <c r="I36" s="366">
        <v>489.55360886483379</v>
      </c>
      <c r="J36" s="223">
        <v>27.921308490389755</v>
      </c>
      <c r="K36" s="223">
        <v>494.84923346737941</v>
      </c>
      <c r="L36" s="223">
        <v>34.670965402173081</v>
      </c>
      <c r="M36" s="223">
        <v>510.76191687916952</v>
      </c>
      <c r="N36" s="396">
        <v>29.313292620891467</v>
      </c>
      <c r="O36" s="400">
        <v>156</v>
      </c>
      <c r="P36" s="401">
        <v>6.3694267515923567E-2</v>
      </c>
      <c r="Q36" s="369">
        <v>4.1522884368360158</v>
      </c>
      <c r="R36" s="445"/>
    </row>
    <row r="37" spans="1:18">
      <c r="A37" s="380" t="s">
        <v>389</v>
      </c>
      <c r="B37" s="388">
        <v>1.86</v>
      </c>
      <c r="C37" s="220">
        <v>0.1</v>
      </c>
      <c r="D37" s="220">
        <v>0.17780000000000001</v>
      </c>
      <c r="E37" s="220">
        <v>8.9999999999999993E-3</v>
      </c>
      <c r="F37" s="221">
        <v>0.72155000000000002</v>
      </c>
      <c r="G37" s="222">
        <v>7.51E-2</v>
      </c>
      <c r="H37" s="389">
        <v>2.8999999999999998E-3</v>
      </c>
      <c r="I37" s="366">
        <v>1054.9446673865161</v>
      </c>
      <c r="J37" s="223">
        <v>53.399898799092483</v>
      </c>
      <c r="K37" s="223">
        <v>1066.9864698499885</v>
      </c>
      <c r="L37" s="223">
        <v>57.364863970429482</v>
      </c>
      <c r="M37" s="223">
        <v>1071.1791061980691</v>
      </c>
      <c r="N37" s="396">
        <v>41.363773741336885</v>
      </c>
      <c r="O37" s="400">
        <v>345.3</v>
      </c>
      <c r="P37" s="401">
        <v>0.3125</v>
      </c>
      <c r="Q37" s="369">
        <v>1.5155671649696223</v>
      </c>
      <c r="R37" s="445"/>
    </row>
    <row r="38" spans="1:18">
      <c r="A38" s="380" t="s">
        <v>390</v>
      </c>
      <c r="B38" s="388">
        <v>2.04</v>
      </c>
      <c r="C38" s="220">
        <v>0.11</v>
      </c>
      <c r="D38" s="220">
        <v>0.19</v>
      </c>
      <c r="E38" s="220">
        <v>1.0999999999999999E-2</v>
      </c>
      <c r="F38" s="221">
        <v>0.81635000000000002</v>
      </c>
      <c r="G38" s="222">
        <v>7.7700000000000005E-2</v>
      </c>
      <c r="H38" s="389">
        <v>3.0000000000000001E-3</v>
      </c>
      <c r="I38" s="366">
        <v>1121.375066065676</v>
      </c>
      <c r="J38" s="223">
        <v>64.921714351170721</v>
      </c>
      <c r="K38" s="223">
        <v>1128.9612787918265</v>
      </c>
      <c r="L38" s="223">
        <v>60.875363072108293</v>
      </c>
      <c r="M38" s="223">
        <v>1139.2130648786901</v>
      </c>
      <c r="N38" s="396">
        <v>43.985060420026649</v>
      </c>
      <c r="O38" s="400">
        <v>296</v>
      </c>
      <c r="P38" s="401">
        <v>0.16949152542372881</v>
      </c>
      <c r="Q38" s="369">
        <v>1.5658176124335066</v>
      </c>
      <c r="R38" s="445"/>
    </row>
    <row r="39" spans="1:18">
      <c r="A39" s="380" t="s">
        <v>391</v>
      </c>
      <c r="B39" s="388">
        <v>1.998</v>
      </c>
      <c r="C39" s="220">
        <v>9.9000000000000005E-2</v>
      </c>
      <c r="D39" s="220">
        <v>0.193</v>
      </c>
      <c r="E39" s="220">
        <v>9.5999999999999992E-3</v>
      </c>
      <c r="F39" s="221">
        <v>0.73648999999999998</v>
      </c>
      <c r="G39" s="222">
        <v>7.7799999999999994E-2</v>
      </c>
      <c r="H39" s="389">
        <v>3.2000000000000002E-3</v>
      </c>
      <c r="I39" s="366">
        <v>1137.6060797149339</v>
      </c>
      <c r="J39" s="223">
        <v>56.585587384784269</v>
      </c>
      <c r="K39" s="223">
        <v>1114.8351522367934</v>
      </c>
      <c r="L39" s="223">
        <v>55.239579615336616</v>
      </c>
      <c r="M39" s="223">
        <v>1141.7706916375719</v>
      </c>
      <c r="N39" s="396">
        <v>46.962290658614791</v>
      </c>
      <c r="O39" s="400">
        <v>269</v>
      </c>
      <c r="P39" s="401">
        <v>0.21739130434782611</v>
      </c>
      <c r="Q39" s="369">
        <v>0.36475029120469626</v>
      </c>
      <c r="R39" s="229"/>
    </row>
    <row r="40" spans="1:18">
      <c r="A40" s="381" t="s">
        <v>850</v>
      </c>
      <c r="B40" s="424">
        <v>4.1420000000000003</v>
      </c>
      <c r="C40" s="425">
        <v>8.5999999999999993E-2</v>
      </c>
      <c r="D40" s="425">
        <v>0.30059999999999998</v>
      </c>
      <c r="E40" s="425">
        <v>7.3000000000000001E-3</v>
      </c>
      <c r="F40" s="426">
        <v>0.70077999999999996</v>
      </c>
      <c r="G40" s="227">
        <v>0.10340000000000001</v>
      </c>
      <c r="H40" s="305">
        <v>1.8E-3</v>
      </c>
      <c r="I40" s="314">
        <v>1694.2832970373208</v>
      </c>
      <c r="J40" s="228">
        <v>41.14526968853108</v>
      </c>
      <c r="K40" s="228">
        <v>1662.6309680090349</v>
      </c>
      <c r="L40" s="228">
        <v>34.521067901684447</v>
      </c>
      <c r="M40" s="228">
        <v>1686.0283977964748</v>
      </c>
      <c r="N40" s="315">
        <v>29.350591064155264</v>
      </c>
      <c r="O40" s="321">
        <v>383</v>
      </c>
      <c r="P40" s="322">
        <v>1.1286681715575622</v>
      </c>
      <c r="Q40" s="326">
        <v>-0.48960618051478999</v>
      </c>
      <c r="R40" s="229"/>
    </row>
    <row r="41" spans="1:18">
      <c r="A41" s="381" t="s">
        <v>392</v>
      </c>
      <c r="B41" s="304">
        <v>4.3600000000000003</v>
      </c>
      <c r="C41" s="225">
        <v>0.15</v>
      </c>
      <c r="D41" s="225">
        <v>0.30599999999999999</v>
      </c>
      <c r="E41" s="225">
        <v>1.0999999999999999E-2</v>
      </c>
      <c r="F41" s="226">
        <v>0.86565000000000003</v>
      </c>
      <c r="G41" s="227">
        <v>0.1046</v>
      </c>
      <c r="H41" s="305">
        <v>1.6999999999999999E-3</v>
      </c>
      <c r="I41" s="314">
        <v>1720.9929466832514</v>
      </c>
      <c r="J41" s="228">
        <v>61.865759521293342</v>
      </c>
      <c r="K41" s="228">
        <v>1704.7915673277257</v>
      </c>
      <c r="L41" s="228">
        <v>58.65108603191716</v>
      </c>
      <c r="M41" s="228">
        <v>1707.2931562931467</v>
      </c>
      <c r="N41" s="315">
        <v>27.747594318339861</v>
      </c>
      <c r="O41" s="321">
        <v>167</v>
      </c>
      <c r="P41" s="322">
        <v>0.94428706326723333</v>
      </c>
      <c r="Q41" s="326">
        <v>-0.80242753504906617</v>
      </c>
      <c r="R41" s="229"/>
    </row>
    <row r="42" spans="1:18">
      <c r="A42" s="381" t="s">
        <v>393</v>
      </c>
      <c r="B42" s="304">
        <v>4.3739999999999997</v>
      </c>
      <c r="C42" s="225">
        <v>9.5000000000000001E-2</v>
      </c>
      <c r="D42" s="225">
        <v>0.309</v>
      </c>
      <c r="E42" s="225">
        <v>7.9000000000000008E-3</v>
      </c>
      <c r="F42" s="226">
        <v>0.76607999999999998</v>
      </c>
      <c r="G42" s="227">
        <v>0.1041</v>
      </c>
      <c r="H42" s="305">
        <v>1.6999999999999999E-3</v>
      </c>
      <c r="I42" s="314">
        <v>1735.7839608558443</v>
      </c>
      <c r="J42" s="228">
        <v>44.377648190165601</v>
      </c>
      <c r="K42" s="228">
        <v>1707.4402296728431</v>
      </c>
      <c r="L42" s="228">
        <v>37.084321403502543</v>
      </c>
      <c r="M42" s="228">
        <v>1698.4695866471998</v>
      </c>
      <c r="N42" s="315">
        <v>27.736775190204032</v>
      </c>
      <c r="O42" s="321">
        <v>199</v>
      </c>
      <c r="P42" s="322">
        <v>1.3054830287206267</v>
      </c>
      <c r="Q42" s="326">
        <v>-2.1969409697999653</v>
      </c>
      <c r="R42" s="229"/>
    </row>
    <row r="43" spans="1:18">
      <c r="A43" s="380" t="s">
        <v>394</v>
      </c>
      <c r="B43" s="388">
        <v>1.9E-2</v>
      </c>
      <c r="C43" s="220">
        <v>3.3E-3</v>
      </c>
      <c r="D43" s="220">
        <v>1.9599999999999999E-3</v>
      </c>
      <c r="E43" s="220">
        <v>9.7E-5</v>
      </c>
      <c r="F43" s="221">
        <v>0.25529000000000002</v>
      </c>
      <c r="G43" s="222">
        <v>7.0000000000000007E-2</v>
      </c>
      <c r="H43" s="389">
        <v>1.2E-2</v>
      </c>
      <c r="I43" s="366">
        <v>12.622605680332626</v>
      </c>
      <c r="J43" s="223">
        <v>0.62469017907768609</v>
      </c>
      <c r="K43" s="223">
        <v>19.111290288457802</v>
      </c>
      <c r="L43" s="223">
        <v>3.3193293658900394</v>
      </c>
      <c r="M43" s="223">
        <v>928.35311035525592</v>
      </c>
      <c r="N43" s="396">
        <v>159.14624748947242</v>
      </c>
      <c r="O43" s="400">
        <v>337</v>
      </c>
      <c r="P43" s="401">
        <v>1.7985611510791366</v>
      </c>
      <c r="Q43" s="369">
        <v>98.640322788868303</v>
      </c>
      <c r="R43" s="229"/>
    </row>
    <row r="44" spans="1:18">
      <c r="A44" s="380" t="s">
        <v>395</v>
      </c>
      <c r="B44" s="388">
        <v>2.2200000000000001E-2</v>
      </c>
      <c r="C44" s="220">
        <v>2.5000000000000001E-3</v>
      </c>
      <c r="D44" s="220">
        <v>1.97E-3</v>
      </c>
      <c r="E44" s="220">
        <v>1E-4</v>
      </c>
      <c r="F44" s="221">
        <v>0.29048000000000002</v>
      </c>
      <c r="G44" s="222">
        <v>8.1600000000000006E-2</v>
      </c>
      <c r="H44" s="389">
        <v>8.6E-3</v>
      </c>
      <c r="I44" s="366">
        <v>12.686943398538419</v>
      </c>
      <c r="J44" s="223">
        <v>0.64400727911362543</v>
      </c>
      <c r="K44" s="223">
        <v>22.294935626787975</v>
      </c>
      <c r="L44" s="223">
        <v>2.5106909489626097</v>
      </c>
      <c r="M44" s="223">
        <v>1235.9330868958323</v>
      </c>
      <c r="N44" s="396">
        <v>130.2576537659823</v>
      </c>
      <c r="O44" s="400">
        <v>463</v>
      </c>
      <c r="P44" s="401">
        <v>1.4347202295552368</v>
      </c>
      <c r="Q44" s="369">
        <v>98.973492696890006</v>
      </c>
      <c r="R44" s="229"/>
    </row>
    <row r="45" spans="1:18">
      <c r="A45" s="380" t="s">
        <v>396</v>
      </c>
      <c r="B45" s="388">
        <v>2.93E-2</v>
      </c>
      <c r="C45" s="220">
        <v>3.3999999999999998E-3</v>
      </c>
      <c r="D45" s="220">
        <v>2.1020000000000001E-3</v>
      </c>
      <c r="E45" s="220">
        <v>9.7E-5</v>
      </c>
      <c r="F45" s="221">
        <v>0.19181999999999999</v>
      </c>
      <c r="G45" s="222">
        <v>0.10299999999999999</v>
      </c>
      <c r="H45" s="389">
        <v>1.2E-2</v>
      </c>
      <c r="I45" s="366">
        <v>13.536141105276844</v>
      </c>
      <c r="J45" s="223">
        <v>0.62464590257462127</v>
      </c>
      <c r="K45" s="223">
        <v>29.323206123142377</v>
      </c>
      <c r="L45" s="223">
        <v>3.4026928607059412</v>
      </c>
      <c r="M45" s="223">
        <v>1678.8723839553359</v>
      </c>
      <c r="N45" s="396">
        <v>195.59678259673817</v>
      </c>
      <c r="O45" s="400">
        <v>417</v>
      </c>
      <c r="P45" s="401">
        <v>1.1918951132300357</v>
      </c>
      <c r="Q45" s="369">
        <v>99.193736150845098</v>
      </c>
      <c r="R45" s="229"/>
    </row>
    <row r="46" spans="1:18">
      <c r="A46" s="380" t="s">
        <v>397</v>
      </c>
      <c r="B46" s="388">
        <v>3.7100000000000001E-2</v>
      </c>
      <c r="C46" s="220">
        <v>4.0000000000000001E-3</v>
      </c>
      <c r="D46" s="220">
        <v>2.14E-3</v>
      </c>
      <c r="E46" s="220">
        <v>1.1E-4</v>
      </c>
      <c r="F46" s="221">
        <v>0.26202999999999999</v>
      </c>
      <c r="G46" s="222">
        <v>0.125</v>
      </c>
      <c r="H46" s="389">
        <v>1.4E-2</v>
      </c>
      <c r="I46" s="366">
        <v>13.780586375807513</v>
      </c>
      <c r="J46" s="223">
        <v>0.70834789782188146</v>
      </c>
      <c r="K46" s="223">
        <v>36.98873596339687</v>
      </c>
      <c r="L46" s="223">
        <v>3.988003877455188</v>
      </c>
      <c r="M46" s="223">
        <v>2028.796812790393</v>
      </c>
      <c r="N46" s="396">
        <v>227.22524303252402</v>
      </c>
      <c r="O46" s="400">
        <v>330</v>
      </c>
      <c r="P46" s="401">
        <v>1.0857763300760044</v>
      </c>
      <c r="Q46" s="369">
        <v>99.320750787416017</v>
      </c>
      <c r="R46" s="229"/>
    </row>
    <row r="47" spans="1:18">
      <c r="A47" s="380" t="s">
        <v>398</v>
      </c>
      <c r="B47" s="388">
        <v>4.4900000000000002E-2</v>
      </c>
      <c r="C47" s="220">
        <v>6.1000000000000004E-3</v>
      </c>
      <c r="D47" s="220">
        <v>2.2000000000000001E-3</v>
      </c>
      <c r="E47" s="220">
        <v>1.4999999999999999E-4</v>
      </c>
      <c r="F47" s="221">
        <v>9.3421000000000004E-2</v>
      </c>
      <c r="G47" s="222">
        <v>0.14499999999999999</v>
      </c>
      <c r="H47" s="389">
        <v>2.1999999999999999E-2</v>
      </c>
      <c r="I47" s="366">
        <v>14.166533721110081</v>
      </c>
      <c r="J47" s="223">
        <v>0.96590002643932349</v>
      </c>
      <c r="K47" s="223">
        <v>44.596829017543875</v>
      </c>
      <c r="L47" s="223">
        <v>6.0588119600672083</v>
      </c>
      <c r="M47" s="223">
        <v>2287.7782638166527</v>
      </c>
      <c r="N47" s="396">
        <v>347.1111848549404</v>
      </c>
      <c r="O47" s="400">
        <v>159</v>
      </c>
      <c r="P47" s="401">
        <v>1.7211703958691911</v>
      </c>
      <c r="Q47" s="369">
        <v>99.380773305474264</v>
      </c>
      <c r="R47" s="229"/>
    </row>
    <row r="48" spans="1:18">
      <c r="A48" s="380" t="s">
        <v>399</v>
      </c>
      <c r="B48" s="388">
        <v>0.14699999999999999</v>
      </c>
      <c r="C48" s="220">
        <v>2.5999999999999999E-2</v>
      </c>
      <c r="D48" s="220">
        <v>3.1099999999999999E-3</v>
      </c>
      <c r="E48" s="220">
        <v>2.9999999999999997E-4</v>
      </c>
      <c r="F48" s="221">
        <v>0.50482000000000005</v>
      </c>
      <c r="G48" s="222">
        <v>0.30299999999999999</v>
      </c>
      <c r="H48" s="389">
        <v>5.2999999999999999E-2</v>
      </c>
      <c r="I48" s="366">
        <v>20.017237411212061</v>
      </c>
      <c r="J48" s="223">
        <v>1.930923222946501</v>
      </c>
      <c r="K48" s="223">
        <v>139.25962141161969</v>
      </c>
      <c r="L48" s="223">
        <v>24.630953446953143</v>
      </c>
      <c r="M48" s="223">
        <v>3485.6277156764272</v>
      </c>
      <c r="N48" s="396">
        <v>609.69725719752682</v>
      </c>
      <c r="O48" s="400">
        <v>139</v>
      </c>
      <c r="P48" s="401">
        <v>1.6103059581320451</v>
      </c>
      <c r="Q48" s="369">
        <v>99.425720729692799</v>
      </c>
      <c r="R48" s="229"/>
    </row>
    <row r="49" spans="1:18">
      <c r="A49" s="410" t="s">
        <v>400</v>
      </c>
      <c r="B49" s="304">
        <v>0.16800000000000001</v>
      </c>
      <c r="C49" s="225">
        <v>1.0999999999999999E-2</v>
      </c>
      <c r="D49" s="225">
        <v>2.5059999999999999E-2</v>
      </c>
      <c r="E49" s="225">
        <v>6.0999999999999997E-4</v>
      </c>
      <c r="F49" s="226">
        <v>0.31469000000000003</v>
      </c>
      <c r="G49" s="227">
        <v>4.7699999999999999E-2</v>
      </c>
      <c r="H49" s="305">
        <v>2.7000000000000001E-3</v>
      </c>
      <c r="I49" s="314">
        <v>159.55614802603307</v>
      </c>
      <c r="J49" s="228">
        <v>3.8838487747757453</v>
      </c>
      <c r="K49" s="228">
        <v>157.68176311726177</v>
      </c>
      <c r="L49" s="228">
        <v>10.324401156487378</v>
      </c>
      <c r="M49" s="228">
        <v>84.415755253784255</v>
      </c>
      <c r="N49" s="315">
        <v>4.7782502973840142</v>
      </c>
      <c r="O49" s="321">
        <v>315</v>
      </c>
      <c r="P49" s="322">
        <v>1.4992503748125936</v>
      </c>
      <c r="Q49" s="326">
        <v>-89.012285143157996</v>
      </c>
      <c r="R49" s="229"/>
    </row>
    <row r="50" spans="1:18">
      <c r="A50" s="410" t="s">
        <v>401</v>
      </c>
      <c r="B50" s="304">
        <v>0.17630000000000001</v>
      </c>
      <c r="C50" s="225">
        <v>7.7999999999999996E-3</v>
      </c>
      <c r="D50" s="225">
        <v>2.555E-2</v>
      </c>
      <c r="E50" s="225">
        <v>7.6000000000000004E-4</v>
      </c>
      <c r="F50" s="226">
        <v>0.55022000000000004</v>
      </c>
      <c r="G50" s="227">
        <v>5.0200000000000002E-2</v>
      </c>
      <c r="H50" s="305">
        <v>2E-3</v>
      </c>
      <c r="I50" s="314">
        <v>162.63693180193752</v>
      </c>
      <c r="J50" s="228">
        <v>4.8377326093727016</v>
      </c>
      <c r="K50" s="228">
        <v>164.87172562751536</v>
      </c>
      <c r="L50" s="228">
        <v>7.2943815081940997</v>
      </c>
      <c r="M50" s="228">
        <v>204.26423856677283</v>
      </c>
      <c r="N50" s="315">
        <v>8.1380174727797936</v>
      </c>
      <c r="O50" s="321">
        <v>362</v>
      </c>
      <c r="P50" s="322">
        <v>1.4705882352941175</v>
      </c>
      <c r="Q50" s="326">
        <v>20.379145687426625</v>
      </c>
      <c r="R50" s="229"/>
    </row>
    <row r="51" spans="1:18">
      <c r="A51" s="410" t="s">
        <v>402</v>
      </c>
      <c r="B51" s="304">
        <v>0.18010000000000001</v>
      </c>
      <c r="C51" s="225">
        <v>8.8999999999999999E-3</v>
      </c>
      <c r="D51" s="225">
        <v>2.5669999999999998E-2</v>
      </c>
      <c r="E51" s="225">
        <v>6.3000000000000003E-4</v>
      </c>
      <c r="F51" s="226">
        <v>0.46638000000000002</v>
      </c>
      <c r="G51" s="227">
        <v>5.33E-2</v>
      </c>
      <c r="H51" s="305">
        <v>2.0999999999999999E-3</v>
      </c>
      <c r="I51" s="314">
        <v>163.39118507826734</v>
      </c>
      <c r="J51" s="228">
        <v>4.0099901285277921</v>
      </c>
      <c r="K51" s="228">
        <v>168.14660166478745</v>
      </c>
      <c r="L51" s="228">
        <v>8.3092990272993248</v>
      </c>
      <c r="M51" s="228">
        <v>341.58913169728089</v>
      </c>
      <c r="N51" s="315">
        <v>13.458483612838458</v>
      </c>
      <c r="O51" s="321">
        <v>355</v>
      </c>
      <c r="P51" s="322">
        <v>1.4513788098693761</v>
      </c>
      <c r="Q51" s="326">
        <v>52.167334989139533</v>
      </c>
      <c r="R51" s="229"/>
    </row>
    <row r="52" spans="1:18">
      <c r="A52" s="411" t="s">
        <v>403</v>
      </c>
      <c r="B52" s="427">
        <v>0.21099999999999999</v>
      </c>
      <c r="C52" s="428">
        <v>1.2E-2</v>
      </c>
      <c r="D52" s="428">
        <v>2.622E-2</v>
      </c>
      <c r="E52" s="428">
        <v>5.9999999999999995E-4</v>
      </c>
      <c r="F52" s="429">
        <v>0.32478000000000001</v>
      </c>
      <c r="G52" s="309">
        <v>5.8299999999999998E-2</v>
      </c>
      <c r="H52" s="310">
        <v>3.3E-3</v>
      </c>
      <c r="I52" s="316">
        <v>166.84705053408962</v>
      </c>
      <c r="J52" s="317">
        <v>3.8180103097045679</v>
      </c>
      <c r="K52" s="317">
        <v>194.39149573128421</v>
      </c>
      <c r="L52" s="317">
        <v>11.055440515523275</v>
      </c>
      <c r="M52" s="317">
        <v>541.05425005813254</v>
      </c>
      <c r="N52" s="318">
        <v>30.625712267441465</v>
      </c>
      <c r="O52" s="323">
        <v>367</v>
      </c>
      <c r="P52" s="324">
        <v>1.941747572815534</v>
      </c>
      <c r="Q52" s="250">
        <v>69.162602360823698</v>
      </c>
      <c r="R52" s="229"/>
    </row>
    <row r="53" spans="1:18" ht="15" thickBot="1">
      <c r="A53" s="539" t="s">
        <v>404</v>
      </c>
      <c r="B53" s="539"/>
      <c r="C53" s="539"/>
      <c r="D53" s="539"/>
      <c r="E53" s="539"/>
      <c r="F53" s="539"/>
      <c r="G53" s="539"/>
      <c r="H53" s="539"/>
      <c r="I53" s="539"/>
      <c r="J53" s="539"/>
      <c r="K53" s="539"/>
      <c r="L53" s="539"/>
      <c r="M53" s="539"/>
      <c r="N53" s="539"/>
      <c r="O53" s="539"/>
      <c r="P53" s="539"/>
      <c r="Q53" s="539"/>
      <c r="R53" s="229"/>
    </row>
    <row r="54" spans="1:18" ht="15" thickTop="1">
      <c r="A54" s="379" t="s">
        <v>405</v>
      </c>
      <c r="B54" s="383">
        <v>0.69299999999999995</v>
      </c>
      <c r="C54" s="384">
        <v>3.3000000000000002E-2</v>
      </c>
      <c r="D54" s="384">
        <v>8.6300000000000002E-2</v>
      </c>
      <c r="E54" s="384">
        <v>2.5999999999999999E-3</v>
      </c>
      <c r="F54" s="385">
        <v>0.16805</v>
      </c>
      <c r="G54" s="386">
        <v>5.7599999999999998E-2</v>
      </c>
      <c r="H54" s="387">
        <v>2.8999999999999998E-3</v>
      </c>
      <c r="I54" s="357">
        <v>533.6175758747346</v>
      </c>
      <c r="J54" s="358">
        <v>16.076543421486789</v>
      </c>
      <c r="K54" s="358">
        <v>534.60131304360903</v>
      </c>
      <c r="L54" s="358">
        <v>25.457205383029002</v>
      </c>
      <c r="M54" s="358">
        <v>514.58004409857756</v>
      </c>
      <c r="N54" s="395">
        <v>25.907675831351995</v>
      </c>
      <c r="O54" s="398">
        <v>95.8</v>
      </c>
      <c r="P54" s="399">
        <v>1.2391573729863692</v>
      </c>
      <c r="Q54" s="404">
        <v>-3.6996249649568602</v>
      </c>
      <c r="R54" s="229"/>
    </row>
    <row r="55" spans="1:18">
      <c r="A55" s="380" t="s">
        <v>405</v>
      </c>
      <c r="B55" s="388">
        <v>0.68100000000000005</v>
      </c>
      <c r="C55" s="220">
        <v>3.7999999999999999E-2</v>
      </c>
      <c r="D55" s="220">
        <v>8.5500000000000007E-2</v>
      </c>
      <c r="E55" s="220">
        <v>2.5000000000000001E-3</v>
      </c>
      <c r="F55" s="221">
        <v>0.55176000000000003</v>
      </c>
      <c r="G55" s="222">
        <v>5.7500000000000002E-2</v>
      </c>
      <c r="H55" s="389">
        <v>2.3E-3</v>
      </c>
      <c r="I55" s="366">
        <v>528.86839862181728</v>
      </c>
      <c r="J55" s="223">
        <v>15.463988263795825</v>
      </c>
      <c r="K55" s="223">
        <v>527.3786408351308</v>
      </c>
      <c r="L55" s="223">
        <v>29.427883042195251</v>
      </c>
      <c r="M55" s="223">
        <v>510.76191687916952</v>
      </c>
      <c r="N55" s="396">
        <v>20.43047667516678</v>
      </c>
      <c r="O55" s="400">
        <v>105</v>
      </c>
      <c r="P55" s="401">
        <v>1.5037593984962405</v>
      </c>
      <c r="Q55" s="405">
        <v>-3.544994476738017</v>
      </c>
      <c r="R55" s="229"/>
    </row>
    <row r="56" spans="1:18">
      <c r="A56" s="380" t="s">
        <v>405</v>
      </c>
      <c r="B56" s="388">
        <v>0.72799999999999998</v>
      </c>
      <c r="C56" s="220">
        <v>3.1E-2</v>
      </c>
      <c r="D56" s="220">
        <v>8.6499999999999994E-2</v>
      </c>
      <c r="E56" s="220">
        <v>2.5000000000000001E-3</v>
      </c>
      <c r="F56" s="221">
        <v>0.27509</v>
      </c>
      <c r="G56" s="222">
        <v>6.0499999999999998E-2</v>
      </c>
      <c r="H56" s="389">
        <v>2.5999999999999999E-3</v>
      </c>
      <c r="I56" s="366">
        <v>534.80432370248059</v>
      </c>
      <c r="J56" s="223">
        <v>15.45677236134337</v>
      </c>
      <c r="K56" s="223">
        <v>555.37865703595867</v>
      </c>
      <c r="L56" s="223">
        <v>23.649365890267472</v>
      </c>
      <c r="M56" s="223">
        <v>621.50451059598743</v>
      </c>
      <c r="N56" s="396">
        <v>26.709284752885409</v>
      </c>
      <c r="O56" s="400">
        <v>111.9</v>
      </c>
      <c r="P56" s="401">
        <v>1.589825119236884</v>
      </c>
      <c r="Q56" s="405">
        <v>13.950049503319983</v>
      </c>
      <c r="R56" s="229"/>
    </row>
    <row r="57" spans="1:18">
      <c r="A57" s="380" t="s">
        <v>405</v>
      </c>
      <c r="B57" s="388">
        <v>0.68300000000000005</v>
      </c>
      <c r="C57" s="220">
        <v>3.3000000000000002E-2</v>
      </c>
      <c r="D57" s="220">
        <v>8.3900000000000002E-2</v>
      </c>
      <c r="E57" s="220">
        <v>2.7000000000000001E-3</v>
      </c>
      <c r="F57" s="221">
        <v>0.44721</v>
      </c>
      <c r="G57" s="222">
        <v>5.8799999999999998E-2</v>
      </c>
      <c r="H57" s="389">
        <v>2.5999999999999999E-3</v>
      </c>
      <c r="I57" s="366">
        <v>519.35953482396303</v>
      </c>
      <c r="J57" s="223">
        <v>16.713596472284866</v>
      </c>
      <c r="K57" s="223">
        <v>528.58599300265928</v>
      </c>
      <c r="L57" s="223">
        <v>25.539293951812237</v>
      </c>
      <c r="M57" s="223">
        <v>559.6988731971968</v>
      </c>
      <c r="N57" s="396">
        <v>24.748589631168567</v>
      </c>
      <c r="O57" s="400">
        <v>105</v>
      </c>
      <c r="P57" s="401">
        <v>1.2315270935960589</v>
      </c>
      <c r="Q57" s="405">
        <v>7.2073288521738998</v>
      </c>
      <c r="R57" s="229"/>
    </row>
    <row r="58" spans="1:18">
      <c r="A58" s="380" t="s">
        <v>405</v>
      </c>
      <c r="B58" s="388">
        <v>0.68</v>
      </c>
      <c r="C58" s="220">
        <v>2.7E-2</v>
      </c>
      <c r="D58" s="220">
        <v>8.4599999999999995E-2</v>
      </c>
      <c r="E58" s="220">
        <v>2.2000000000000001E-3</v>
      </c>
      <c r="F58" s="221">
        <v>0.38916000000000001</v>
      </c>
      <c r="G58" s="222">
        <v>5.91E-2</v>
      </c>
      <c r="H58" s="389">
        <v>2.7000000000000001E-3</v>
      </c>
      <c r="I58" s="366">
        <v>523.52138871763566</v>
      </c>
      <c r="J58" s="223">
        <v>13.614031385092181</v>
      </c>
      <c r="K58" s="223">
        <v>526.7744259685918</v>
      </c>
      <c r="L58" s="223">
        <v>20.916043384047025</v>
      </c>
      <c r="M58" s="223">
        <v>570.78177989232813</v>
      </c>
      <c r="N58" s="396">
        <v>26.07632496970027</v>
      </c>
      <c r="O58" s="400">
        <v>119.8</v>
      </c>
      <c r="P58" s="401">
        <v>1.5527950310559007</v>
      </c>
      <c r="Q58" s="405">
        <v>8.2799403974681223</v>
      </c>
      <c r="R58" s="229"/>
    </row>
    <row r="59" spans="1:18">
      <c r="A59" s="380" t="s">
        <v>405</v>
      </c>
      <c r="B59" s="388">
        <v>0.68799999999999994</v>
      </c>
      <c r="C59" s="220">
        <v>3.6999999999999998E-2</v>
      </c>
      <c r="D59" s="220">
        <v>8.5099999999999995E-2</v>
      </c>
      <c r="E59" s="220">
        <v>3.3E-3</v>
      </c>
      <c r="F59" s="221">
        <v>0.60931999999999997</v>
      </c>
      <c r="G59" s="222">
        <v>5.8000000000000003E-2</v>
      </c>
      <c r="H59" s="389">
        <v>2.5000000000000001E-3</v>
      </c>
      <c r="I59" s="366">
        <v>526.49249730233601</v>
      </c>
      <c r="J59" s="223">
        <v>20.416277803733362</v>
      </c>
      <c r="K59" s="223">
        <v>531.59810750242718</v>
      </c>
      <c r="L59" s="223">
        <v>28.588851711613092</v>
      </c>
      <c r="M59" s="223">
        <v>529.76190249090018</v>
      </c>
      <c r="N59" s="396">
        <v>22.8345647625388</v>
      </c>
      <c r="O59" s="400">
        <v>117</v>
      </c>
      <c r="P59" s="401">
        <v>1.3568521031207599</v>
      </c>
      <c r="Q59" s="405">
        <v>0.61714615059929034</v>
      </c>
      <c r="R59" s="229"/>
    </row>
    <row r="60" spans="1:18">
      <c r="A60" s="380" t="s">
        <v>405</v>
      </c>
      <c r="B60" s="388">
        <v>0.66400000000000003</v>
      </c>
      <c r="C60" s="220">
        <v>0.03</v>
      </c>
      <c r="D60" s="220">
        <v>8.2199999999999995E-2</v>
      </c>
      <c r="E60" s="220">
        <v>2.5000000000000001E-3</v>
      </c>
      <c r="F60" s="221">
        <v>0.16513</v>
      </c>
      <c r="G60" s="222">
        <v>5.9200000000000003E-2</v>
      </c>
      <c r="H60" s="389">
        <v>2.8999999999999998E-3</v>
      </c>
      <c r="I60" s="366">
        <v>509.24097486864071</v>
      </c>
      <c r="J60" s="223">
        <v>15.487864199167905</v>
      </c>
      <c r="K60" s="223">
        <v>517.05776757782087</v>
      </c>
      <c r="L60" s="223">
        <v>23.361043715865396</v>
      </c>
      <c r="M60" s="223">
        <v>574.45899914544827</v>
      </c>
      <c r="N60" s="396">
        <v>28.140727998679051</v>
      </c>
      <c r="O60" s="400">
        <v>112.9</v>
      </c>
      <c r="P60" s="401">
        <v>1.5015015015015014</v>
      </c>
      <c r="Q60" s="405">
        <v>11.35294675056433</v>
      </c>
      <c r="R60" s="229"/>
    </row>
    <row r="61" spans="1:18">
      <c r="A61" s="380" t="s">
        <v>405</v>
      </c>
      <c r="B61" s="388">
        <v>0.70499999999999996</v>
      </c>
      <c r="C61" s="220">
        <v>0.03</v>
      </c>
      <c r="D61" s="220">
        <v>8.4400000000000003E-2</v>
      </c>
      <c r="E61" s="220">
        <v>2.3E-3</v>
      </c>
      <c r="F61" s="221">
        <v>0.32769999999999999</v>
      </c>
      <c r="G61" s="222">
        <v>6.0199999999999997E-2</v>
      </c>
      <c r="H61" s="389">
        <v>2.8E-3</v>
      </c>
      <c r="I61" s="366">
        <v>522.33256175583199</v>
      </c>
      <c r="J61" s="223">
        <v>14.234181185289259</v>
      </c>
      <c r="K61" s="223">
        <v>541.7729712499164</v>
      </c>
      <c r="L61" s="223">
        <v>23.054168989358143</v>
      </c>
      <c r="M61" s="223">
        <v>610.77087980580905</v>
      </c>
      <c r="N61" s="396">
        <v>28.407947897944606</v>
      </c>
      <c r="O61" s="400">
        <v>105.2</v>
      </c>
      <c r="P61" s="401">
        <v>1.1961722488038278</v>
      </c>
      <c r="Q61" s="405">
        <v>14.479786278955453</v>
      </c>
      <c r="R61" s="229"/>
    </row>
    <row r="62" spans="1:18">
      <c r="A62" s="380" t="s">
        <v>405</v>
      </c>
      <c r="B62" s="388">
        <v>0.63600000000000001</v>
      </c>
      <c r="C62" s="220">
        <v>3.2000000000000001E-2</v>
      </c>
      <c r="D62" s="220">
        <v>8.7800000000000003E-2</v>
      </c>
      <c r="E62" s="220">
        <v>2.2000000000000001E-3</v>
      </c>
      <c r="F62" s="221">
        <v>0.22577</v>
      </c>
      <c r="G62" s="222">
        <v>5.3999999999999999E-2</v>
      </c>
      <c r="H62" s="389">
        <v>3.0000000000000001E-3</v>
      </c>
      <c r="I62" s="366">
        <v>542.51286386284232</v>
      </c>
      <c r="J62" s="223">
        <v>13.593716406586026</v>
      </c>
      <c r="K62" s="223">
        <v>499.8266113423926</v>
      </c>
      <c r="L62" s="223">
        <v>25.148508746787048</v>
      </c>
      <c r="M62" s="223">
        <v>371.04957200069128</v>
      </c>
      <c r="N62" s="396">
        <v>20.613865111149515</v>
      </c>
      <c r="O62" s="400">
        <v>110</v>
      </c>
      <c r="P62" s="401">
        <v>1.2330456226880393</v>
      </c>
      <c r="Q62" s="405">
        <v>-46.210346218060479</v>
      </c>
      <c r="R62" s="229"/>
    </row>
    <row r="63" spans="1:18">
      <c r="A63" s="380" t="s">
        <v>405</v>
      </c>
      <c r="B63" s="388">
        <v>0.69299999999999995</v>
      </c>
      <c r="C63" s="220">
        <v>3.2000000000000001E-2</v>
      </c>
      <c r="D63" s="220">
        <v>8.4500000000000006E-2</v>
      </c>
      <c r="E63" s="220">
        <v>2.8E-3</v>
      </c>
      <c r="F63" s="221">
        <v>0.51803999999999994</v>
      </c>
      <c r="G63" s="222">
        <v>5.9499999999999997E-2</v>
      </c>
      <c r="H63" s="389">
        <v>2.3999999999999998E-3</v>
      </c>
      <c r="I63" s="366">
        <v>522.92700264168923</v>
      </c>
      <c r="J63" s="223">
        <v>17.327758667416919</v>
      </c>
      <c r="K63" s="223">
        <v>534.60131304360903</v>
      </c>
      <c r="L63" s="223">
        <v>24.685774916876611</v>
      </c>
      <c r="M63" s="223">
        <v>585.43993028024875</v>
      </c>
      <c r="N63" s="396">
        <v>23.614383742396587</v>
      </c>
      <c r="O63" s="400">
        <v>121.1</v>
      </c>
      <c r="P63" s="401">
        <v>1.4925373134328357</v>
      </c>
      <c r="Q63" s="405">
        <v>10.67794053757739</v>
      </c>
      <c r="R63" s="229"/>
    </row>
    <row r="64" spans="1:18">
      <c r="A64" s="380" t="s">
        <v>405</v>
      </c>
      <c r="B64" s="388">
        <v>0.66400000000000003</v>
      </c>
      <c r="C64" s="220">
        <v>3.5000000000000003E-2</v>
      </c>
      <c r="D64" s="220">
        <v>8.7800000000000003E-2</v>
      </c>
      <c r="E64" s="220">
        <v>2.8E-3</v>
      </c>
      <c r="F64" s="221">
        <v>0.47392000000000001</v>
      </c>
      <c r="G64" s="222">
        <v>5.5300000000000002E-2</v>
      </c>
      <c r="H64" s="389">
        <v>2.7000000000000001E-3</v>
      </c>
      <c r="I64" s="366">
        <v>542.51286386284232</v>
      </c>
      <c r="J64" s="223">
        <v>17.301093608382214</v>
      </c>
      <c r="K64" s="223">
        <v>517.05776757782087</v>
      </c>
      <c r="L64" s="223">
        <v>27.254551001842966</v>
      </c>
      <c r="M64" s="223">
        <v>424.37243753732736</v>
      </c>
      <c r="N64" s="396">
        <v>20.719811597663362</v>
      </c>
      <c r="O64" s="400">
        <v>115.2</v>
      </c>
      <c r="P64" s="401">
        <v>1.3869625520110958</v>
      </c>
      <c r="Q64" s="405">
        <v>-27.83885471240659</v>
      </c>
      <c r="R64" s="229"/>
    </row>
    <row r="65" spans="1:18">
      <c r="A65" s="380" t="s">
        <v>405</v>
      </c>
      <c r="B65" s="388">
        <v>0.69099999999999995</v>
      </c>
      <c r="C65" s="220">
        <v>3.2000000000000001E-2</v>
      </c>
      <c r="D65" s="220">
        <v>8.4900000000000003E-2</v>
      </c>
      <c r="E65" s="220">
        <v>2.8E-3</v>
      </c>
      <c r="F65" s="221">
        <v>0.49174000000000001</v>
      </c>
      <c r="G65" s="222">
        <v>5.91E-2</v>
      </c>
      <c r="H65" s="389">
        <v>2.7000000000000001E-3</v>
      </c>
      <c r="I65" s="366">
        <v>525.30421818706157</v>
      </c>
      <c r="J65" s="223">
        <v>17.324520741151616</v>
      </c>
      <c r="K65" s="223">
        <v>533.40109652885531</v>
      </c>
      <c r="L65" s="223">
        <v>24.701642675721235</v>
      </c>
      <c r="M65" s="223">
        <v>570.78177989232813</v>
      </c>
      <c r="N65" s="396">
        <v>26.07632496970027</v>
      </c>
      <c r="O65" s="400">
        <v>107.3</v>
      </c>
      <c r="P65" s="401">
        <v>1.1299435028248588</v>
      </c>
      <c r="Q65" s="405">
        <v>7.9675916974514145</v>
      </c>
      <c r="R65" s="229"/>
    </row>
    <row r="66" spans="1:18">
      <c r="A66" s="380" t="s">
        <v>405</v>
      </c>
      <c r="B66" s="388">
        <v>0.69399999999999995</v>
      </c>
      <c r="C66" s="220">
        <v>3.2000000000000001E-2</v>
      </c>
      <c r="D66" s="220">
        <v>8.8099999999999998E-2</v>
      </c>
      <c r="E66" s="220">
        <v>2.2000000000000001E-3</v>
      </c>
      <c r="F66" s="221">
        <v>0.37664999999999998</v>
      </c>
      <c r="G66" s="222">
        <v>5.8299999999999998E-2</v>
      </c>
      <c r="H66" s="389">
        <v>2.3E-3</v>
      </c>
      <c r="I66" s="366">
        <v>544.29044947512898</v>
      </c>
      <c r="J66" s="223">
        <v>13.591815991433416</v>
      </c>
      <c r="K66" s="223">
        <v>535.20088970895324</v>
      </c>
      <c r="L66" s="223">
        <v>24.677850822314852</v>
      </c>
      <c r="M66" s="223">
        <v>541.05425005813254</v>
      </c>
      <c r="N66" s="396">
        <v>21.345193398519807</v>
      </c>
      <c r="O66" s="400">
        <v>115.3</v>
      </c>
      <c r="P66" s="401">
        <v>1.51285930408472</v>
      </c>
      <c r="Q66" s="405">
        <v>-0.59812845322788633</v>
      </c>
      <c r="R66" s="229"/>
    </row>
    <row r="67" spans="1:18">
      <c r="A67" s="380" t="s">
        <v>405</v>
      </c>
      <c r="B67" s="388">
        <v>0.68600000000000005</v>
      </c>
      <c r="C67" s="220">
        <v>3.6999999999999998E-2</v>
      </c>
      <c r="D67" s="220">
        <v>8.6800000000000002E-2</v>
      </c>
      <c r="E67" s="220">
        <v>3.3999999999999998E-3</v>
      </c>
      <c r="F67" s="221">
        <v>0.45276</v>
      </c>
      <c r="G67" s="222">
        <v>5.74E-2</v>
      </c>
      <c r="H67" s="389">
        <v>3.2000000000000002E-3</v>
      </c>
      <c r="I67" s="366">
        <v>536.58403590688556</v>
      </c>
      <c r="J67" s="223">
        <v>21.018268687596898</v>
      </c>
      <c r="K67" s="223">
        <v>530.39433373576048</v>
      </c>
      <c r="L67" s="223">
        <v>28.607274560092034</v>
      </c>
      <c r="M67" s="223">
        <v>506.93464219943422</v>
      </c>
      <c r="N67" s="396">
        <v>28.26116472191968</v>
      </c>
      <c r="O67" s="400">
        <v>120.3</v>
      </c>
      <c r="P67" s="401">
        <v>1.392757660167131</v>
      </c>
      <c r="Q67" s="405">
        <v>-5.8487606171106599</v>
      </c>
      <c r="R67" s="229"/>
    </row>
    <row r="68" spans="1:18">
      <c r="A68" s="381" t="s">
        <v>406</v>
      </c>
      <c r="B68" s="304">
        <v>0.39200000000000002</v>
      </c>
      <c r="C68" s="225">
        <v>1.6E-2</v>
      </c>
      <c r="D68" s="225">
        <v>5.3800000000000001E-2</v>
      </c>
      <c r="E68" s="225">
        <v>2E-3</v>
      </c>
      <c r="F68" s="226">
        <v>0.66654999999999998</v>
      </c>
      <c r="G68" s="227">
        <v>5.2900000000000003E-2</v>
      </c>
      <c r="H68" s="305">
        <v>1.6999999999999999E-3</v>
      </c>
      <c r="I68" s="314">
        <v>337.80937175212523</v>
      </c>
      <c r="J68" s="228">
        <v>12.557969210116179</v>
      </c>
      <c r="K68" s="228">
        <v>335.82937697337445</v>
      </c>
      <c r="L68" s="228">
        <v>13.707321509117325</v>
      </c>
      <c r="M68" s="228">
        <v>324.51007394780544</v>
      </c>
      <c r="N68" s="315">
        <v>10.428490089059908</v>
      </c>
      <c r="O68" s="321">
        <v>866</v>
      </c>
      <c r="P68" s="322">
        <v>0.12077294685990339</v>
      </c>
      <c r="Q68" s="406">
        <v>-4.0982696292069187</v>
      </c>
      <c r="R68" s="229"/>
    </row>
    <row r="69" spans="1:18">
      <c r="A69" s="381" t="s">
        <v>406</v>
      </c>
      <c r="B69" s="304">
        <v>0.39700000000000002</v>
      </c>
      <c r="C69" s="225">
        <v>1.4E-2</v>
      </c>
      <c r="D69" s="225">
        <v>5.5500000000000001E-2</v>
      </c>
      <c r="E69" s="225">
        <v>1.9E-3</v>
      </c>
      <c r="F69" s="226">
        <v>0.71338000000000001</v>
      </c>
      <c r="G69" s="227">
        <v>5.28E-2</v>
      </c>
      <c r="H69" s="305">
        <v>1.5E-3</v>
      </c>
      <c r="I69" s="314">
        <v>348.20040809823274</v>
      </c>
      <c r="J69" s="228">
        <v>11.92037433129085</v>
      </c>
      <c r="K69" s="228">
        <v>339.47005155589659</v>
      </c>
      <c r="L69" s="228">
        <v>11.971236075019021</v>
      </c>
      <c r="M69" s="228">
        <v>320.21196490330823</v>
      </c>
      <c r="N69" s="315">
        <v>9.096930821116711</v>
      </c>
      <c r="O69" s="321">
        <v>827</v>
      </c>
      <c r="P69" s="322">
        <v>0.1234567901234568</v>
      </c>
      <c r="Q69" s="406">
        <v>-8.740598810346123</v>
      </c>
      <c r="R69" s="229"/>
    </row>
    <row r="70" spans="1:18">
      <c r="A70" s="381" t="s">
        <v>406</v>
      </c>
      <c r="B70" s="304">
        <v>0.41099999999999998</v>
      </c>
      <c r="C70" s="225">
        <v>1.7999999999999999E-2</v>
      </c>
      <c r="D70" s="225">
        <v>5.6000000000000001E-2</v>
      </c>
      <c r="E70" s="225">
        <v>2.3E-3</v>
      </c>
      <c r="F70" s="226">
        <v>0.77551999999999999</v>
      </c>
      <c r="G70" s="227">
        <v>5.3600000000000002E-2</v>
      </c>
      <c r="H70" s="305">
        <v>1.6000000000000001E-3</v>
      </c>
      <c r="I70" s="314">
        <v>351.25341037273023</v>
      </c>
      <c r="J70" s="228">
        <v>14.426479354594276</v>
      </c>
      <c r="K70" s="228">
        <v>349.5950376917063</v>
      </c>
      <c r="L70" s="228">
        <v>15.310731577738961</v>
      </c>
      <c r="M70" s="228">
        <v>354.28095189412528</v>
      </c>
      <c r="N70" s="315">
        <v>10.57555080280971</v>
      </c>
      <c r="O70" s="321">
        <v>899</v>
      </c>
      <c r="P70" s="322">
        <v>0.12077294685990339</v>
      </c>
      <c r="Q70" s="406">
        <v>0.85455949726018776</v>
      </c>
      <c r="R70" s="229"/>
    </row>
    <row r="71" spans="1:18">
      <c r="A71" s="381" t="s">
        <v>406</v>
      </c>
      <c r="B71" s="304">
        <v>0.4</v>
      </c>
      <c r="C71" s="225">
        <v>1.7000000000000001E-2</v>
      </c>
      <c r="D71" s="225">
        <v>5.5500000000000001E-2</v>
      </c>
      <c r="E71" s="225">
        <v>2.3999999999999998E-3</v>
      </c>
      <c r="F71" s="226">
        <v>0.71286000000000005</v>
      </c>
      <c r="G71" s="227">
        <v>5.1700000000000003E-2</v>
      </c>
      <c r="H71" s="305">
        <v>1.6999999999999999E-3</v>
      </c>
      <c r="I71" s="314">
        <v>348.20040809823274</v>
      </c>
      <c r="J71" s="228">
        <v>15.057314944788441</v>
      </c>
      <c r="K71" s="228">
        <v>341.64820695660546</v>
      </c>
      <c r="L71" s="228">
        <v>14.520048795655732</v>
      </c>
      <c r="M71" s="228">
        <v>272.16397272663431</v>
      </c>
      <c r="N71" s="315">
        <v>8.9492989097732742</v>
      </c>
      <c r="O71" s="321">
        <v>985</v>
      </c>
      <c r="P71" s="322">
        <v>0.1111111111111111</v>
      </c>
      <c r="Q71" s="406">
        <v>-27.937729821415623</v>
      </c>
      <c r="R71" s="229"/>
    </row>
    <row r="72" spans="1:18">
      <c r="A72" s="381" t="s">
        <v>406</v>
      </c>
      <c r="B72" s="304">
        <v>0.41199999999999998</v>
      </c>
      <c r="C72" s="225">
        <v>1.2999999999999999E-2</v>
      </c>
      <c r="D72" s="225">
        <v>5.5100000000000003E-2</v>
      </c>
      <c r="E72" s="225">
        <v>1.5E-3</v>
      </c>
      <c r="F72" s="226">
        <v>0.62434999999999996</v>
      </c>
      <c r="G72" s="227">
        <v>5.5399999999999998E-2</v>
      </c>
      <c r="H72" s="305">
        <v>1.6000000000000001E-3</v>
      </c>
      <c r="I72" s="314">
        <v>345.75696480844056</v>
      </c>
      <c r="J72" s="228">
        <v>9.4126215465092713</v>
      </c>
      <c r="K72" s="228">
        <v>350.31440226537063</v>
      </c>
      <c r="L72" s="228">
        <v>11.053609780218006</v>
      </c>
      <c r="M72" s="228">
        <v>428.4018851516181</v>
      </c>
      <c r="N72" s="315">
        <v>12.372617621707382</v>
      </c>
      <c r="O72" s="321">
        <v>896</v>
      </c>
      <c r="P72" s="322">
        <v>0.12610340479192939</v>
      </c>
      <c r="Q72" s="406">
        <v>19.291446468291852</v>
      </c>
      <c r="R72" s="229"/>
    </row>
    <row r="73" spans="1:18">
      <c r="A73" s="381" t="s">
        <v>406</v>
      </c>
      <c r="B73" s="304">
        <v>0.40300000000000002</v>
      </c>
      <c r="C73" s="225">
        <v>1.2999999999999999E-2</v>
      </c>
      <c r="D73" s="225">
        <v>5.5199999999999999E-2</v>
      </c>
      <c r="E73" s="225">
        <v>1.4E-3</v>
      </c>
      <c r="F73" s="226">
        <v>0.65837999999999997</v>
      </c>
      <c r="G73" s="227">
        <v>5.3800000000000001E-2</v>
      </c>
      <c r="H73" s="305">
        <v>1.1999999999999999E-3</v>
      </c>
      <c r="I73" s="314">
        <v>346.36791246393369</v>
      </c>
      <c r="J73" s="228">
        <v>8.7846934320562902</v>
      </c>
      <c r="K73" s="228">
        <v>343.82169987340598</v>
      </c>
      <c r="L73" s="228">
        <v>11.091022576561482</v>
      </c>
      <c r="M73" s="228">
        <v>362.68705394146576</v>
      </c>
      <c r="N73" s="315">
        <v>8.0896740656089019</v>
      </c>
      <c r="O73" s="321">
        <v>920</v>
      </c>
      <c r="P73" s="322">
        <v>0.12515644555694619</v>
      </c>
      <c r="Q73" s="406">
        <v>4.4995103354766641</v>
      </c>
      <c r="R73" s="229"/>
    </row>
    <row r="74" spans="1:18">
      <c r="A74" s="381" t="s">
        <v>406</v>
      </c>
      <c r="B74" s="304">
        <v>0.40899999999999997</v>
      </c>
      <c r="C74" s="225">
        <v>1.6E-2</v>
      </c>
      <c r="D74" s="225">
        <v>5.4800000000000001E-2</v>
      </c>
      <c r="E74" s="225">
        <v>2.0999999999999999E-3</v>
      </c>
      <c r="F74" s="226">
        <v>0.64593</v>
      </c>
      <c r="G74" s="227">
        <v>5.3100000000000001E-2</v>
      </c>
      <c r="H74" s="305">
        <v>1.6000000000000001E-3</v>
      </c>
      <c r="I74" s="314">
        <v>343.92377435612917</v>
      </c>
      <c r="J74" s="228">
        <v>13.179560696129037</v>
      </c>
      <c r="K74" s="228">
        <v>348.15477780021644</v>
      </c>
      <c r="L74" s="228">
        <v>13.619746808810422</v>
      </c>
      <c r="M74" s="228">
        <v>333.07216503748305</v>
      </c>
      <c r="N74" s="315">
        <v>10.036072769491016</v>
      </c>
      <c r="O74" s="321">
        <v>1115</v>
      </c>
      <c r="P74" s="322">
        <v>0.12690355329949238</v>
      </c>
      <c r="Q74" s="406">
        <v>-3.2580354823180446</v>
      </c>
      <c r="R74" s="229"/>
    </row>
    <row r="75" spans="1:18">
      <c r="A75" s="381" t="s">
        <v>406</v>
      </c>
      <c r="B75" s="304">
        <v>0.40699999999999997</v>
      </c>
      <c r="C75" s="225">
        <v>1.2999999999999999E-2</v>
      </c>
      <c r="D75" s="225">
        <v>5.28E-2</v>
      </c>
      <c r="E75" s="225">
        <v>1.1999999999999999E-3</v>
      </c>
      <c r="F75" s="226">
        <v>0.54942000000000002</v>
      </c>
      <c r="G75" s="227">
        <v>5.5199999999999999E-2</v>
      </c>
      <c r="H75" s="305">
        <v>1.4E-3</v>
      </c>
      <c r="I75" s="314">
        <v>331.68916415094708</v>
      </c>
      <c r="J75" s="228">
        <v>7.5383900943397055</v>
      </c>
      <c r="K75" s="228">
        <v>346.71247208432965</v>
      </c>
      <c r="L75" s="228">
        <v>11.074354145199719</v>
      </c>
      <c r="M75" s="228">
        <v>420.33285717522875</v>
      </c>
      <c r="N75" s="315">
        <v>10.660615942850004</v>
      </c>
      <c r="O75" s="321">
        <v>852</v>
      </c>
      <c r="P75" s="322">
        <v>0.11655011655011654</v>
      </c>
      <c r="Q75" s="406">
        <v>21.08892786064731</v>
      </c>
      <c r="R75" s="229"/>
    </row>
    <row r="76" spans="1:18">
      <c r="A76" s="381" t="s">
        <v>406</v>
      </c>
      <c r="B76" s="304">
        <v>0.39200000000000002</v>
      </c>
      <c r="C76" s="225">
        <v>1.2E-2</v>
      </c>
      <c r="D76" s="225">
        <v>5.2900000000000003E-2</v>
      </c>
      <c r="E76" s="225">
        <v>1.5E-3</v>
      </c>
      <c r="F76" s="226">
        <v>0.65873999999999999</v>
      </c>
      <c r="G76" s="227">
        <v>5.4600000000000003E-2</v>
      </c>
      <c r="H76" s="305">
        <v>1.5E-3</v>
      </c>
      <c r="I76" s="314">
        <v>332.30144645013092</v>
      </c>
      <c r="J76" s="228">
        <v>9.422536288756076</v>
      </c>
      <c r="K76" s="228">
        <v>335.82937697337445</v>
      </c>
      <c r="L76" s="228">
        <v>10.280491131837993</v>
      </c>
      <c r="M76" s="228">
        <v>395.87985244544205</v>
      </c>
      <c r="N76" s="315">
        <v>10.875820122127529</v>
      </c>
      <c r="O76" s="321">
        <v>928</v>
      </c>
      <c r="P76" s="322">
        <v>0.11695906432748537</v>
      </c>
      <c r="Q76" s="406">
        <v>16.060025687736445</v>
      </c>
      <c r="R76" s="229"/>
    </row>
    <row r="77" spans="1:18">
      <c r="A77" s="380" t="s">
        <v>407</v>
      </c>
      <c r="B77" s="388">
        <v>0.501</v>
      </c>
      <c r="C77" s="220">
        <v>1.4E-2</v>
      </c>
      <c r="D77" s="220">
        <v>6.6100000000000006E-2</v>
      </c>
      <c r="E77" s="220">
        <v>1.2999999999999999E-3</v>
      </c>
      <c r="F77" s="221">
        <v>0.18753</v>
      </c>
      <c r="G77" s="222">
        <v>5.57E-2</v>
      </c>
      <c r="H77" s="389">
        <v>1.6999999999999999E-3</v>
      </c>
      <c r="I77" s="366">
        <v>412.6164704225136</v>
      </c>
      <c r="J77" s="223">
        <v>8.1149986618648651</v>
      </c>
      <c r="K77" s="223">
        <v>412.37909595504374</v>
      </c>
      <c r="L77" s="223">
        <v>11.523567551637949</v>
      </c>
      <c r="M77" s="223">
        <v>440.42991060132334</v>
      </c>
      <c r="N77" s="396">
        <v>13.442205530022436</v>
      </c>
      <c r="O77" s="400">
        <v>311</v>
      </c>
      <c r="P77" s="401">
        <v>0.75075075075075071</v>
      </c>
      <c r="Q77" s="405">
        <v>6.3150661454477008</v>
      </c>
      <c r="R77" s="229"/>
    </row>
    <row r="78" spans="1:18">
      <c r="A78" s="380" t="s">
        <v>407</v>
      </c>
      <c r="B78" s="388">
        <v>0.51100000000000001</v>
      </c>
      <c r="C78" s="220">
        <v>1.6E-2</v>
      </c>
      <c r="D78" s="220">
        <v>6.6400000000000001E-2</v>
      </c>
      <c r="E78" s="220">
        <v>1.5E-3</v>
      </c>
      <c r="F78" s="221">
        <v>0.48776999999999998</v>
      </c>
      <c r="G78" s="222">
        <v>5.5500000000000001E-2</v>
      </c>
      <c r="H78" s="389">
        <v>1.6999999999999999E-3</v>
      </c>
      <c r="I78" s="366">
        <v>414.43023292417001</v>
      </c>
      <c r="J78" s="223">
        <v>9.3621287558170945</v>
      </c>
      <c r="K78" s="223">
        <v>419.12137207757792</v>
      </c>
      <c r="L78" s="223">
        <v>13.123174076793047</v>
      </c>
      <c r="M78" s="223">
        <v>432.42124809330511</v>
      </c>
      <c r="N78" s="396">
        <v>13.245335527182318</v>
      </c>
      <c r="O78" s="400">
        <v>311</v>
      </c>
      <c r="P78" s="401">
        <v>0.74850299401197595</v>
      </c>
      <c r="Q78" s="405">
        <v>4.1605298649092131</v>
      </c>
      <c r="R78" s="229"/>
    </row>
    <row r="79" spans="1:18">
      <c r="A79" s="380" t="s">
        <v>407</v>
      </c>
      <c r="B79" s="388">
        <v>0.49099999999999999</v>
      </c>
      <c r="C79" s="220">
        <v>1.7999999999999999E-2</v>
      </c>
      <c r="D79" s="220">
        <v>6.4399999999999999E-2</v>
      </c>
      <c r="E79" s="220">
        <v>1.5E-3</v>
      </c>
      <c r="F79" s="221">
        <v>0.22538</v>
      </c>
      <c r="G79" s="222">
        <v>5.5599999999999997E-2</v>
      </c>
      <c r="H79" s="389">
        <v>2.0999999999999999E-3</v>
      </c>
      <c r="I79" s="366">
        <v>402.32883237000533</v>
      </c>
      <c r="J79" s="223">
        <v>9.37101317632</v>
      </c>
      <c r="K79" s="223">
        <v>405.59175080733252</v>
      </c>
      <c r="L79" s="223">
        <v>14.868944021450071</v>
      </c>
      <c r="M79" s="223">
        <v>436.43057410532879</v>
      </c>
      <c r="N79" s="396">
        <v>16.483888590309181</v>
      </c>
      <c r="O79" s="400">
        <v>263</v>
      </c>
      <c r="P79" s="401">
        <v>0.78064012490242007</v>
      </c>
      <c r="Q79" s="405">
        <v>7.8137838544495075</v>
      </c>
      <c r="R79" s="229"/>
    </row>
    <row r="80" spans="1:18">
      <c r="A80" s="380" t="s">
        <v>407</v>
      </c>
      <c r="B80" s="388">
        <v>0.50800000000000001</v>
      </c>
      <c r="C80" s="220">
        <v>2.1999999999999999E-2</v>
      </c>
      <c r="D80" s="220">
        <v>6.7699999999999996E-2</v>
      </c>
      <c r="E80" s="220">
        <v>1.6000000000000001E-3</v>
      </c>
      <c r="F80" s="221">
        <v>0.48658000000000001</v>
      </c>
      <c r="G80" s="222">
        <v>5.57E-2</v>
      </c>
      <c r="H80" s="389">
        <v>2.3999999999999998E-3</v>
      </c>
      <c r="I80" s="366">
        <v>422.28397874049779</v>
      </c>
      <c r="J80" s="223">
        <v>9.9801235743692249</v>
      </c>
      <c r="K80" s="223">
        <v>417.10338588187477</v>
      </c>
      <c r="L80" s="223">
        <v>18.063532459451267</v>
      </c>
      <c r="M80" s="223">
        <v>440.42991060132334</v>
      </c>
      <c r="N80" s="396">
        <v>18.97723133650226</v>
      </c>
      <c r="O80" s="400">
        <v>277</v>
      </c>
      <c r="P80" s="401">
        <v>0.58139534883720934</v>
      </c>
      <c r="Q80" s="405">
        <v>4.1200498476705931</v>
      </c>
      <c r="R80" s="229"/>
    </row>
    <row r="81" spans="1:18">
      <c r="A81" s="380" t="s">
        <v>407</v>
      </c>
      <c r="B81" s="388">
        <v>0.50900000000000001</v>
      </c>
      <c r="C81" s="220">
        <v>2.4E-2</v>
      </c>
      <c r="D81" s="220">
        <v>6.6500000000000004E-2</v>
      </c>
      <c r="E81" s="220">
        <v>2.3E-3</v>
      </c>
      <c r="F81" s="221">
        <v>0.60809000000000002</v>
      </c>
      <c r="G81" s="222">
        <v>5.5199999999999999E-2</v>
      </c>
      <c r="H81" s="389">
        <v>2.2000000000000001E-3</v>
      </c>
      <c r="I81" s="366">
        <v>415.03470703799013</v>
      </c>
      <c r="J81" s="223">
        <v>14.354583852441761</v>
      </c>
      <c r="K81" s="223">
        <v>417.77649366473247</v>
      </c>
      <c r="L81" s="223">
        <v>19.69869518262</v>
      </c>
      <c r="M81" s="223">
        <v>420.33285717522875</v>
      </c>
      <c r="N81" s="396">
        <v>16.752396481621435</v>
      </c>
      <c r="O81" s="400">
        <v>256</v>
      </c>
      <c r="P81" s="401">
        <v>0.61728395061728392</v>
      </c>
      <c r="Q81" s="405">
        <v>1.2604653780444064</v>
      </c>
      <c r="R81" s="229"/>
    </row>
    <row r="82" spans="1:18">
      <c r="A82" s="380" t="s">
        <v>407</v>
      </c>
      <c r="B82" s="388">
        <v>0.51100000000000001</v>
      </c>
      <c r="C82" s="220">
        <v>1.7999999999999999E-2</v>
      </c>
      <c r="D82" s="220">
        <v>6.6799999999999998E-2</v>
      </c>
      <c r="E82" s="220">
        <v>1.8E-3</v>
      </c>
      <c r="F82" s="221">
        <v>0.62104000000000004</v>
      </c>
      <c r="G82" s="222">
        <v>5.6300000000000003E-2</v>
      </c>
      <c r="H82" s="389">
        <v>1.6999999999999999E-3</v>
      </c>
      <c r="I82" s="366">
        <v>416.84778936807174</v>
      </c>
      <c r="J82" s="223">
        <v>11.232425462013909</v>
      </c>
      <c r="K82" s="223">
        <v>419.12137207757792</v>
      </c>
      <c r="L82" s="223">
        <v>14.763570836392175</v>
      </c>
      <c r="M82" s="223">
        <v>464.21876415604424</v>
      </c>
      <c r="N82" s="396">
        <v>14.017262860839701</v>
      </c>
      <c r="O82" s="400">
        <v>477</v>
      </c>
      <c r="P82" s="401">
        <v>0.73800738007380073</v>
      </c>
      <c r="Q82" s="405">
        <v>10.204450669738341</v>
      </c>
      <c r="R82" s="229"/>
    </row>
    <row r="83" spans="1:18">
      <c r="A83" s="380" t="s">
        <v>407</v>
      </c>
      <c r="B83" s="388">
        <v>0.48099999999999998</v>
      </c>
      <c r="C83" s="220">
        <v>0.02</v>
      </c>
      <c r="D83" s="220">
        <v>6.7900000000000002E-2</v>
      </c>
      <c r="E83" s="220">
        <v>1.6000000000000001E-3</v>
      </c>
      <c r="F83" s="221">
        <v>0.40497</v>
      </c>
      <c r="G83" s="222">
        <v>5.2600000000000001E-2</v>
      </c>
      <c r="H83" s="389">
        <v>2.2000000000000001E-3</v>
      </c>
      <c r="I83" s="366">
        <v>423.49139851966174</v>
      </c>
      <c r="J83" s="223">
        <v>9.979178757458893</v>
      </c>
      <c r="K83" s="223">
        <v>398.7587300458564</v>
      </c>
      <c r="L83" s="223">
        <v>16.580404575711288</v>
      </c>
      <c r="M83" s="223">
        <v>311.58133247976076</v>
      </c>
      <c r="N83" s="396">
        <v>13.031918848963377</v>
      </c>
      <c r="O83" s="400">
        <v>187.7</v>
      </c>
      <c r="P83" s="401">
        <v>0.74349442379182162</v>
      </c>
      <c r="Q83" s="405">
        <v>-35.916807065830959</v>
      </c>
      <c r="R83" s="229"/>
    </row>
    <row r="84" spans="1:18">
      <c r="A84" s="380" t="s">
        <v>407</v>
      </c>
      <c r="B84" s="388">
        <v>0.50600000000000001</v>
      </c>
      <c r="C84" s="220">
        <v>1.7999999999999999E-2</v>
      </c>
      <c r="D84" s="220">
        <v>6.5799999999999997E-2</v>
      </c>
      <c r="E84" s="220">
        <v>1.1000000000000001E-3</v>
      </c>
      <c r="F84" s="221">
        <v>-1.4467000000000001E-2</v>
      </c>
      <c r="G84" s="222">
        <v>5.5100000000000003E-2</v>
      </c>
      <c r="H84" s="389">
        <v>2.2000000000000001E-3</v>
      </c>
      <c r="I84" s="366">
        <v>410.80219745717909</v>
      </c>
      <c r="J84" s="223">
        <v>6.8675139392537545</v>
      </c>
      <c r="K84" s="223">
        <v>415.75583020531235</v>
      </c>
      <c r="L84" s="223">
        <v>14.789733090307553</v>
      </c>
      <c r="M84" s="223">
        <v>416.28309565477747</v>
      </c>
      <c r="N84" s="396">
        <v>16.621103637758811</v>
      </c>
      <c r="O84" s="400">
        <v>214.7</v>
      </c>
      <c r="P84" s="401">
        <v>0.78802206461780933</v>
      </c>
      <c r="Q84" s="405">
        <v>1.316627615872179</v>
      </c>
      <c r="R84" s="229"/>
    </row>
    <row r="85" spans="1:18">
      <c r="A85" s="381" t="s">
        <v>408</v>
      </c>
      <c r="B85" s="304">
        <v>1.7949999999999999</v>
      </c>
      <c r="C85" s="225">
        <v>8.5999999999999993E-2</v>
      </c>
      <c r="D85" s="225">
        <v>0.17599999999999999</v>
      </c>
      <c r="E85" s="225">
        <v>6.4999999999999997E-3</v>
      </c>
      <c r="F85" s="226">
        <v>0.53671999999999997</v>
      </c>
      <c r="G85" s="227">
        <v>7.3499999999999996E-2</v>
      </c>
      <c r="H85" s="305">
        <v>3.0000000000000001E-3</v>
      </c>
      <c r="I85" s="314">
        <v>1045.0852504524426</v>
      </c>
      <c r="J85" s="228">
        <v>38.59689845420953</v>
      </c>
      <c r="K85" s="228">
        <v>1043.64330264209</v>
      </c>
      <c r="L85" s="228">
        <v>50.001851825749156</v>
      </c>
      <c r="M85" s="228">
        <v>1027.771247106713</v>
      </c>
      <c r="N85" s="315">
        <v>41.949846820682168</v>
      </c>
      <c r="O85" s="321">
        <v>82.8</v>
      </c>
      <c r="P85" s="322">
        <v>0.27027027027027023</v>
      </c>
      <c r="Q85" s="406">
        <v>-1.6846164352690707</v>
      </c>
      <c r="R85" s="229"/>
    </row>
    <row r="86" spans="1:18">
      <c r="A86" s="381" t="s">
        <v>408</v>
      </c>
      <c r="B86" s="304">
        <v>1.8740000000000001</v>
      </c>
      <c r="C86" s="225">
        <v>0.08</v>
      </c>
      <c r="D86" s="225">
        <v>0.18029999999999999</v>
      </c>
      <c r="E86" s="225">
        <v>5.5999999999999999E-3</v>
      </c>
      <c r="F86" s="226">
        <v>0.33731</v>
      </c>
      <c r="G86" s="227">
        <v>7.5499999999999998E-2</v>
      </c>
      <c r="H86" s="305">
        <v>2.8999999999999998E-3</v>
      </c>
      <c r="I86" s="314">
        <v>1068.6133341040206</v>
      </c>
      <c r="J86" s="228">
        <v>33.190430787479293</v>
      </c>
      <c r="K86" s="228">
        <v>1071.9447506288604</v>
      </c>
      <c r="L86" s="228">
        <v>45.760715074871307</v>
      </c>
      <c r="M86" s="228">
        <v>1081.8432113841611</v>
      </c>
      <c r="N86" s="315">
        <v>41.55424255647771</v>
      </c>
      <c r="O86" s="321">
        <v>82.5</v>
      </c>
      <c r="P86" s="322">
        <v>0.37878787878787878</v>
      </c>
      <c r="Q86" s="406">
        <v>1.222901538866572</v>
      </c>
      <c r="R86" s="229"/>
    </row>
    <row r="87" spans="1:18">
      <c r="A87" s="381" t="s">
        <v>408</v>
      </c>
      <c r="B87" s="304">
        <v>1.88</v>
      </c>
      <c r="C87" s="225">
        <v>7.1999999999999995E-2</v>
      </c>
      <c r="D87" s="225">
        <v>0.1774</v>
      </c>
      <c r="E87" s="225">
        <v>8.5000000000000006E-3</v>
      </c>
      <c r="F87" s="226">
        <v>0.69730999999999999</v>
      </c>
      <c r="G87" s="227">
        <v>7.5300000000000006E-2</v>
      </c>
      <c r="H87" s="305">
        <v>2.3999999999999998E-3</v>
      </c>
      <c r="I87" s="314">
        <v>1052.754988635126</v>
      </c>
      <c r="J87" s="228">
        <v>50.442037223216296</v>
      </c>
      <c r="K87" s="228">
        <v>1074.0623385773006</v>
      </c>
      <c r="L87" s="228">
        <v>41.13430232849236</v>
      </c>
      <c r="M87" s="228">
        <v>1076.5203652721648</v>
      </c>
      <c r="N87" s="315">
        <v>34.311406064451461</v>
      </c>
      <c r="O87" s="321">
        <v>82.2</v>
      </c>
      <c r="P87" s="322">
        <v>0.35714285714285715</v>
      </c>
      <c r="Q87" s="406">
        <v>2.2076105017326264</v>
      </c>
      <c r="R87" s="229"/>
    </row>
    <row r="88" spans="1:18">
      <c r="A88" s="381" t="s">
        <v>408</v>
      </c>
      <c r="B88" s="304">
        <v>1.821</v>
      </c>
      <c r="C88" s="225">
        <v>8.4000000000000005E-2</v>
      </c>
      <c r="D88" s="225">
        <v>0.1774</v>
      </c>
      <c r="E88" s="225">
        <v>6.3E-3</v>
      </c>
      <c r="F88" s="226">
        <v>0.37578</v>
      </c>
      <c r="G88" s="227">
        <v>7.5499999999999998E-2</v>
      </c>
      <c r="H88" s="305">
        <v>3.5999999999999999E-3</v>
      </c>
      <c r="I88" s="314">
        <v>1052.754988635126</v>
      </c>
      <c r="J88" s="228">
        <v>37.386451118383839</v>
      </c>
      <c r="K88" s="228">
        <v>1053.0450647508344</v>
      </c>
      <c r="L88" s="228">
        <v>48.575390136776555</v>
      </c>
      <c r="M88" s="228">
        <v>1081.8432113841611</v>
      </c>
      <c r="N88" s="315">
        <v>51.584576966661992</v>
      </c>
      <c r="O88" s="321">
        <v>78</v>
      </c>
      <c r="P88" s="322">
        <v>0.37313432835820892</v>
      </c>
      <c r="Q88" s="406">
        <v>2.6887651041243132</v>
      </c>
      <c r="R88" s="229"/>
    </row>
    <row r="89" spans="1:18">
      <c r="A89" s="381" t="s">
        <v>408</v>
      </c>
      <c r="B89" s="304">
        <v>1.873</v>
      </c>
      <c r="C89" s="225">
        <v>9.0999999999999998E-2</v>
      </c>
      <c r="D89" s="225">
        <v>0.186</v>
      </c>
      <c r="E89" s="225">
        <v>7.0000000000000001E-3</v>
      </c>
      <c r="F89" s="226">
        <v>0.64558000000000004</v>
      </c>
      <c r="G89" s="227">
        <v>7.4300000000000005E-2</v>
      </c>
      <c r="H89" s="305">
        <v>2.8E-3</v>
      </c>
      <c r="I89" s="314">
        <v>1099.6699473040044</v>
      </c>
      <c r="J89" s="228">
        <v>41.385428124344251</v>
      </c>
      <c r="K89" s="228">
        <v>1071.5913895488172</v>
      </c>
      <c r="L89" s="228">
        <v>52.063436438303455</v>
      </c>
      <c r="M89" s="228">
        <v>1049.627478070385</v>
      </c>
      <c r="N89" s="315">
        <v>39.555275082060263</v>
      </c>
      <c r="O89" s="321">
        <v>75.2</v>
      </c>
      <c r="P89" s="322">
        <v>0.40160642570281119</v>
      </c>
      <c r="Q89" s="406">
        <v>-4.7676409277714882</v>
      </c>
      <c r="R89" s="229"/>
    </row>
    <row r="90" spans="1:18">
      <c r="A90" s="381" t="s">
        <v>408</v>
      </c>
      <c r="B90" s="304">
        <v>1.881</v>
      </c>
      <c r="C90" s="225">
        <v>7.6999999999999999E-2</v>
      </c>
      <c r="D90" s="225">
        <v>0.1837</v>
      </c>
      <c r="E90" s="225">
        <v>7.4999999999999997E-3</v>
      </c>
      <c r="F90" s="226">
        <v>0.49002000000000001</v>
      </c>
      <c r="G90" s="227">
        <v>7.46E-2</v>
      </c>
      <c r="H90" s="305">
        <v>2.8999999999999998E-3</v>
      </c>
      <c r="I90" s="314">
        <v>1087.1563318466453</v>
      </c>
      <c r="J90" s="228">
        <v>44.385805600706796</v>
      </c>
      <c r="K90" s="228">
        <v>1074.414840942673</v>
      </c>
      <c r="L90" s="228">
        <v>43.981894073676671</v>
      </c>
      <c r="M90" s="228">
        <v>1057.7445968547909</v>
      </c>
      <c r="N90" s="315">
        <v>41.118757786580339</v>
      </c>
      <c r="O90" s="321">
        <v>79.7</v>
      </c>
      <c r="P90" s="322">
        <v>0.36630036630036628</v>
      </c>
      <c r="Q90" s="406">
        <v>-2.7806083887651489</v>
      </c>
      <c r="R90" s="229"/>
    </row>
    <row r="91" spans="1:18">
      <c r="A91" s="381" t="s">
        <v>408</v>
      </c>
      <c r="B91" s="304">
        <v>1.792</v>
      </c>
      <c r="C91" s="225">
        <v>8.1000000000000003E-2</v>
      </c>
      <c r="D91" s="225">
        <v>0.1754</v>
      </c>
      <c r="E91" s="225">
        <v>6.8999999999999999E-3</v>
      </c>
      <c r="F91" s="226">
        <v>0.4486</v>
      </c>
      <c r="G91" s="227">
        <v>7.3400000000000007E-2</v>
      </c>
      <c r="H91" s="305">
        <v>3.3999999999999998E-3</v>
      </c>
      <c r="I91" s="314">
        <v>1041.7954243120903</v>
      </c>
      <c r="J91" s="228">
        <v>40.982830260851898</v>
      </c>
      <c r="K91" s="228">
        <v>1042.5528607403421</v>
      </c>
      <c r="L91" s="228">
        <v>47.124320156231981</v>
      </c>
      <c r="M91" s="228">
        <v>1025.017389196857</v>
      </c>
      <c r="N91" s="315">
        <v>47.480369526829882</v>
      </c>
      <c r="O91" s="321">
        <v>82.6</v>
      </c>
      <c r="P91" s="322">
        <v>0.38759689922480617</v>
      </c>
      <c r="Q91" s="406">
        <v>-1.6368537053190302</v>
      </c>
      <c r="R91" s="229"/>
    </row>
    <row r="92" spans="1:18">
      <c r="A92" s="381" t="s">
        <v>408</v>
      </c>
      <c r="B92" s="304">
        <v>1.8680000000000001</v>
      </c>
      <c r="C92" s="225">
        <v>9.8000000000000004E-2</v>
      </c>
      <c r="D92" s="225">
        <v>0.18029999999999999</v>
      </c>
      <c r="E92" s="225">
        <v>6.6E-3</v>
      </c>
      <c r="F92" s="226">
        <v>0.58931999999999995</v>
      </c>
      <c r="G92" s="227">
        <v>7.5499999999999998E-2</v>
      </c>
      <c r="H92" s="305">
        <v>3.0000000000000001E-3</v>
      </c>
      <c r="I92" s="314">
        <v>1068.6133341040206</v>
      </c>
      <c r="J92" s="228">
        <v>39.117293428100588</v>
      </c>
      <c r="K92" s="228">
        <v>1069.8227372060458</v>
      </c>
      <c r="L92" s="228">
        <v>56.125603986184416</v>
      </c>
      <c r="M92" s="228">
        <v>1081.8432113841611</v>
      </c>
      <c r="N92" s="315">
        <v>42.987147472218325</v>
      </c>
      <c r="O92" s="321">
        <v>80.3</v>
      </c>
      <c r="P92" s="322">
        <v>0.33003300330033003</v>
      </c>
      <c r="Q92" s="406">
        <v>1.222901538866572</v>
      </c>
      <c r="R92" s="229"/>
    </row>
    <row r="93" spans="1:18">
      <c r="A93" s="381" t="s">
        <v>408</v>
      </c>
      <c r="B93" s="304">
        <v>1.84</v>
      </c>
      <c r="C93" s="225">
        <v>7.1999999999999995E-2</v>
      </c>
      <c r="D93" s="225">
        <v>0.17630000000000001</v>
      </c>
      <c r="E93" s="225">
        <v>6.1999999999999998E-3</v>
      </c>
      <c r="F93" s="226">
        <v>0.56630000000000003</v>
      </c>
      <c r="G93" s="227">
        <v>7.51E-2</v>
      </c>
      <c r="H93" s="305">
        <v>2.5000000000000001E-3</v>
      </c>
      <c r="I93" s="314">
        <v>1046.7295341450993</v>
      </c>
      <c r="J93" s="228">
        <v>36.810681291546317</v>
      </c>
      <c r="K93" s="228">
        <v>1059.8609454974003</v>
      </c>
      <c r="L93" s="228">
        <v>41.472819606420003</v>
      </c>
      <c r="M93" s="228">
        <v>1071.1791061980691</v>
      </c>
      <c r="N93" s="315">
        <v>35.658425639083525</v>
      </c>
      <c r="O93" s="321">
        <v>81.3</v>
      </c>
      <c r="P93" s="322">
        <v>0.32154340836012862</v>
      </c>
      <c r="Q93" s="406">
        <v>2.2824915003942348</v>
      </c>
      <c r="R93" s="229"/>
    </row>
    <row r="94" spans="1:18">
      <c r="A94" s="381" t="s">
        <v>408</v>
      </c>
      <c r="B94" s="304">
        <v>1.8819999999999999</v>
      </c>
      <c r="C94" s="225">
        <v>9.5000000000000001E-2</v>
      </c>
      <c r="D94" s="225">
        <v>0.1789</v>
      </c>
      <c r="E94" s="225">
        <v>7.0000000000000001E-3</v>
      </c>
      <c r="F94" s="226">
        <v>0.56696999999999997</v>
      </c>
      <c r="G94" s="227">
        <v>7.6600000000000001E-2</v>
      </c>
      <c r="H94" s="305">
        <v>3.3E-3</v>
      </c>
      <c r="I94" s="314">
        <v>1060.9624516741001</v>
      </c>
      <c r="J94" s="228">
        <v>41.513343553486308</v>
      </c>
      <c r="K94" s="228">
        <v>1074.7672209751031</v>
      </c>
      <c r="L94" s="228">
        <v>54.252330495555157</v>
      </c>
      <c r="M94" s="228">
        <v>1110.7950839474768</v>
      </c>
      <c r="N94" s="315">
        <v>47.854096305831241</v>
      </c>
      <c r="O94" s="321">
        <v>77.400000000000006</v>
      </c>
      <c r="P94" s="322">
        <v>0.4</v>
      </c>
      <c r="Q94" s="406">
        <v>4.4862128932263934</v>
      </c>
      <c r="R94" s="229"/>
    </row>
    <row r="95" spans="1:18">
      <c r="A95" s="381" t="s">
        <v>408</v>
      </c>
      <c r="B95" s="304">
        <v>1.86</v>
      </c>
      <c r="C95" s="225">
        <v>7.0000000000000007E-2</v>
      </c>
      <c r="D95" s="225">
        <v>0.1792</v>
      </c>
      <c r="E95" s="225">
        <v>7.1000000000000004E-3</v>
      </c>
      <c r="F95" s="226">
        <v>0.3579</v>
      </c>
      <c r="G95" s="227">
        <v>7.6399999999999996E-2</v>
      </c>
      <c r="H95" s="305">
        <v>2.8999999999999998E-3</v>
      </c>
      <c r="I95" s="314">
        <v>1062.6026910745215</v>
      </c>
      <c r="J95" s="228">
        <v>42.100887871814194</v>
      </c>
      <c r="K95" s="228">
        <v>1066.9864698499885</v>
      </c>
      <c r="L95" s="228">
        <v>40.155404779300639</v>
      </c>
      <c r="M95" s="228">
        <v>1105.5713765323178</v>
      </c>
      <c r="N95" s="315">
        <v>41.965405653713631</v>
      </c>
      <c r="O95" s="321">
        <v>80.599999999999994</v>
      </c>
      <c r="P95" s="322">
        <v>0.38022813688212931</v>
      </c>
      <c r="Q95" s="406">
        <v>3.8865591466893612</v>
      </c>
      <c r="R95" s="229"/>
    </row>
    <row r="96" spans="1:18">
      <c r="A96" s="408" t="s">
        <v>408</v>
      </c>
      <c r="B96" s="306">
        <v>1.8320000000000001</v>
      </c>
      <c r="C96" s="307">
        <v>7.6999999999999999E-2</v>
      </c>
      <c r="D96" s="307">
        <v>0.1804</v>
      </c>
      <c r="E96" s="307">
        <v>7.4000000000000003E-3</v>
      </c>
      <c r="F96" s="308">
        <v>0.65847999999999995</v>
      </c>
      <c r="G96" s="309">
        <v>7.3499999999999996E-2</v>
      </c>
      <c r="H96" s="310">
        <v>2.3E-3</v>
      </c>
      <c r="I96" s="316">
        <v>1069.1594783990163</v>
      </c>
      <c r="J96" s="317">
        <v>43.856874391090471</v>
      </c>
      <c r="K96" s="317">
        <v>1056.9966754647646</v>
      </c>
      <c r="L96" s="317">
        <v>44.426170311564888</v>
      </c>
      <c r="M96" s="317">
        <v>1027.771247106713</v>
      </c>
      <c r="N96" s="318">
        <v>32.16154922918966</v>
      </c>
      <c r="O96" s="323">
        <v>80.5</v>
      </c>
      <c r="P96" s="324">
        <v>0.28901734104046245</v>
      </c>
      <c r="Q96" s="409">
        <v>-4.026988632812567</v>
      </c>
      <c r="R96" s="229"/>
    </row>
    <row r="97" spans="1:19" ht="15" thickBot="1">
      <c r="A97" s="533" t="s">
        <v>409</v>
      </c>
      <c r="B97" s="533"/>
      <c r="C97" s="533"/>
      <c r="D97" s="533"/>
      <c r="E97" s="533"/>
      <c r="F97" s="533"/>
      <c r="G97" s="533"/>
      <c r="H97" s="533"/>
      <c r="I97" s="533"/>
      <c r="J97" s="533"/>
      <c r="K97" s="533"/>
      <c r="L97" s="533"/>
      <c r="M97" s="533"/>
      <c r="N97" s="533"/>
      <c r="O97" s="533"/>
      <c r="P97" s="533"/>
      <c r="Q97" s="533"/>
    </row>
    <row r="98" spans="1:19" ht="15" thickTop="1">
      <c r="A98" s="379" t="s">
        <v>400</v>
      </c>
      <c r="B98" s="383">
        <v>3.068328653173134</v>
      </c>
      <c r="C98" s="384">
        <v>5.3238990481221098E-2</v>
      </c>
      <c r="D98" s="384">
        <v>0.24658406998747701</v>
      </c>
      <c r="E98" s="384">
        <v>3.7860214860916384E-3</v>
      </c>
      <c r="F98" s="385">
        <v>0.88489170018197449</v>
      </c>
      <c r="G98" s="386">
        <v>9.0286873344721713E-2</v>
      </c>
      <c r="H98" s="387">
        <v>7.2970793747667562E-4</v>
      </c>
      <c r="I98" s="357">
        <v>1420.8352395983625</v>
      </c>
      <c r="J98" s="358">
        <v>78.314293376594378</v>
      </c>
      <c r="K98" s="358">
        <v>1424.8182614495172</v>
      </c>
      <c r="L98" s="358">
        <v>53.153085132088108</v>
      </c>
      <c r="M98" s="358">
        <v>1431.5865800458093</v>
      </c>
      <c r="N98" s="395">
        <v>61.691247200125417</v>
      </c>
      <c r="O98" s="398">
        <v>173.11619505717482</v>
      </c>
      <c r="P98" s="399">
        <v>0.46508289782515161</v>
      </c>
      <c r="Q98" s="361">
        <v>0.75100874772818793</v>
      </c>
      <c r="R98" s="233"/>
      <c r="S98" s="200"/>
    </row>
    <row r="99" spans="1:19">
      <c r="A99" s="380" t="s">
        <v>401</v>
      </c>
      <c r="B99" s="388">
        <v>3.0486522250095849</v>
      </c>
      <c r="C99" s="220">
        <v>5.7317012396610349E-2</v>
      </c>
      <c r="D99" s="220">
        <v>0.24434867671130026</v>
      </c>
      <c r="E99" s="220">
        <v>4.0270533707919475E-3</v>
      </c>
      <c r="F99" s="221">
        <v>0.87660054019756328</v>
      </c>
      <c r="G99" s="222">
        <v>9.0528567456346007E-2</v>
      </c>
      <c r="H99" s="389">
        <v>8.190376305936088E-4</v>
      </c>
      <c r="I99" s="366">
        <v>1409.2650558544042</v>
      </c>
      <c r="J99" s="223">
        <v>83.449743881710674</v>
      </c>
      <c r="K99" s="223">
        <v>1419.8954579736319</v>
      </c>
      <c r="L99" s="223">
        <v>57.503197006798018</v>
      </c>
      <c r="M99" s="223">
        <v>1436.6862629425493</v>
      </c>
      <c r="N99" s="396">
        <v>69.011175390859989</v>
      </c>
      <c r="O99" s="400">
        <v>179.45819392173109</v>
      </c>
      <c r="P99" s="401">
        <v>0.55633069761563769</v>
      </c>
      <c r="Q99" s="369">
        <v>1.9086426727560113</v>
      </c>
      <c r="R99" s="233"/>
      <c r="S99" s="200"/>
    </row>
    <row r="100" spans="1:19">
      <c r="A100" s="381" t="s">
        <v>410</v>
      </c>
      <c r="B100" s="304">
        <v>3.9963170655587268</v>
      </c>
      <c r="C100" s="225">
        <v>8.6982697628845557E-2</v>
      </c>
      <c r="D100" s="225">
        <v>0.28680824092797236</v>
      </c>
      <c r="E100" s="225">
        <v>5.6923962310480736E-3</v>
      </c>
      <c r="F100" s="226">
        <v>0.91186503177293354</v>
      </c>
      <c r="G100" s="227">
        <v>0.10110114314534292</v>
      </c>
      <c r="H100" s="305">
        <v>9.0329944246388572E-4</v>
      </c>
      <c r="I100" s="314">
        <v>1625.5595201603821</v>
      </c>
      <c r="J100" s="228">
        <v>114.06760383215214</v>
      </c>
      <c r="K100" s="228">
        <v>1633.4477881224916</v>
      </c>
      <c r="L100" s="228">
        <v>70.715833674199075</v>
      </c>
      <c r="M100" s="228">
        <v>1644.4103535996401</v>
      </c>
      <c r="N100" s="315">
        <v>66.310188508273313</v>
      </c>
      <c r="O100" s="321">
        <v>177.12935322660456</v>
      </c>
      <c r="P100" s="322">
        <v>0.51335019453358044</v>
      </c>
      <c r="Q100" s="326">
        <v>1.1463582309606868</v>
      </c>
      <c r="R100" s="233"/>
      <c r="S100" s="200"/>
    </row>
    <row r="101" spans="1:19">
      <c r="A101" s="380" t="s">
        <v>411</v>
      </c>
      <c r="B101" s="388">
        <v>1.4589063952679514E-2</v>
      </c>
      <c r="C101" s="220">
        <v>7.1150961693734022E-4</v>
      </c>
      <c r="D101" s="220">
        <v>1.9698558757783573E-3</v>
      </c>
      <c r="E101" s="220">
        <v>5.4645750475312255E-5</v>
      </c>
      <c r="F101" s="221">
        <v>0.56881179842555762</v>
      </c>
      <c r="G101" s="222">
        <v>5.3737904879401673E-2</v>
      </c>
      <c r="H101" s="389">
        <v>2.1555243564898544E-3</v>
      </c>
      <c r="I101" s="366">
        <v>12.686016140742908</v>
      </c>
      <c r="J101" s="223">
        <v>1.4063063440068468</v>
      </c>
      <c r="K101" s="223">
        <v>14.706470440929577</v>
      </c>
      <c r="L101" s="223">
        <v>2.8482661655560371</v>
      </c>
      <c r="M101" s="223">
        <v>360.06070413404188</v>
      </c>
      <c r="N101" s="396">
        <v>362.16052380010842</v>
      </c>
      <c r="O101" s="400">
        <v>131.27051396390033</v>
      </c>
      <c r="P101" s="401">
        <v>0.76917526723296281</v>
      </c>
      <c r="Q101" s="369">
        <v>96.476700735434818</v>
      </c>
      <c r="R101" s="233"/>
      <c r="S101" s="200"/>
    </row>
    <row r="102" spans="1:19">
      <c r="A102" s="381" t="s">
        <v>412</v>
      </c>
      <c r="B102" s="304">
        <v>3.6434710073488683E-2</v>
      </c>
      <c r="C102" s="225">
        <v>1.0749598290194801E-3</v>
      </c>
      <c r="D102" s="225">
        <v>5.3975144593106641E-3</v>
      </c>
      <c r="E102" s="225">
        <v>1.1559059564594179E-4</v>
      </c>
      <c r="F102" s="226">
        <v>0.72585817121861085</v>
      </c>
      <c r="G102" s="227">
        <v>4.8978926025517754E-2</v>
      </c>
      <c r="H102" s="305">
        <v>9.9397710115643658E-4</v>
      </c>
      <c r="I102" s="314">
        <v>34.701048073638468</v>
      </c>
      <c r="J102" s="228">
        <v>2.964578080439793</v>
      </c>
      <c r="K102" s="228">
        <v>36.337168244968588</v>
      </c>
      <c r="L102" s="228">
        <v>4.2125041706628821</v>
      </c>
      <c r="M102" s="228">
        <v>146.84432445839997</v>
      </c>
      <c r="N102" s="315">
        <v>190.43571908245352</v>
      </c>
      <c r="O102" s="321">
        <v>551.6073087275372</v>
      </c>
      <c r="P102" s="322">
        <v>2.1476439283337427</v>
      </c>
      <c r="Q102" s="326">
        <v>76.368819018627406</v>
      </c>
      <c r="R102" s="233"/>
      <c r="S102" s="200"/>
    </row>
    <row r="103" spans="1:19">
      <c r="A103" s="381" t="s">
        <v>413</v>
      </c>
      <c r="B103" s="304">
        <v>3.4923926405884216E-2</v>
      </c>
      <c r="C103" s="225">
        <v>9.1489427086440857E-4</v>
      </c>
      <c r="D103" s="225">
        <v>5.4365920654497963E-3</v>
      </c>
      <c r="E103" s="225">
        <v>1.2306621222914736E-4</v>
      </c>
      <c r="F103" s="226">
        <v>0.86410047397861545</v>
      </c>
      <c r="G103" s="227">
        <v>4.6610533284201422E-2</v>
      </c>
      <c r="H103" s="305">
        <v>6.1457592707978123E-4</v>
      </c>
      <c r="I103" s="314">
        <v>34.951601248197186</v>
      </c>
      <c r="J103" s="228">
        <v>3.156184233099097</v>
      </c>
      <c r="K103" s="228">
        <v>34.855991225953879</v>
      </c>
      <c r="L103" s="228">
        <v>3.5904798660042729</v>
      </c>
      <c r="M103" s="228">
        <v>29.319934433821786</v>
      </c>
      <c r="N103" s="315">
        <v>126.37518125449481</v>
      </c>
      <c r="O103" s="321">
        <v>889.21859744102528</v>
      </c>
      <c r="P103" s="322">
        <v>3.132680031534536</v>
      </c>
      <c r="Q103" s="326">
        <v>-19.207637817494682</v>
      </c>
      <c r="R103" s="233"/>
      <c r="S103" s="200"/>
    </row>
    <row r="104" spans="1:19">
      <c r="A104" s="380" t="s">
        <v>414</v>
      </c>
      <c r="B104" s="388">
        <v>3.4239827518141377E-2</v>
      </c>
      <c r="C104" s="220">
        <v>2.3829246093336949E-3</v>
      </c>
      <c r="D104" s="220">
        <v>5.4465051077047782E-3</v>
      </c>
      <c r="E104" s="220">
        <v>1.2762234685948428E-4</v>
      </c>
      <c r="F104" s="221">
        <v>0.33668989116560183</v>
      </c>
      <c r="G104" s="222">
        <v>4.5614341266832857E-2</v>
      </c>
      <c r="H104" s="389">
        <v>2.9891917944464557E-3</v>
      </c>
      <c r="I104" s="366">
        <v>35.015158971936813</v>
      </c>
      <c r="J104" s="223">
        <v>3.2729996354384809</v>
      </c>
      <c r="K104" s="223">
        <v>34.184587194873579</v>
      </c>
      <c r="L104" s="223">
        <v>9.3579283359717849</v>
      </c>
      <c r="M104" s="223" t="s">
        <v>60</v>
      </c>
      <c r="N104" s="396" t="s">
        <v>60</v>
      </c>
      <c r="O104" s="400">
        <v>165.16431428735487</v>
      </c>
      <c r="P104" s="401">
        <v>1.4923316220723888</v>
      </c>
      <c r="Q104" s="369" t="s">
        <v>60</v>
      </c>
      <c r="R104" s="233"/>
      <c r="S104" s="200"/>
    </row>
    <row r="105" spans="1:19">
      <c r="A105" s="381" t="s">
        <v>415</v>
      </c>
      <c r="B105" s="304">
        <v>9.7639735481474352E-2</v>
      </c>
      <c r="C105" s="225">
        <v>2.1634771858252315E-3</v>
      </c>
      <c r="D105" s="225">
        <v>1.4583535798117168E-2</v>
      </c>
      <c r="E105" s="225">
        <v>2.6535389708968982E-4</v>
      </c>
      <c r="F105" s="226">
        <v>0.8211772564324985</v>
      </c>
      <c r="G105" s="227">
        <v>4.8579329529750151E-2</v>
      </c>
      <c r="H105" s="305">
        <v>6.1427766975403976E-4</v>
      </c>
      <c r="I105" s="314">
        <v>93.332594586596116</v>
      </c>
      <c r="J105" s="228">
        <v>6.7439736763909082</v>
      </c>
      <c r="K105" s="228">
        <v>94.595298254242508</v>
      </c>
      <c r="L105" s="228">
        <v>8.0053986544136819</v>
      </c>
      <c r="M105" s="228">
        <v>127.59983878167216</v>
      </c>
      <c r="N105" s="315">
        <v>118.97149336600174</v>
      </c>
      <c r="O105" s="321">
        <v>631.56199147667746</v>
      </c>
      <c r="P105" s="322">
        <v>0.96909776646726586</v>
      </c>
      <c r="Q105" s="326">
        <v>26.855240980130478</v>
      </c>
      <c r="R105" s="233"/>
      <c r="S105" s="200"/>
    </row>
    <row r="106" spans="1:19">
      <c r="A106" s="381" t="s">
        <v>416</v>
      </c>
      <c r="B106" s="304">
        <v>0.1020108654571406</v>
      </c>
      <c r="C106" s="225">
        <v>3.0120301405160083E-3</v>
      </c>
      <c r="D106" s="225">
        <v>1.4856475210594E-2</v>
      </c>
      <c r="E106" s="225">
        <v>3.8448808331543002E-4</v>
      </c>
      <c r="F106" s="226">
        <v>0.87650464116760207</v>
      </c>
      <c r="G106" s="227">
        <v>4.9821684123407525E-2</v>
      </c>
      <c r="H106" s="305">
        <v>7.0816005313439857E-4</v>
      </c>
      <c r="I106" s="314">
        <v>95.066551245094146</v>
      </c>
      <c r="J106" s="228">
        <v>9.7691431735119352</v>
      </c>
      <c r="K106" s="228">
        <v>98.630827479906756</v>
      </c>
      <c r="L106" s="228">
        <v>11.101059244573463</v>
      </c>
      <c r="M106" s="228">
        <v>186.6600546290322</v>
      </c>
      <c r="N106" s="315">
        <v>132.38955672936731</v>
      </c>
      <c r="O106" s="321">
        <v>550.76497952011221</v>
      </c>
      <c r="P106" s="322">
        <v>0.79325187126859176</v>
      </c>
      <c r="Q106" s="326">
        <v>49.069686369679253</v>
      </c>
      <c r="R106" s="233"/>
      <c r="S106" s="200"/>
    </row>
    <row r="107" spans="1:19">
      <c r="A107" s="380" t="s">
        <v>417</v>
      </c>
      <c r="B107" s="388">
        <v>0.11592630645326689</v>
      </c>
      <c r="C107" s="220">
        <v>3.9675800969254443E-3</v>
      </c>
      <c r="D107" s="220">
        <v>1.6569434643297253E-2</v>
      </c>
      <c r="E107" s="220">
        <v>3.5047563435926661E-4</v>
      </c>
      <c r="F107" s="221">
        <v>0.61802555902142331</v>
      </c>
      <c r="G107" s="222">
        <v>5.0764727939228517E-2</v>
      </c>
      <c r="H107" s="389">
        <v>1.3658896301399393E-3</v>
      </c>
      <c r="I107" s="366">
        <v>105.93817451620848</v>
      </c>
      <c r="J107" s="223">
        <v>8.8899434208392449</v>
      </c>
      <c r="K107" s="223">
        <v>111.37211568744085</v>
      </c>
      <c r="L107" s="223">
        <v>14.440489644817575</v>
      </c>
      <c r="M107" s="223">
        <v>230.13922566766399</v>
      </c>
      <c r="N107" s="396">
        <v>248.62881478128293</v>
      </c>
      <c r="O107" s="400">
        <v>180.63375906173778</v>
      </c>
      <c r="P107" s="401">
        <v>0.82426329842346102</v>
      </c>
      <c r="Q107" s="369">
        <v>53.967788755320626</v>
      </c>
      <c r="R107" s="233"/>
      <c r="S107" s="200"/>
    </row>
    <row r="108" spans="1:19">
      <c r="A108" s="381" t="s">
        <v>418</v>
      </c>
      <c r="B108" s="304">
        <v>0.18773188354978343</v>
      </c>
      <c r="C108" s="225">
        <v>5.8119635335286144E-3</v>
      </c>
      <c r="D108" s="225">
        <v>2.8222705656858332E-2</v>
      </c>
      <c r="E108" s="225">
        <v>5.7998253887518887E-4</v>
      </c>
      <c r="F108" s="226">
        <v>0.66379110615829151</v>
      </c>
      <c r="G108" s="227">
        <v>4.8264425998408127E-2</v>
      </c>
      <c r="H108" s="305">
        <v>1.1175474883823161E-3</v>
      </c>
      <c r="I108" s="314">
        <v>179.41520266880369</v>
      </c>
      <c r="J108" s="228">
        <v>14.544740317187348</v>
      </c>
      <c r="K108" s="228">
        <v>174.69209343716997</v>
      </c>
      <c r="L108" s="228">
        <v>19.874574262508588</v>
      </c>
      <c r="M108" s="228">
        <v>112.2631428449462</v>
      </c>
      <c r="N108" s="315">
        <v>218.61747523440522</v>
      </c>
      <c r="O108" s="321">
        <v>80.521093792413993</v>
      </c>
      <c r="P108" s="322">
        <v>0.67382144475097661</v>
      </c>
      <c r="Q108" s="326">
        <v>-59.816657651038227</v>
      </c>
      <c r="R108" s="233"/>
      <c r="S108" s="200"/>
    </row>
    <row r="109" spans="1:19">
      <c r="A109" s="381" t="s">
        <v>419</v>
      </c>
      <c r="B109" s="304">
        <v>0.18349631498449362</v>
      </c>
      <c r="C109" s="225">
        <v>5.0649200064046065E-3</v>
      </c>
      <c r="D109" s="225">
        <v>2.8929781162500147E-2</v>
      </c>
      <c r="E109" s="225">
        <v>5.3166302211759555E-4</v>
      </c>
      <c r="F109" s="226">
        <v>0.66580348423957381</v>
      </c>
      <c r="G109" s="227">
        <v>4.6022473150444651E-2</v>
      </c>
      <c r="H109" s="305">
        <v>9.4782473593460351E-4</v>
      </c>
      <c r="I109" s="314">
        <v>183.8466697341743</v>
      </c>
      <c r="J109" s="228">
        <v>13.323826032269835</v>
      </c>
      <c r="K109" s="228">
        <v>171.06466599785421</v>
      </c>
      <c r="L109" s="228">
        <v>17.381939506382707</v>
      </c>
      <c r="M109" s="228" t="s">
        <v>60</v>
      </c>
      <c r="N109" s="315" t="s">
        <v>60</v>
      </c>
      <c r="O109" s="321">
        <v>69.718916961536706</v>
      </c>
      <c r="P109" s="322">
        <v>0.64198590205004746</v>
      </c>
      <c r="Q109" s="326" t="s">
        <v>60</v>
      </c>
      <c r="R109" s="233"/>
      <c r="S109" s="200"/>
    </row>
    <row r="110" spans="1:19">
      <c r="A110" s="380" t="s">
        <v>420</v>
      </c>
      <c r="B110" s="388">
        <v>2.1028157413970243</v>
      </c>
      <c r="C110" s="220">
        <v>4.8723806143689513E-2</v>
      </c>
      <c r="D110" s="220">
        <v>0.19587018409402007</v>
      </c>
      <c r="E110" s="220">
        <v>4.0975509055376953E-3</v>
      </c>
      <c r="F110" s="221">
        <v>0.90285090769470921</v>
      </c>
      <c r="G110" s="222">
        <v>7.789698386939839E-2</v>
      </c>
      <c r="H110" s="389">
        <v>7.7603692118660315E-4</v>
      </c>
      <c r="I110" s="366">
        <v>1153.0965860432066</v>
      </c>
      <c r="J110" s="223">
        <v>88.352779401014686</v>
      </c>
      <c r="K110" s="223">
        <v>1149.7283879874028</v>
      </c>
      <c r="L110" s="223">
        <v>63.783863779834974</v>
      </c>
      <c r="M110" s="223">
        <v>1144.2294609918774</v>
      </c>
      <c r="N110" s="396">
        <v>79.128021466066912</v>
      </c>
      <c r="O110" s="400">
        <v>46.943045268428421</v>
      </c>
      <c r="P110" s="401">
        <v>0.54022347842719098</v>
      </c>
      <c r="Q110" s="369">
        <v>-0.77494290731183746</v>
      </c>
      <c r="R110" s="233"/>
      <c r="S110" s="200"/>
    </row>
    <row r="111" spans="1:19">
      <c r="A111" s="381" t="s">
        <v>421</v>
      </c>
      <c r="B111" s="304">
        <v>2.5049042356944042</v>
      </c>
      <c r="C111" s="225">
        <v>7.9575187655458679E-2</v>
      </c>
      <c r="D111" s="225">
        <v>0.2058672623373731</v>
      </c>
      <c r="E111" s="225">
        <v>6.0882893740904706E-3</v>
      </c>
      <c r="F111" s="226">
        <v>0.93093948849070907</v>
      </c>
      <c r="G111" s="227">
        <v>8.8285949537328975E-2</v>
      </c>
      <c r="H111" s="305">
        <v>1.0241825311490919E-3</v>
      </c>
      <c r="I111" s="314">
        <v>1206.762468013487</v>
      </c>
      <c r="J111" s="228">
        <v>130.19001240887565</v>
      </c>
      <c r="K111" s="228">
        <v>1273.4560571811314</v>
      </c>
      <c r="L111" s="228">
        <v>92.228693349585683</v>
      </c>
      <c r="M111" s="228">
        <v>1388.6962761157115</v>
      </c>
      <c r="N111" s="315">
        <v>89.074116907501775</v>
      </c>
      <c r="O111" s="321">
        <v>764.2856488935272</v>
      </c>
      <c r="P111" s="322">
        <v>5.1205905993323628E-2</v>
      </c>
      <c r="Q111" s="326">
        <v>13.101051052798029</v>
      </c>
      <c r="R111" s="233"/>
      <c r="S111" s="200"/>
    </row>
    <row r="112" spans="1:19">
      <c r="A112" s="380" t="s">
        <v>422</v>
      </c>
      <c r="B112" s="388">
        <v>3.2366538011322659</v>
      </c>
      <c r="C112" s="220">
        <v>6.8084649169324468E-2</v>
      </c>
      <c r="D112" s="220">
        <v>0.25554201324416526</v>
      </c>
      <c r="E112" s="220">
        <v>4.9312696868800913E-3</v>
      </c>
      <c r="F112" s="221">
        <v>0.91736778984005463</v>
      </c>
      <c r="G112" s="222">
        <v>9.1901307731945769E-2</v>
      </c>
      <c r="H112" s="389">
        <v>7.6948834201468993E-4</v>
      </c>
      <c r="I112" s="366">
        <v>1466.9934724395189</v>
      </c>
      <c r="J112" s="223">
        <v>101.27632519249391</v>
      </c>
      <c r="K112" s="223">
        <v>1465.983408455236</v>
      </c>
      <c r="L112" s="223">
        <v>65.275997898512287</v>
      </c>
      <c r="M112" s="223">
        <v>1465.3295947113756</v>
      </c>
      <c r="N112" s="396">
        <v>63.621409917432175</v>
      </c>
      <c r="O112" s="400">
        <v>241.84937392296084</v>
      </c>
      <c r="P112" s="401">
        <v>0.36869592467051937</v>
      </c>
      <c r="Q112" s="369">
        <v>-0.11354972520505324</v>
      </c>
      <c r="R112" s="233"/>
      <c r="S112" s="200"/>
    </row>
    <row r="113" spans="1:19">
      <c r="A113" s="408" t="s">
        <v>423</v>
      </c>
      <c r="B113" s="306">
        <v>4.3207512596953714</v>
      </c>
      <c r="C113" s="307">
        <v>9.8907148964835601E-2</v>
      </c>
      <c r="D113" s="307">
        <v>0.29701161696174244</v>
      </c>
      <c r="E113" s="307">
        <v>6.239839005201522E-3</v>
      </c>
      <c r="F113" s="308">
        <v>0.91776508228707343</v>
      </c>
      <c r="G113" s="309">
        <v>0.10555372969602068</v>
      </c>
      <c r="H113" s="310">
        <v>9.5955050028073859E-4</v>
      </c>
      <c r="I113" s="316">
        <v>1676.4729224053945</v>
      </c>
      <c r="J113" s="317">
        <v>124.05408392491654</v>
      </c>
      <c r="K113" s="317">
        <v>1697.3290426077228</v>
      </c>
      <c r="L113" s="317">
        <v>75.508294275648495</v>
      </c>
      <c r="M113" s="317">
        <v>1723.9641472168478</v>
      </c>
      <c r="N113" s="318">
        <v>66.790640806093961</v>
      </c>
      <c r="O113" s="323">
        <v>240.71251150005494</v>
      </c>
      <c r="P113" s="324">
        <v>0.37104149511610218</v>
      </c>
      <c r="Q113" s="250">
        <v>2.7547687049131908</v>
      </c>
      <c r="R113" s="233"/>
      <c r="S113" s="200"/>
    </row>
    <row r="114" spans="1:19" ht="15" thickBot="1">
      <c r="A114" s="534" t="s">
        <v>424</v>
      </c>
      <c r="B114" s="534"/>
      <c r="C114" s="534"/>
      <c r="D114" s="534"/>
      <c r="E114" s="534"/>
      <c r="F114" s="534"/>
      <c r="G114" s="534"/>
      <c r="H114" s="534"/>
      <c r="I114" s="534"/>
      <c r="J114" s="534"/>
      <c r="K114" s="534"/>
      <c r="L114" s="534"/>
      <c r="M114" s="534"/>
      <c r="N114" s="534"/>
      <c r="O114" s="534"/>
      <c r="P114" s="534"/>
      <c r="Q114" s="534"/>
      <c r="R114" s="203"/>
    </row>
    <row r="115" spans="1:19" ht="15" thickTop="1">
      <c r="A115" s="379" t="s">
        <v>425</v>
      </c>
      <c r="B115" s="383">
        <v>1.9050022858704176</v>
      </c>
      <c r="C115" s="384">
        <v>7.4711890303439984E-2</v>
      </c>
      <c r="D115" s="384">
        <v>0.18337398103101318</v>
      </c>
      <c r="E115" s="384">
        <v>6.09522445081216E-3</v>
      </c>
      <c r="F115" s="385">
        <v>0.84753524116349865</v>
      </c>
      <c r="G115" s="386">
        <v>7.5378161730972809E-2</v>
      </c>
      <c r="H115" s="387">
        <v>1.5689924968870148E-3</v>
      </c>
      <c r="I115" s="357">
        <v>1085.3805924017058</v>
      </c>
      <c r="J115" s="358">
        <v>33.203728357641467</v>
      </c>
      <c r="K115" s="358">
        <v>1082.8391909205088</v>
      </c>
      <c r="L115" s="358">
        <v>26.115424936255749</v>
      </c>
      <c r="M115" s="358">
        <v>1078.6216030605431</v>
      </c>
      <c r="N115" s="395">
        <v>41.736579144767575</v>
      </c>
      <c r="O115" s="398">
        <v>262.84298084836973</v>
      </c>
      <c r="P115" s="399">
        <v>0.65398500727468556</v>
      </c>
      <c r="Q115" s="404">
        <v>-0.62663211287299347</v>
      </c>
    </row>
    <row r="116" spans="1:19">
      <c r="A116" s="380" t="s">
        <v>425</v>
      </c>
      <c r="B116" s="388">
        <v>1.9063346555531964</v>
      </c>
      <c r="C116" s="220">
        <v>8.8989986804579313E-2</v>
      </c>
      <c r="D116" s="220">
        <v>0.18165083304886676</v>
      </c>
      <c r="E116" s="220">
        <v>7.6542633755492633E-3</v>
      </c>
      <c r="F116" s="221">
        <v>0.90265960675540213</v>
      </c>
      <c r="G116" s="222">
        <v>7.6146422395951735E-2</v>
      </c>
      <c r="H116" s="389">
        <v>1.5297434427063326E-3</v>
      </c>
      <c r="I116" s="366">
        <v>1075.9869255873477</v>
      </c>
      <c r="J116" s="223">
        <v>41.75744909619425</v>
      </c>
      <c r="K116" s="223">
        <v>1083.3047862332253</v>
      </c>
      <c r="L116" s="223">
        <v>31.092766603295104</v>
      </c>
      <c r="M116" s="223">
        <v>1098.9412592858587</v>
      </c>
      <c r="N116" s="396">
        <v>40.209099538927148</v>
      </c>
      <c r="O116" s="400">
        <v>82.019403783591429</v>
      </c>
      <c r="P116" s="401">
        <v>0.42669313235371176</v>
      </c>
      <c r="Q116" s="405">
        <v>2.0887680305522127</v>
      </c>
      <c r="R116" s="224"/>
    </row>
    <row r="117" spans="1:19">
      <c r="A117" s="380" t="s">
        <v>425</v>
      </c>
      <c r="B117" s="388">
        <v>1.907883078044992</v>
      </c>
      <c r="C117" s="220">
        <v>7.2360159164317081E-2</v>
      </c>
      <c r="D117" s="220">
        <v>0.18237912533677089</v>
      </c>
      <c r="E117" s="220">
        <v>6.1303788596531418E-3</v>
      </c>
      <c r="F117" s="221">
        <v>0.8862666942990709</v>
      </c>
      <c r="G117" s="222">
        <v>7.5903950869816883E-2</v>
      </c>
      <c r="H117" s="389">
        <v>1.3333909977464133E-3</v>
      </c>
      <c r="I117" s="366">
        <v>1079.9588497715927</v>
      </c>
      <c r="J117" s="223">
        <v>33.42333174281066</v>
      </c>
      <c r="K117" s="223">
        <v>1083.8456128987063</v>
      </c>
      <c r="L117" s="223">
        <v>25.268234338078628</v>
      </c>
      <c r="M117" s="223">
        <v>1092.5204311148254</v>
      </c>
      <c r="N117" s="396">
        <v>35.143480876045487</v>
      </c>
      <c r="O117" s="400">
        <v>150.66728142027881</v>
      </c>
      <c r="P117" s="401">
        <v>0.54738767021782575</v>
      </c>
      <c r="Q117" s="405">
        <v>1.1497799936258102</v>
      </c>
      <c r="R117" s="224"/>
    </row>
    <row r="118" spans="1:19">
      <c r="A118" s="380" t="s">
        <v>425</v>
      </c>
      <c r="B118" s="388">
        <v>1.9558685741439237</v>
      </c>
      <c r="C118" s="220">
        <v>0.10273437182739938</v>
      </c>
      <c r="D118" s="220">
        <v>0.18595125567034815</v>
      </c>
      <c r="E118" s="220">
        <v>9.1689459368581652E-3</v>
      </c>
      <c r="F118" s="221">
        <v>0.93873756162429545</v>
      </c>
      <c r="G118" s="222">
        <v>7.6318233215353637E-2</v>
      </c>
      <c r="H118" s="389">
        <v>1.3815323550825254E-3</v>
      </c>
      <c r="I118" s="366">
        <v>1099.4049957058148</v>
      </c>
      <c r="J118" s="223">
        <v>49.839415623939658</v>
      </c>
      <c r="K118" s="223">
        <v>1100.4645797720025</v>
      </c>
      <c r="L118" s="223">
        <v>35.294276557883222</v>
      </c>
      <c r="M118" s="223">
        <v>1103.409537892577</v>
      </c>
      <c r="N118" s="396">
        <v>36.212256376442383</v>
      </c>
      <c r="O118" s="400">
        <v>217.2725340238938</v>
      </c>
      <c r="P118" s="401">
        <v>0.60685178664736861</v>
      </c>
      <c r="Q118" s="405">
        <v>0.36292437660185861</v>
      </c>
      <c r="R118" s="224"/>
    </row>
    <row r="119" spans="1:19">
      <c r="A119" s="380" t="s">
        <v>425</v>
      </c>
      <c r="B119" s="388">
        <v>1.9651301284148746</v>
      </c>
      <c r="C119" s="220">
        <v>9.0434312338470879E-2</v>
      </c>
      <c r="D119" s="220">
        <v>0.18533379621134455</v>
      </c>
      <c r="E119" s="220">
        <v>7.9582724171241275E-3</v>
      </c>
      <c r="F119" s="221">
        <v>0.93308724598139936</v>
      </c>
      <c r="G119" s="222">
        <v>7.6935086601451222E-2</v>
      </c>
      <c r="H119" s="389">
        <v>1.273346367552276E-3</v>
      </c>
      <c r="I119" s="366">
        <v>1096.047829092546</v>
      </c>
      <c r="J119" s="223">
        <v>43.281068213514573</v>
      </c>
      <c r="K119" s="223">
        <v>1103.6410820465419</v>
      </c>
      <c r="L119" s="223">
        <v>30.970845543020914</v>
      </c>
      <c r="M119" s="223">
        <v>1119.5254123844018</v>
      </c>
      <c r="N119" s="396">
        <v>33.03549903710632</v>
      </c>
      <c r="O119" s="400">
        <v>245.90197217113322</v>
      </c>
      <c r="P119" s="401">
        <v>0.64614466754111033</v>
      </c>
      <c r="Q119" s="405">
        <v>2.0971014174526403</v>
      </c>
      <c r="R119" s="224"/>
    </row>
    <row r="120" spans="1:19">
      <c r="A120" s="380" t="s">
        <v>425</v>
      </c>
      <c r="B120" s="388">
        <v>1.9551399242987737</v>
      </c>
      <c r="C120" s="220">
        <v>8.7165365877902537E-2</v>
      </c>
      <c r="D120" s="220">
        <v>0.18585415740020819</v>
      </c>
      <c r="E120" s="220">
        <v>7.3394676205569198E-3</v>
      </c>
      <c r="F120" s="221">
        <v>0.88578060185984553</v>
      </c>
      <c r="G120" s="222">
        <v>7.6329658308388795E-2</v>
      </c>
      <c r="H120" s="389">
        <v>1.5793374993209111E-3</v>
      </c>
      <c r="I120" s="366">
        <v>1098.8771820305533</v>
      </c>
      <c r="J120" s="223">
        <v>39.898160238006312</v>
      </c>
      <c r="K120" s="223">
        <v>1100.2142472920318</v>
      </c>
      <c r="L120" s="223">
        <v>29.952102213775561</v>
      </c>
      <c r="M120" s="223">
        <v>1103.7113892074192</v>
      </c>
      <c r="N120" s="396">
        <v>41.40828333484842</v>
      </c>
      <c r="O120" s="400">
        <v>117.24765165308845</v>
      </c>
      <c r="P120" s="401">
        <v>0.60744362351110859</v>
      </c>
      <c r="Q120" s="405">
        <v>0.43799558690224005</v>
      </c>
      <c r="R120" s="224"/>
    </row>
    <row r="121" spans="1:19">
      <c r="A121" s="380" t="s">
        <v>425</v>
      </c>
      <c r="B121" s="388">
        <v>1.9343101043231228</v>
      </c>
      <c r="C121" s="220">
        <v>9.3999849504400754E-2</v>
      </c>
      <c r="D121" s="220">
        <v>0.18781994163541593</v>
      </c>
      <c r="E121" s="220">
        <v>8.2982766269570456E-3</v>
      </c>
      <c r="F121" s="221">
        <v>0.9091701093744764</v>
      </c>
      <c r="G121" s="222">
        <v>7.4726071931136687E-2</v>
      </c>
      <c r="H121" s="389">
        <v>1.5122023903056548E-3</v>
      </c>
      <c r="I121" s="366">
        <v>1109.5545216662317</v>
      </c>
      <c r="J121" s="223">
        <v>45.035736336656328</v>
      </c>
      <c r="K121" s="223">
        <v>1093.0317992560331</v>
      </c>
      <c r="L121" s="223">
        <v>32.53031017961689</v>
      </c>
      <c r="M121" s="223">
        <v>1061.1609846998363</v>
      </c>
      <c r="N121" s="396">
        <v>40.732617524625084</v>
      </c>
      <c r="O121" s="400">
        <v>123.70829130336783</v>
      </c>
      <c r="P121" s="401">
        <v>0.51101655230011966</v>
      </c>
      <c r="Q121" s="405">
        <v>-4.5604331165722378</v>
      </c>
      <c r="R121" s="224"/>
    </row>
    <row r="122" spans="1:19">
      <c r="A122" s="380" t="s">
        <v>425</v>
      </c>
      <c r="B122" s="388">
        <v>1.9438336252206854</v>
      </c>
      <c r="C122" s="220">
        <v>8.5810534011130854E-2</v>
      </c>
      <c r="D122" s="220">
        <v>0.1852485663830461</v>
      </c>
      <c r="E122" s="220">
        <v>7.4150582797421179E-3</v>
      </c>
      <c r="F122" s="221">
        <v>0.90673044651630574</v>
      </c>
      <c r="G122" s="222">
        <v>7.6136338850373061E-2</v>
      </c>
      <c r="H122" s="389">
        <v>1.4173858828794878E-3</v>
      </c>
      <c r="I122" s="366">
        <v>1095.5842917079869</v>
      </c>
      <c r="J122" s="223">
        <v>40.32967777225349</v>
      </c>
      <c r="K122" s="223">
        <v>1096.3219638497019</v>
      </c>
      <c r="L122" s="223">
        <v>29.599747580942676</v>
      </c>
      <c r="M122" s="223">
        <v>1098.6717915289398</v>
      </c>
      <c r="N122" s="396">
        <v>37.286489095711204</v>
      </c>
      <c r="O122" s="400">
        <v>233.78094341830831</v>
      </c>
      <c r="P122" s="401">
        <v>0.6522033258152552</v>
      </c>
      <c r="Q122" s="405">
        <v>0.28102112430284931</v>
      </c>
      <c r="R122" s="224"/>
    </row>
    <row r="123" spans="1:19">
      <c r="A123" s="380" t="s">
        <v>425</v>
      </c>
      <c r="B123" s="388">
        <v>1.9651522840891471</v>
      </c>
      <c r="C123" s="220">
        <v>8.5267062856855438E-2</v>
      </c>
      <c r="D123" s="220">
        <v>0.18684750729719715</v>
      </c>
      <c r="E123" s="220">
        <v>7.549259256766451E-3</v>
      </c>
      <c r="F123" s="221">
        <v>0.93117635359478224</v>
      </c>
      <c r="G123" s="222">
        <v>7.6312671365020152E-2</v>
      </c>
      <c r="H123" s="389">
        <v>1.2071508825877166E-3</v>
      </c>
      <c r="I123" s="366">
        <v>1104.2748646243242</v>
      </c>
      <c r="J123" s="223">
        <v>41.004270321780723</v>
      </c>
      <c r="K123" s="223">
        <v>1103.6486690363763</v>
      </c>
      <c r="L123" s="223">
        <v>29.200759111449997</v>
      </c>
      <c r="M123" s="223">
        <v>1103.292272458337</v>
      </c>
      <c r="N123" s="396">
        <v>31.667756411268783</v>
      </c>
      <c r="O123" s="400">
        <v>141.46797797059776</v>
      </c>
      <c r="P123" s="401">
        <v>0.51457921685865093</v>
      </c>
      <c r="Q123" s="405">
        <v>-8.9060006175678552E-2</v>
      </c>
      <c r="R123" s="224"/>
    </row>
    <row r="124" spans="1:19">
      <c r="A124" s="380" t="s">
        <v>425</v>
      </c>
      <c r="B124" s="388">
        <v>1.9703275889432068</v>
      </c>
      <c r="C124" s="220">
        <v>9.7866303874281968E-2</v>
      </c>
      <c r="D124" s="220">
        <v>0.18691683839778164</v>
      </c>
      <c r="E124" s="220">
        <v>8.5157872010404832E-3</v>
      </c>
      <c r="F124" s="221">
        <v>0.91723712785661826</v>
      </c>
      <c r="G124" s="222">
        <v>7.6485263345931281E-2</v>
      </c>
      <c r="H124" s="389">
        <v>1.513311061799062E-3</v>
      </c>
      <c r="I124" s="366">
        <v>1104.6514285330436</v>
      </c>
      <c r="J124" s="223">
        <v>46.251367492296822</v>
      </c>
      <c r="K124" s="223">
        <v>1105.4193491796354</v>
      </c>
      <c r="L124" s="223">
        <v>33.457850863135491</v>
      </c>
      <c r="M124" s="223">
        <v>1107.7875726307309</v>
      </c>
      <c r="N124" s="396">
        <v>39.508856778421659</v>
      </c>
      <c r="O124" s="400">
        <v>219.98368384547703</v>
      </c>
      <c r="P124" s="401">
        <v>0.55473996685316074</v>
      </c>
      <c r="Q124" s="405">
        <v>0.2830997724807216</v>
      </c>
      <c r="R124" s="224"/>
    </row>
    <row r="125" spans="1:19">
      <c r="A125" s="380" t="s">
        <v>425</v>
      </c>
      <c r="B125" s="388">
        <v>1.9452092343900313</v>
      </c>
      <c r="C125" s="220">
        <v>8.7036085288707377E-2</v>
      </c>
      <c r="D125" s="220">
        <v>0.18464074645579387</v>
      </c>
      <c r="E125" s="220">
        <v>7.6025323529250542E-3</v>
      </c>
      <c r="F125" s="221">
        <v>0.92023278823550825</v>
      </c>
      <c r="G125" s="222">
        <v>7.6441029913239811E-2</v>
      </c>
      <c r="H125" s="389">
        <v>1.3385934718192338E-3</v>
      </c>
      <c r="I125" s="366">
        <v>1092.2775895224504</v>
      </c>
      <c r="J125" s="223">
        <v>41.370551141641727</v>
      </c>
      <c r="K125" s="223">
        <v>1096.7963262536307</v>
      </c>
      <c r="L125" s="223">
        <v>30.008529569366601</v>
      </c>
      <c r="M125" s="223">
        <v>1106.6262363829746</v>
      </c>
      <c r="N125" s="396">
        <v>34.961262181724805</v>
      </c>
      <c r="O125" s="400">
        <v>307.00521850941124</v>
      </c>
      <c r="P125" s="401">
        <v>0.5176475842149888</v>
      </c>
      <c r="Q125" s="405">
        <v>1.2966118449733277</v>
      </c>
      <c r="R125" s="224"/>
    </row>
    <row r="126" spans="1:19">
      <c r="A126" s="380" t="s">
        <v>425</v>
      </c>
      <c r="B126" s="388">
        <v>1.9740102577015894</v>
      </c>
      <c r="C126" s="220">
        <v>9.2202315975328505E-2</v>
      </c>
      <c r="D126" s="220">
        <v>0.18692947553189812</v>
      </c>
      <c r="E126" s="220">
        <v>7.8387513505437222E-3</v>
      </c>
      <c r="F126" s="221">
        <v>0.89779395367037851</v>
      </c>
      <c r="G126" s="222">
        <v>7.6623038858249379E-2</v>
      </c>
      <c r="H126" s="389">
        <v>1.5762119674279206E-3</v>
      </c>
      <c r="I126" s="366">
        <v>1104.7200633053224</v>
      </c>
      <c r="J126" s="223">
        <v>42.573735495391929</v>
      </c>
      <c r="K126" s="223">
        <v>1106.6774606877252</v>
      </c>
      <c r="L126" s="223">
        <v>31.482127106782627</v>
      </c>
      <c r="M126" s="223">
        <v>1111.376062422886</v>
      </c>
      <c r="N126" s="396">
        <v>41.089092033305178</v>
      </c>
      <c r="O126" s="400">
        <v>399.21486164961334</v>
      </c>
      <c r="P126" s="401">
        <v>0.61120642343192177</v>
      </c>
      <c r="Q126" s="405">
        <v>0.59889710986333888</v>
      </c>
      <c r="R126" s="224"/>
    </row>
    <row r="127" spans="1:19">
      <c r="A127" s="380" t="s">
        <v>425</v>
      </c>
      <c r="B127" s="388">
        <v>1.9529737841236701</v>
      </c>
      <c r="C127" s="220">
        <v>9.2219233852240179E-2</v>
      </c>
      <c r="D127" s="220">
        <v>0.18764915866152279</v>
      </c>
      <c r="E127" s="220">
        <v>8.1262389840666225E-3</v>
      </c>
      <c r="F127" s="221">
        <v>0.9171024897613278</v>
      </c>
      <c r="G127" s="222">
        <v>7.5515751107211426E-2</v>
      </c>
      <c r="H127" s="389">
        <v>1.4215300731023996E-3</v>
      </c>
      <c r="I127" s="366">
        <v>1108.6275992434328</v>
      </c>
      <c r="J127" s="223">
        <v>44.108402072504305</v>
      </c>
      <c r="K127" s="223">
        <v>1099.4696908288763</v>
      </c>
      <c r="L127" s="223">
        <v>31.71225529287608</v>
      </c>
      <c r="M127" s="223">
        <v>1082.268620207622</v>
      </c>
      <c r="N127" s="396">
        <v>37.71977097482204</v>
      </c>
      <c r="O127" s="400">
        <v>92.018691219606183</v>
      </c>
      <c r="P127" s="401">
        <v>0.4150156169396842</v>
      </c>
      <c r="Q127" s="405">
        <v>-2.4355301949671393</v>
      </c>
      <c r="R127" s="224"/>
    </row>
    <row r="128" spans="1:19">
      <c r="A128" s="380" t="s">
        <v>425</v>
      </c>
      <c r="B128" s="388">
        <v>2.0086264343314233</v>
      </c>
      <c r="C128" s="220">
        <v>9.3265645360739835E-2</v>
      </c>
      <c r="D128" s="220">
        <v>0.1888320120197183</v>
      </c>
      <c r="E128" s="220">
        <v>7.8838941428555926E-3</v>
      </c>
      <c r="F128" s="221">
        <v>0.89917171701966625</v>
      </c>
      <c r="G128" s="222">
        <v>7.7181161094137848E-2</v>
      </c>
      <c r="H128" s="389">
        <v>1.5682205347657078E-3</v>
      </c>
      <c r="I128" s="366">
        <v>1115.0447873006181</v>
      </c>
      <c r="J128" s="223">
        <v>42.750390938000692</v>
      </c>
      <c r="K128" s="223">
        <v>1118.42782200287</v>
      </c>
      <c r="L128" s="223">
        <v>31.47879690034415</v>
      </c>
      <c r="M128" s="223">
        <v>1125.8562099757792</v>
      </c>
      <c r="N128" s="396">
        <v>40.517721127019058</v>
      </c>
      <c r="O128" s="400">
        <v>372.10899678208341</v>
      </c>
      <c r="P128" s="401">
        <v>0.61010352744132423</v>
      </c>
      <c r="Q128" s="405">
        <v>0.96028449986466091</v>
      </c>
      <c r="R128" s="224"/>
    </row>
    <row r="129" spans="1:18">
      <c r="A129" s="380" t="s">
        <v>425</v>
      </c>
      <c r="B129" s="388">
        <v>1.8624290812135251</v>
      </c>
      <c r="C129" s="220">
        <v>9.1537923630577112E-2</v>
      </c>
      <c r="D129" s="220">
        <v>0.18055681137996499</v>
      </c>
      <c r="E129" s="220">
        <v>7.8641220854224585E-3</v>
      </c>
      <c r="F129" s="221">
        <v>0.88616594824574424</v>
      </c>
      <c r="G129" s="222">
        <v>7.4843419610264653E-2</v>
      </c>
      <c r="H129" s="389">
        <v>1.7045156068597584E-3</v>
      </c>
      <c r="I129" s="366">
        <v>1070.0158016492644</v>
      </c>
      <c r="J129" s="223">
        <v>42.942088950044536</v>
      </c>
      <c r="K129" s="223">
        <v>1067.8484981992558</v>
      </c>
      <c r="L129" s="223">
        <v>32.473810182082616</v>
      </c>
      <c r="M129" s="223">
        <v>1064.3180159355852</v>
      </c>
      <c r="N129" s="396">
        <v>45.80585967433808</v>
      </c>
      <c r="O129" s="400">
        <v>110.36301120901658</v>
      </c>
      <c r="P129" s="401">
        <v>0.34930801237751291</v>
      </c>
      <c r="Q129" s="405">
        <v>-0.53534616800323676</v>
      </c>
      <c r="R129" s="224"/>
    </row>
    <row r="130" spans="1:18">
      <c r="A130" s="380" t="s">
        <v>425</v>
      </c>
      <c r="B130" s="388">
        <v>1.9391085555692253</v>
      </c>
      <c r="C130" s="220">
        <v>9.7053057256523551E-2</v>
      </c>
      <c r="D130" s="220">
        <v>0.18520942405314991</v>
      </c>
      <c r="E130" s="220">
        <v>8.5004340993764457E-3</v>
      </c>
      <c r="F130" s="221">
        <v>0.91700335688900425</v>
      </c>
      <c r="G130" s="222">
        <v>7.5967318292452624E-2</v>
      </c>
      <c r="H130" s="389">
        <v>1.5166158627912653E-3</v>
      </c>
      <c r="I130" s="366">
        <v>1095.3713981054807</v>
      </c>
      <c r="J130" s="223">
        <v>46.234490474893391</v>
      </c>
      <c r="K130" s="223">
        <v>1094.6908899639527</v>
      </c>
      <c r="L130" s="223">
        <v>33.53227136171472</v>
      </c>
      <c r="M130" s="223">
        <v>1094.2285254612643</v>
      </c>
      <c r="N130" s="396">
        <v>39.93621732432689</v>
      </c>
      <c r="O130" s="400">
        <v>286.24850301788979</v>
      </c>
      <c r="P130" s="401">
        <v>0.59600273380935553</v>
      </c>
      <c r="Q130" s="405">
        <v>-0.10444551733237439</v>
      </c>
      <c r="R130" s="224"/>
    </row>
    <row r="131" spans="1:18">
      <c r="A131" s="380" t="s">
        <v>425</v>
      </c>
      <c r="B131" s="388">
        <v>1.9361578475780019</v>
      </c>
      <c r="C131" s="220">
        <v>8.5223318868420481E-2</v>
      </c>
      <c r="D131" s="220">
        <v>0.18660127366254967</v>
      </c>
      <c r="E131" s="220">
        <v>7.2041105940773061E-3</v>
      </c>
      <c r="F131" s="221">
        <v>0.87709792854407664</v>
      </c>
      <c r="G131" s="222">
        <v>7.5285945932677414E-2</v>
      </c>
      <c r="H131" s="389">
        <v>1.5916759723688043E-3</v>
      </c>
      <c r="I131" s="366">
        <v>1102.9372971040707</v>
      </c>
      <c r="J131" s="223">
        <v>39.137682036621982</v>
      </c>
      <c r="K131" s="223">
        <v>1093.6709875678009</v>
      </c>
      <c r="L131" s="223">
        <v>29.474024983056552</v>
      </c>
      <c r="M131" s="223">
        <v>1076.163954672737</v>
      </c>
      <c r="N131" s="396">
        <v>42.437670068918578</v>
      </c>
      <c r="O131" s="400">
        <v>136.53518904098891</v>
      </c>
      <c r="P131" s="401">
        <v>0.3748675711260907</v>
      </c>
      <c r="Q131" s="405">
        <v>-2.4878497663002985</v>
      </c>
      <c r="R131" s="224"/>
    </row>
    <row r="132" spans="1:18">
      <c r="A132" s="380" t="s">
        <v>425</v>
      </c>
      <c r="B132" s="388">
        <v>1.9376467173325975</v>
      </c>
      <c r="C132" s="220">
        <v>0.10260339235008133</v>
      </c>
      <c r="D132" s="220">
        <v>0.18486620789460442</v>
      </c>
      <c r="E132" s="220">
        <v>8.8937943514382778E-3</v>
      </c>
      <c r="F132" s="221">
        <v>0.9085365999600501</v>
      </c>
      <c r="G132" s="222">
        <v>7.6050980664245746E-2</v>
      </c>
      <c r="H132" s="389">
        <v>1.6825417866063288E-3</v>
      </c>
      <c r="I132" s="366">
        <v>1093.5043576637165</v>
      </c>
      <c r="J132" s="223">
        <v>48.388038118203667</v>
      </c>
      <c r="K132" s="223">
        <v>1094.1857384870709</v>
      </c>
      <c r="L132" s="223">
        <v>35.467960822890518</v>
      </c>
      <c r="M132" s="223">
        <v>1096.3971067252628</v>
      </c>
      <c r="N132" s="396">
        <v>44.283915281402187</v>
      </c>
      <c r="O132" s="400">
        <v>99.897638792426619</v>
      </c>
      <c r="P132" s="401">
        <v>0.31859119063540348</v>
      </c>
      <c r="Q132" s="405">
        <v>0.26384136220373167</v>
      </c>
      <c r="R132" s="224"/>
    </row>
    <row r="133" spans="1:18">
      <c r="A133" s="380" t="s">
        <v>425</v>
      </c>
      <c r="B133" s="388">
        <v>1.9133942091003269</v>
      </c>
      <c r="C133" s="220">
        <v>8.4037640797022042E-2</v>
      </c>
      <c r="D133" s="220">
        <v>0.18384452186253158</v>
      </c>
      <c r="E133" s="220">
        <v>7.2239911613953788E-3</v>
      </c>
      <c r="F133" s="221">
        <v>0.89465813622370172</v>
      </c>
      <c r="G133" s="222">
        <v>7.5516441387503033E-2</v>
      </c>
      <c r="H133" s="389">
        <v>1.4817565013189712E-3</v>
      </c>
      <c r="I133" s="366">
        <v>1087.9433479105908</v>
      </c>
      <c r="J133" s="223">
        <v>39.337077393910249</v>
      </c>
      <c r="K133" s="223">
        <v>1085.7681843460625</v>
      </c>
      <c r="L133" s="223">
        <v>29.291028782248759</v>
      </c>
      <c r="M133" s="223">
        <v>1082.282507769025</v>
      </c>
      <c r="N133" s="396">
        <v>39.357996646841229</v>
      </c>
      <c r="O133" s="400">
        <v>119.74387586435643</v>
      </c>
      <c r="P133" s="401">
        <v>0.35524995998134262</v>
      </c>
      <c r="Q133" s="405">
        <v>-0.52304644128775557</v>
      </c>
      <c r="R133" s="224"/>
    </row>
    <row r="134" spans="1:18">
      <c r="A134" s="380" t="s">
        <v>425</v>
      </c>
      <c r="B134" s="388">
        <v>1.9917269391847576</v>
      </c>
      <c r="C134" s="220">
        <v>7.8238444683134303E-2</v>
      </c>
      <c r="D134" s="220">
        <v>0.18838160836326678</v>
      </c>
      <c r="E134" s="220">
        <v>6.683001722851043E-3</v>
      </c>
      <c r="F134" s="221">
        <v>0.90311418069315197</v>
      </c>
      <c r="G134" s="222">
        <v>7.6714781320920619E-2</v>
      </c>
      <c r="H134" s="389">
        <v>1.2939931971169389E-3</v>
      </c>
      <c r="I134" s="366">
        <v>1112.6020210902357</v>
      </c>
      <c r="J134" s="223">
        <v>36.252252912905988</v>
      </c>
      <c r="K134" s="223">
        <v>1112.7083234055879</v>
      </c>
      <c r="L134" s="223">
        <v>26.555404452389894</v>
      </c>
      <c r="M134" s="223">
        <v>1113.7660414652819</v>
      </c>
      <c r="N134" s="396">
        <v>33.649005811515053</v>
      </c>
      <c r="O134" s="400">
        <v>240.46566288189197</v>
      </c>
      <c r="P134" s="401">
        <v>0.57544246625361395</v>
      </c>
      <c r="Q134" s="405">
        <v>0.10451210862155724</v>
      </c>
      <c r="R134" s="224"/>
    </row>
    <row r="135" spans="1:18">
      <c r="A135" s="380" t="s">
        <v>425</v>
      </c>
      <c r="B135" s="388">
        <v>2.0132417329689609</v>
      </c>
      <c r="C135" s="220">
        <v>8.6813733169172749E-2</v>
      </c>
      <c r="D135" s="220">
        <v>0.19035650571256657</v>
      </c>
      <c r="E135" s="220">
        <v>7.646397877209575E-3</v>
      </c>
      <c r="F135" s="221">
        <v>0.93152960284582365</v>
      </c>
      <c r="G135" s="222">
        <v>7.6738968062069812E-2</v>
      </c>
      <c r="H135" s="389">
        <v>1.2034015604598153E-3</v>
      </c>
      <c r="I135" s="366">
        <v>1123.3060234606382</v>
      </c>
      <c r="J135" s="223">
        <v>41.409457566614492</v>
      </c>
      <c r="K135" s="223">
        <v>1119.9842482844369</v>
      </c>
      <c r="L135" s="223">
        <v>29.255963988329086</v>
      </c>
      <c r="M135" s="223">
        <v>1114.3960116574906</v>
      </c>
      <c r="N135" s="396">
        <v>31.334117620220468</v>
      </c>
      <c r="O135" s="400">
        <v>406.9172867014654</v>
      </c>
      <c r="P135" s="401">
        <v>0.61824735387256047</v>
      </c>
      <c r="Q135" s="405">
        <v>-0.79953730181565597</v>
      </c>
      <c r="R135" s="224"/>
    </row>
    <row r="136" spans="1:18">
      <c r="A136" s="381" t="s">
        <v>426</v>
      </c>
      <c r="B136" s="304">
        <v>0.51594765107287066</v>
      </c>
      <c r="C136" s="225">
        <v>2.4449858296836924E-2</v>
      </c>
      <c r="D136" s="225">
        <v>6.6396492054804718E-2</v>
      </c>
      <c r="E136" s="225">
        <v>2.8692365296106503E-3</v>
      </c>
      <c r="F136" s="226">
        <v>0.91190691672674062</v>
      </c>
      <c r="G136" s="227">
        <v>5.6383010304750993E-2</v>
      </c>
      <c r="H136" s="305">
        <v>1.096536881605127E-3</v>
      </c>
      <c r="I136" s="314">
        <v>414.40902727446019</v>
      </c>
      <c r="J136" s="228">
        <v>17.344672785824059</v>
      </c>
      <c r="K136" s="228">
        <v>422.4407327708808</v>
      </c>
      <c r="L136" s="228">
        <v>16.376891332587888</v>
      </c>
      <c r="M136" s="228">
        <v>467.47348840267017</v>
      </c>
      <c r="N136" s="315">
        <v>43.110301927698572</v>
      </c>
      <c r="O136" s="321">
        <v>1005.3171784059191</v>
      </c>
      <c r="P136" s="322">
        <v>0.48658997281330241</v>
      </c>
      <c r="Q136" s="406">
        <v>11.351330598346475</v>
      </c>
      <c r="R136" s="224"/>
    </row>
    <row r="137" spans="1:18">
      <c r="A137" s="381" t="s">
        <v>426</v>
      </c>
      <c r="B137" s="304">
        <v>0.51099663013359808</v>
      </c>
      <c r="C137" s="225">
        <v>2.5409895963897759E-2</v>
      </c>
      <c r="D137" s="225">
        <v>6.635584960971698E-2</v>
      </c>
      <c r="E137" s="225">
        <v>3.0895433482817469E-3</v>
      </c>
      <c r="F137" s="226">
        <v>0.93633278042926527</v>
      </c>
      <c r="G137" s="227">
        <v>5.5876163097114608E-2</v>
      </c>
      <c r="H137" s="305">
        <v>9.7557209205965121E-4</v>
      </c>
      <c r="I137" s="314">
        <v>414.16333720597601</v>
      </c>
      <c r="J137" s="228">
        <v>18.677151718146376</v>
      </c>
      <c r="K137" s="228">
        <v>419.11910754478384</v>
      </c>
      <c r="L137" s="228">
        <v>17.075740140949961</v>
      </c>
      <c r="M137" s="228">
        <v>447.43011676304076</v>
      </c>
      <c r="N137" s="315">
        <v>38.840989741580529</v>
      </c>
      <c r="O137" s="321">
        <v>973.30082532067343</v>
      </c>
      <c r="P137" s="322">
        <v>0.5546823637381092</v>
      </c>
      <c r="Q137" s="406">
        <v>7.435078308482046</v>
      </c>
      <c r="R137" s="224"/>
    </row>
    <row r="138" spans="1:18">
      <c r="A138" s="381" t="s">
        <v>426</v>
      </c>
      <c r="B138" s="304">
        <v>0.53039553261855488</v>
      </c>
      <c r="C138" s="225">
        <v>2.601446459448134E-2</v>
      </c>
      <c r="D138" s="225">
        <v>6.9003785325002398E-2</v>
      </c>
      <c r="E138" s="225">
        <v>3.1960478710492814E-3</v>
      </c>
      <c r="F138" s="226">
        <v>0.94433334603432151</v>
      </c>
      <c r="G138" s="227">
        <v>5.577180452040037E-2</v>
      </c>
      <c r="H138" s="305">
        <v>8.9993812788292796E-4</v>
      </c>
      <c r="I138" s="314">
        <v>430.15099457146937</v>
      </c>
      <c r="J138" s="228">
        <v>19.273143792667156</v>
      </c>
      <c r="K138" s="228">
        <v>432.07211255079829</v>
      </c>
      <c r="L138" s="228">
        <v>17.260428428854595</v>
      </c>
      <c r="M138" s="228">
        <v>443.2749961834258</v>
      </c>
      <c r="N138" s="315">
        <v>35.882373958627284</v>
      </c>
      <c r="O138" s="321">
        <v>780.39519392168154</v>
      </c>
      <c r="P138" s="322">
        <v>0.65952987264251128</v>
      </c>
      <c r="Q138" s="406">
        <v>2.9606907055334419</v>
      </c>
      <c r="R138" s="224"/>
    </row>
    <row r="139" spans="1:18">
      <c r="A139" s="381" t="s">
        <v>426</v>
      </c>
      <c r="B139" s="304">
        <v>0.52545247291285369</v>
      </c>
      <c r="C139" s="225">
        <v>1.8958486645697201E-2</v>
      </c>
      <c r="D139" s="225">
        <v>6.7748541296343417E-2</v>
      </c>
      <c r="E139" s="225">
        <v>2.1803402908584417E-3</v>
      </c>
      <c r="F139" s="226">
        <v>0.89197792157761835</v>
      </c>
      <c r="G139" s="227">
        <v>5.6275744072423903E-2</v>
      </c>
      <c r="H139" s="305">
        <v>9.1792197982413842E-4</v>
      </c>
      <c r="I139" s="314">
        <v>422.57704813099673</v>
      </c>
      <c r="J139" s="228">
        <v>13.163568867735307</v>
      </c>
      <c r="K139" s="228">
        <v>428.78719561455426</v>
      </c>
      <c r="L139" s="228">
        <v>12.619451723833834</v>
      </c>
      <c r="M139" s="228">
        <v>463.28570014195219</v>
      </c>
      <c r="N139" s="315">
        <v>36.147395963897907</v>
      </c>
      <c r="O139" s="321">
        <v>701.14748246456713</v>
      </c>
      <c r="P139" s="322">
        <v>0.67278731640257361</v>
      </c>
      <c r="Q139" s="406">
        <v>8.7869433480209267</v>
      </c>
      <c r="R139" s="224"/>
    </row>
    <row r="140" spans="1:18">
      <c r="A140" s="381" t="s">
        <v>426</v>
      </c>
      <c r="B140" s="304">
        <v>0.49859984742782282</v>
      </c>
      <c r="C140" s="225">
        <v>1.9851145276534688E-2</v>
      </c>
      <c r="D140" s="225">
        <v>6.4973522524629609E-2</v>
      </c>
      <c r="E140" s="225">
        <v>2.2774735124726723E-3</v>
      </c>
      <c r="F140" s="226">
        <v>0.88040701792618037</v>
      </c>
      <c r="G140" s="227">
        <v>5.5680545721367845E-2</v>
      </c>
      <c r="H140" s="305">
        <v>1.0512734316124269E-3</v>
      </c>
      <c r="I140" s="314">
        <v>405.80136904506446</v>
      </c>
      <c r="J140" s="228">
        <v>13.785829257647151</v>
      </c>
      <c r="K140" s="228">
        <v>410.75416270321455</v>
      </c>
      <c r="L140" s="228">
        <v>13.450429265984553</v>
      </c>
      <c r="M140" s="228">
        <v>439.63091580738387</v>
      </c>
      <c r="N140" s="315">
        <v>42.013562012485863</v>
      </c>
      <c r="O140" s="321">
        <v>781.61195975543171</v>
      </c>
      <c r="P140" s="322">
        <v>0.67204681189745585</v>
      </c>
      <c r="Q140" s="406">
        <v>7.6949881243431939</v>
      </c>
      <c r="R140" s="224"/>
    </row>
    <row r="141" spans="1:18">
      <c r="A141" s="381" t="s">
        <v>426</v>
      </c>
      <c r="B141" s="304">
        <v>0.50586457419000019</v>
      </c>
      <c r="C141" s="225">
        <v>1.849884676259924E-2</v>
      </c>
      <c r="D141" s="225">
        <v>6.5878769017068947E-2</v>
      </c>
      <c r="E141" s="225">
        <v>2.1883162527233883E-3</v>
      </c>
      <c r="F141" s="226">
        <v>0.90835209509656745</v>
      </c>
      <c r="G141" s="227">
        <v>5.5715565854088878E-2</v>
      </c>
      <c r="H141" s="305">
        <v>8.5207428233303258E-4</v>
      </c>
      <c r="I141" s="314">
        <v>411.27860855284285</v>
      </c>
      <c r="J141" s="228">
        <v>13.234899025715038</v>
      </c>
      <c r="K141" s="228">
        <v>415.66451861466618</v>
      </c>
      <c r="L141" s="228">
        <v>12.473665993369366</v>
      </c>
      <c r="M141" s="228">
        <v>441.02960947100496</v>
      </c>
      <c r="N141" s="315">
        <v>34.04557172012926</v>
      </c>
      <c r="O141" s="321">
        <v>1300.3519134265794</v>
      </c>
      <c r="P141" s="322">
        <v>0.6718115872021817</v>
      </c>
      <c r="Q141" s="406">
        <v>6.7458057870189432</v>
      </c>
      <c r="R141" s="224"/>
    </row>
    <row r="142" spans="1:18">
      <c r="A142" s="381" t="s">
        <v>426</v>
      </c>
      <c r="B142" s="304">
        <v>0.53072153704041802</v>
      </c>
      <c r="C142" s="225">
        <v>2.4545577579896265E-2</v>
      </c>
      <c r="D142" s="225">
        <v>6.7965714673541261E-2</v>
      </c>
      <c r="E142" s="225">
        <v>2.7525305039860261E-3</v>
      </c>
      <c r="F142" s="226">
        <v>0.87566039725483658</v>
      </c>
      <c r="G142" s="227">
        <v>5.6658435522160308E-2</v>
      </c>
      <c r="H142" s="305">
        <v>1.2654732359898963E-3</v>
      </c>
      <c r="I142" s="314">
        <v>423.88807514657918</v>
      </c>
      <c r="J142" s="228">
        <v>16.614729533194577</v>
      </c>
      <c r="K142" s="228">
        <v>432.28838612607518</v>
      </c>
      <c r="L142" s="228">
        <v>16.282319786650419</v>
      </c>
      <c r="M142" s="228">
        <v>478.24233709462629</v>
      </c>
      <c r="N142" s="315">
        <v>49.390782836397307</v>
      </c>
      <c r="O142" s="321">
        <v>914.46379059829098</v>
      </c>
      <c r="P142" s="322">
        <v>0.76222059286295307</v>
      </c>
      <c r="Q142" s="406">
        <v>11.365422450520612</v>
      </c>
      <c r="R142" s="224"/>
    </row>
    <row r="143" spans="1:18">
      <c r="A143" s="380" t="s">
        <v>427</v>
      </c>
      <c r="B143" s="388">
        <v>0.76955602013273483</v>
      </c>
      <c r="C143" s="220">
        <v>3.6974792387529203E-2</v>
      </c>
      <c r="D143" s="220">
        <v>9.3397418196309104E-2</v>
      </c>
      <c r="E143" s="220">
        <v>3.9236061083229804E-3</v>
      </c>
      <c r="F143" s="221">
        <v>0.87434942084152389</v>
      </c>
      <c r="G143" s="222">
        <v>5.9785122474959228E-2</v>
      </c>
      <c r="H143" s="389">
        <v>1.3940108466418035E-3</v>
      </c>
      <c r="I143" s="366">
        <v>575.59868631193285</v>
      </c>
      <c r="J143" s="223">
        <v>23.132684221250429</v>
      </c>
      <c r="K143" s="223">
        <v>579.50822870275169</v>
      </c>
      <c r="L143" s="223">
        <v>21.217154590211976</v>
      </c>
      <c r="M143" s="223">
        <v>595.82264435856007</v>
      </c>
      <c r="N143" s="396">
        <v>50.521049333428095</v>
      </c>
      <c r="O143" s="400">
        <v>215.55681566483699</v>
      </c>
      <c r="P143" s="401">
        <v>0.62921807313856648</v>
      </c>
      <c r="Q143" s="405">
        <v>3.3942916131359135</v>
      </c>
      <c r="R143" s="224"/>
    </row>
    <row r="144" spans="1:18">
      <c r="A144" s="380" t="s">
        <v>427</v>
      </c>
      <c r="B144" s="388">
        <v>0.70325662965885505</v>
      </c>
      <c r="C144" s="220">
        <v>3.9141227074350644E-2</v>
      </c>
      <c r="D144" s="220">
        <v>8.7345204986318661E-2</v>
      </c>
      <c r="E144" s="220">
        <v>4.5433655792009066E-3</v>
      </c>
      <c r="F144" s="221">
        <v>0.93458329365045778</v>
      </c>
      <c r="G144" s="222">
        <v>5.842013026381708E-2</v>
      </c>
      <c r="H144" s="389">
        <v>1.1567011737057436E-3</v>
      </c>
      <c r="I144" s="366">
        <v>539.81713848124241</v>
      </c>
      <c r="J144" s="223">
        <v>26.935750286470466</v>
      </c>
      <c r="K144" s="223">
        <v>540.73420624675725</v>
      </c>
      <c r="L144" s="223">
        <v>23.334761837681981</v>
      </c>
      <c r="M144" s="223">
        <v>545.55566540191614</v>
      </c>
      <c r="N144" s="396">
        <v>43.305666358529948</v>
      </c>
      <c r="O144" s="400">
        <v>166.41682995051619</v>
      </c>
      <c r="P144" s="401">
        <v>0.15663537235430841</v>
      </c>
      <c r="Q144" s="405">
        <v>1.0518682665399681</v>
      </c>
      <c r="R144" s="224"/>
    </row>
    <row r="145" spans="1:18">
      <c r="A145" s="380" t="s">
        <v>427</v>
      </c>
      <c r="B145" s="388">
        <v>0.7402833160892528</v>
      </c>
      <c r="C145" s="220">
        <v>5.0271435080435245E-2</v>
      </c>
      <c r="D145" s="220">
        <v>9.2625553258164697E-2</v>
      </c>
      <c r="E145" s="220">
        <v>5.8755228530451035E-3</v>
      </c>
      <c r="F145" s="221">
        <v>0.93409787352134022</v>
      </c>
      <c r="G145" s="222">
        <v>5.7990239323772834E-2</v>
      </c>
      <c r="H145" s="389">
        <v>1.4059412081033399E-3</v>
      </c>
      <c r="I145" s="366">
        <v>571.04634504591365</v>
      </c>
      <c r="J145" s="223">
        <v>34.665256551844777</v>
      </c>
      <c r="K145" s="223">
        <v>562.57087405237542</v>
      </c>
      <c r="L145" s="223">
        <v>29.333334842826048</v>
      </c>
      <c r="M145" s="223">
        <v>529.41426639396593</v>
      </c>
      <c r="N145" s="396">
        <v>53.12948914754918</v>
      </c>
      <c r="O145" s="400">
        <v>217.34170219255338</v>
      </c>
      <c r="P145" s="401">
        <v>0.65559363063411991</v>
      </c>
      <c r="Q145" s="405">
        <v>-7.8637999190159791</v>
      </c>
      <c r="R145" s="224"/>
    </row>
    <row r="146" spans="1:18">
      <c r="A146" s="380" t="s">
        <v>427</v>
      </c>
      <c r="B146" s="388">
        <v>0.75828783416416135</v>
      </c>
      <c r="C146" s="220">
        <v>4.5370786841283539E-2</v>
      </c>
      <c r="D146" s="220">
        <v>9.2639825413672716E-2</v>
      </c>
      <c r="E146" s="220">
        <v>4.8170469632114162E-3</v>
      </c>
      <c r="F146" s="221">
        <v>0.86904232763636202</v>
      </c>
      <c r="G146" s="222">
        <v>5.9391475490562985E-2</v>
      </c>
      <c r="H146" s="389">
        <v>1.7580911171792921E-3</v>
      </c>
      <c r="I146" s="366">
        <v>571.13054921312778</v>
      </c>
      <c r="J146" s="223">
        <v>28.419914259501638</v>
      </c>
      <c r="K146" s="223">
        <v>573.02179423717405</v>
      </c>
      <c r="L146" s="223">
        <v>26.2023564335434</v>
      </c>
      <c r="M146" s="223">
        <v>581.47413144751158</v>
      </c>
      <c r="N146" s="396">
        <v>64.29410509464401</v>
      </c>
      <c r="O146" s="400">
        <v>34.481092614854091</v>
      </c>
      <c r="P146" s="401">
        <v>0.29032542398039907</v>
      </c>
      <c r="Q146" s="405">
        <v>1.7788550986154172</v>
      </c>
      <c r="R146" s="224"/>
    </row>
    <row r="147" spans="1:18">
      <c r="A147" s="380" t="s">
        <v>427</v>
      </c>
      <c r="B147" s="388">
        <v>0.76993197437030847</v>
      </c>
      <c r="C147" s="220">
        <v>3.8292671283053609E-2</v>
      </c>
      <c r="D147" s="220">
        <v>9.3257939828438427E-2</v>
      </c>
      <c r="E147" s="220">
        <v>4.3138072301515343E-3</v>
      </c>
      <c r="F147" s="221">
        <v>0.93006137550144274</v>
      </c>
      <c r="G147" s="222">
        <v>5.9903788997929468E-2</v>
      </c>
      <c r="H147" s="389">
        <v>1.0946157785135032E-3</v>
      </c>
      <c r="I147" s="366">
        <v>574.77630218389959</v>
      </c>
      <c r="J147" s="223">
        <v>25.436471279963712</v>
      </c>
      <c r="K147" s="223">
        <v>579.72393084027044</v>
      </c>
      <c r="L147" s="223">
        <v>21.968780040303386</v>
      </c>
      <c r="M147" s="223">
        <v>600.07979963566515</v>
      </c>
      <c r="N147" s="396">
        <v>39.520219296305982</v>
      </c>
      <c r="O147" s="400">
        <v>215.34836130056871</v>
      </c>
      <c r="P147" s="401">
        <v>0.66674159557066082</v>
      </c>
      <c r="Q147" s="405">
        <v>4.2166887582498873</v>
      </c>
      <c r="R147" s="224"/>
    </row>
    <row r="148" spans="1:18">
      <c r="A148" s="380" t="s">
        <v>427</v>
      </c>
      <c r="B148" s="388">
        <v>0.716678467978902</v>
      </c>
      <c r="C148" s="220">
        <v>3.9726506063639422E-2</v>
      </c>
      <c r="D148" s="220">
        <v>8.9867039780353111E-2</v>
      </c>
      <c r="E148" s="220">
        <v>4.766179700425607E-3</v>
      </c>
      <c r="F148" s="221">
        <v>0.9567841282725541</v>
      </c>
      <c r="G148" s="222">
        <v>5.7864429384383319E-2</v>
      </c>
      <c r="H148" s="389">
        <v>9.3274039648231957E-4</v>
      </c>
      <c r="I148" s="366">
        <v>554.750729719736</v>
      </c>
      <c r="J148" s="223">
        <v>28.191344687682204</v>
      </c>
      <c r="K148" s="223">
        <v>548.70416869038149</v>
      </c>
      <c r="L148" s="223">
        <v>23.498530494964371</v>
      </c>
      <c r="M148" s="223">
        <v>524.61206563871087</v>
      </c>
      <c r="N148" s="396">
        <v>35.357498869581377</v>
      </c>
      <c r="O148" s="400">
        <v>442.07198417278187</v>
      </c>
      <c r="P148" s="401">
        <v>0.18204950538108228</v>
      </c>
      <c r="Q148" s="405">
        <v>-5.7449429883644765</v>
      </c>
      <c r="R148" s="224"/>
    </row>
    <row r="149" spans="1:18">
      <c r="A149" s="380" t="s">
        <v>427</v>
      </c>
      <c r="B149" s="388">
        <v>0.71758285329337246</v>
      </c>
      <c r="C149" s="220">
        <v>3.1796690254411536E-2</v>
      </c>
      <c r="D149" s="220">
        <v>8.9198673149897878E-2</v>
      </c>
      <c r="E149" s="220">
        <v>3.3881911745643777E-3</v>
      </c>
      <c r="F149" s="221">
        <v>0.85723451559089037</v>
      </c>
      <c r="G149" s="222">
        <v>5.8371575153423255E-2</v>
      </c>
      <c r="H149" s="389">
        <v>1.3318529015013889E-3</v>
      </c>
      <c r="I149" s="366">
        <v>550.79622000948348</v>
      </c>
      <c r="J149" s="223">
        <v>20.053000238237473</v>
      </c>
      <c r="K149" s="223">
        <v>549.23895475192398</v>
      </c>
      <c r="L149" s="223">
        <v>18.797778796603893</v>
      </c>
      <c r="M149" s="223">
        <v>543.72610130522219</v>
      </c>
      <c r="N149" s="396">
        <v>49.913981064589734</v>
      </c>
      <c r="O149" s="400">
        <v>185.91091636102161</v>
      </c>
      <c r="P149" s="401">
        <v>0.17714613703409968</v>
      </c>
      <c r="Q149" s="405">
        <v>-1.3003088664107487</v>
      </c>
      <c r="R149" s="224"/>
    </row>
    <row r="150" spans="1:18">
      <c r="A150" s="380" t="s">
        <v>427</v>
      </c>
      <c r="B150" s="388">
        <v>0.72708019389388767</v>
      </c>
      <c r="C150" s="220">
        <v>3.1698668661212598E-2</v>
      </c>
      <c r="D150" s="220">
        <v>9.0036261153038144E-2</v>
      </c>
      <c r="E150" s="220">
        <v>3.3525990772984814E-3</v>
      </c>
      <c r="F150" s="221">
        <v>0.85409358712107153</v>
      </c>
      <c r="G150" s="222">
        <v>5.8593928475681442E-2</v>
      </c>
      <c r="H150" s="389">
        <v>1.3286614688165224E-3</v>
      </c>
      <c r="I150" s="366">
        <v>555.75157325120517</v>
      </c>
      <c r="J150" s="223">
        <v>19.827101213366518</v>
      </c>
      <c r="K150" s="223">
        <v>554.83802961078732</v>
      </c>
      <c r="L150" s="223">
        <v>18.636768962717269</v>
      </c>
      <c r="M150" s="223">
        <v>552.02038286228867</v>
      </c>
      <c r="N150" s="396">
        <v>49.495372525341054</v>
      </c>
      <c r="O150" s="400">
        <v>151.80817056353789</v>
      </c>
      <c r="P150" s="401">
        <v>0.15330404977848788</v>
      </c>
      <c r="Q150" s="405">
        <v>-0.67591532935249443</v>
      </c>
      <c r="R150" s="224"/>
    </row>
    <row r="151" spans="1:18">
      <c r="A151" s="380" t="s">
        <v>427</v>
      </c>
      <c r="B151" s="388">
        <v>0.73121527356752891</v>
      </c>
      <c r="C151" s="220">
        <v>2.8063035817807062E-2</v>
      </c>
      <c r="D151" s="220">
        <v>9.0633241849663787E-2</v>
      </c>
      <c r="E151" s="220">
        <v>3.0375096566366451E-3</v>
      </c>
      <c r="F151" s="221">
        <v>0.87325434769403298</v>
      </c>
      <c r="G151" s="222">
        <v>5.8539026281936121E-2</v>
      </c>
      <c r="H151" s="389">
        <v>1.0947118028663309E-3</v>
      </c>
      <c r="I151" s="366">
        <v>559.28111765948358</v>
      </c>
      <c r="J151" s="223">
        <v>17.953842991891861</v>
      </c>
      <c r="K151" s="223">
        <v>557.26621532536149</v>
      </c>
      <c r="L151" s="223">
        <v>16.45974097096996</v>
      </c>
      <c r="M151" s="223">
        <v>550.00698923729419</v>
      </c>
      <c r="N151" s="396">
        <v>40.821964711569535</v>
      </c>
      <c r="O151" s="400">
        <v>444.8413748372202</v>
      </c>
      <c r="P151" s="401">
        <v>0.17716032913620827</v>
      </c>
      <c r="Q151" s="405">
        <v>-1.6861837401466406</v>
      </c>
      <c r="R151" s="224"/>
    </row>
    <row r="152" spans="1:18">
      <c r="A152" s="380" t="s">
        <v>427</v>
      </c>
      <c r="B152" s="388">
        <v>0.69909517595877724</v>
      </c>
      <c r="C152" s="220">
        <v>2.9824513205683752E-2</v>
      </c>
      <c r="D152" s="220">
        <v>8.5804226075026566E-2</v>
      </c>
      <c r="E152" s="220">
        <v>3.24328512945789E-3</v>
      </c>
      <c r="F152" s="221">
        <v>0.88601157131006714</v>
      </c>
      <c r="G152" s="222">
        <v>5.9117407604241182E-2</v>
      </c>
      <c r="H152" s="389">
        <v>1.1693782175258771E-3</v>
      </c>
      <c r="I152" s="366">
        <v>530.67484036673829</v>
      </c>
      <c r="J152" s="223">
        <v>19.255381677518812</v>
      </c>
      <c r="K152" s="223">
        <v>538.25035277569737</v>
      </c>
      <c r="L152" s="223">
        <v>17.823653026686884</v>
      </c>
      <c r="M152" s="223">
        <v>571.41164364788494</v>
      </c>
      <c r="N152" s="396">
        <v>43.033827047815066</v>
      </c>
      <c r="O152" s="400">
        <v>164.81648157099747</v>
      </c>
      <c r="P152" s="401">
        <v>0.14704513153028698</v>
      </c>
      <c r="Q152" s="405">
        <v>7.1291517654564096</v>
      </c>
      <c r="R152" s="224"/>
    </row>
    <row r="153" spans="1:18">
      <c r="A153" s="380" t="s">
        <v>427</v>
      </c>
      <c r="B153" s="388">
        <v>0.72499422480907494</v>
      </c>
      <c r="C153" s="220">
        <v>3.0362828287130508E-2</v>
      </c>
      <c r="D153" s="220">
        <v>8.896736337661959E-2</v>
      </c>
      <c r="E153" s="220">
        <v>3.2646073598637448E-3</v>
      </c>
      <c r="F153" s="221">
        <v>0.87617843299954901</v>
      </c>
      <c r="G153" s="222">
        <v>5.9127781094737979E-2</v>
      </c>
      <c r="H153" s="389">
        <v>1.1935331212615608E-3</v>
      </c>
      <c r="I153" s="366">
        <v>549.42706946400449</v>
      </c>
      <c r="J153" s="223">
        <v>19.325672791522493</v>
      </c>
      <c r="K153" s="223">
        <v>553.61090779403025</v>
      </c>
      <c r="L153" s="223">
        <v>17.872927840228499</v>
      </c>
      <c r="M153" s="223">
        <v>571.80273599914119</v>
      </c>
      <c r="N153" s="396">
        <v>43.938902511286983</v>
      </c>
      <c r="O153" s="400">
        <v>440.11203320118415</v>
      </c>
      <c r="P153" s="401">
        <v>0.18172759645983921</v>
      </c>
      <c r="Q153" s="405">
        <v>3.9131793407806148</v>
      </c>
      <c r="R153" s="224"/>
    </row>
    <row r="154" spans="1:18">
      <c r="A154" s="380" t="s">
        <v>427</v>
      </c>
      <c r="B154" s="388">
        <v>0.74227079324265877</v>
      </c>
      <c r="C154" s="220">
        <v>2.9326616402567333E-2</v>
      </c>
      <c r="D154" s="220">
        <v>9.1311054191891616E-2</v>
      </c>
      <c r="E154" s="220">
        <v>3.2127071487380275E-3</v>
      </c>
      <c r="F154" s="221">
        <v>0.89052926629372597</v>
      </c>
      <c r="G154" s="222">
        <v>5.8982988059039135E-2</v>
      </c>
      <c r="H154" s="389">
        <v>1.0601494028863181E-3</v>
      </c>
      <c r="I154" s="366">
        <v>563.28622378820216</v>
      </c>
      <c r="J154" s="223">
        <v>18.977591956357742</v>
      </c>
      <c r="K154" s="223">
        <v>563.7298227871471</v>
      </c>
      <c r="L154" s="223">
        <v>17.091747463972411</v>
      </c>
      <c r="M154" s="223">
        <v>566.48949172182176</v>
      </c>
      <c r="N154" s="396">
        <v>39.17655812457258</v>
      </c>
      <c r="O154" s="400">
        <v>148.80814502067912</v>
      </c>
      <c r="P154" s="401">
        <v>0.15050162912114051</v>
      </c>
      <c r="Q154" s="405">
        <v>0.56545937399180568</v>
      </c>
      <c r="R154" s="224"/>
    </row>
    <row r="155" spans="1:18">
      <c r="A155" s="382" t="s">
        <v>427</v>
      </c>
      <c r="B155" s="390">
        <v>0.74368089898938694</v>
      </c>
      <c r="C155" s="391">
        <v>3.5101217492963584E-2</v>
      </c>
      <c r="D155" s="391">
        <v>9.1560121029806527E-2</v>
      </c>
      <c r="E155" s="391">
        <v>3.8939901369446604E-3</v>
      </c>
      <c r="F155" s="392">
        <v>0.90105839194551629</v>
      </c>
      <c r="G155" s="393">
        <v>5.8934285597172877E-2</v>
      </c>
      <c r="H155" s="394">
        <v>1.2063984963496435E-3</v>
      </c>
      <c r="I155" s="374">
        <v>564.75730281606377</v>
      </c>
      <c r="J155" s="375">
        <v>22.996717616690262</v>
      </c>
      <c r="K155" s="375">
        <v>564.55129002653143</v>
      </c>
      <c r="L155" s="375">
        <v>20.440887482399262</v>
      </c>
      <c r="M155" s="375">
        <v>564.64763420996348</v>
      </c>
      <c r="N155" s="397">
        <v>44.569308960332251</v>
      </c>
      <c r="O155" s="402">
        <v>150.04182650591963</v>
      </c>
      <c r="P155" s="403">
        <v>0.15439935829689988</v>
      </c>
      <c r="Q155" s="407">
        <v>-1.9422485716025228E-2</v>
      </c>
      <c r="R155" s="224"/>
    </row>
    <row r="156" spans="1:18" ht="15" thickBot="1">
      <c r="A156" s="534" t="s">
        <v>353</v>
      </c>
      <c r="B156" s="534"/>
      <c r="C156" s="534"/>
      <c r="D156" s="534"/>
      <c r="E156" s="534"/>
      <c r="F156" s="534"/>
      <c r="G156" s="534"/>
      <c r="H156" s="534"/>
      <c r="I156" s="534"/>
      <c r="J156" s="534"/>
      <c r="K156" s="534"/>
      <c r="L156" s="534"/>
      <c r="M156" s="534"/>
      <c r="N156" s="534"/>
      <c r="O156" s="534"/>
      <c r="P156" s="534"/>
      <c r="Q156" s="534"/>
    </row>
    <row r="157" spans="1:18" ht="15" thickTop="1">
      <c r="A157" s="234" t="s">
        <v>428</v>
      </c>
    </row>
    <row r="158" spans="1:18">
      <c r="A158" s="4" t="s">
        <v>429</v>
      </c>
    </row>
    <row r="159" spans="1:18">
      <c r="A159" s="234" t="s">
        <v>430</v>
      </c>
    </row>
  </sheetData>
  <mergeCells count="9">
    <mergeCell ref="A97:Q97"/>
    <mergeCell ref="A114:Q114"/>
    <mergeCell ref="A156:Q156"/>
    <mergeCell ref="A1:Q1"/>
    <mergeCell ref="B2:H2"/>
    <mergeCell ref="I2:N2"/>
    <mergeCell ref="O2:P2"/>
    <mergeCell ref="A4:Q4"/>
    <mergeCell ref="A53:Q53"/>
  </mergeCells>
  <pageMargins left="0.7" right="0.7" top="0.75" bottom="0.75" header="0.3" footer="0.3"/>
  <pageSetup paperSize="9" orientation="landscape"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35F06C-92F7-444B-83C4-37E25FD21A5A}">
  <sheetPr codeName="Sheet4"/>
  <dimension ref="A1:R445"/>
  <sheetViews>
    <sheetView zoomScale="85" zoomScaleNormal="85" workbookViewId="0">
      <pane ySplit="3" topLeftCell="A370" activePane="bottomLeft" state="frozen"/>
      <selection pane="bottomLeft" activeCell="B438" sqref="B438:F441"/>
    </sheetView>
  </sheetViews>
  <sheetFormatPr defaultRowHeight="14.4"/>
  <cols>
    <col min="1" max="1" width="12.44140625" style="239" customWidth="1"/>
    <col min="2" max="2" width="9" style="235" customWidth="1"/>
    <col min="3" max="3" width="5.5546875" style="235" customWidth="1"/>
    <col min="4" max="4" width="9" style="235" customWidth="1"/>
    <col min="5" max="5" width="5.5546875" style="235" customWidth="1"/>
    <col min="6" max="6" width="4.5546875" style="236" customWidth="1"/>
    <col min="7" max="7" width="9.77734375" style="237" customWidth="1"/>
    <col min="8" max="8" width="6.44140625" style="237" customWidth="1"/>
    <col min="9" max="9" width="9" style="232" customWidth="1"/>
    <col min="10" max="10" width="5.44140625" style="232" customWidth="1"/>
    <col min="11" max="11" width="9" style="232" customWidth="1"/>
    <col min="12" max="12" width="5.44140625" style="232" customWidth="1"/>
    <col min="13" max="13" width="9.77734375" style="232" customWidth="1"/>
    <col min="14" max="14" width="5.44140625" style="232" bestFit="1" customWidth="1"/>
    <col min="15" max="15" width="6.5546875" style="238" bestFit="1" customWidth="1"/>
    <col min="16" max="16" width="6.44140625" style="235" customWidth="1"/>
    <col min="17" max="17" width="5" style="232" customWidth="1"/>
  </cols>
  <sheetData>
    <row r="1" spans="1:18" s="200" customFormat="1" ht="45" customHeight="1">
      <c r="A1" s="535" t="s">
        <v>431</v>
      </c>
      <c r="B1" s="535"/>
      <c r="C1" s="535"/>
      <c r="D1" s="535"/>
      <c r="E1" s="535"/>
      <c r="F1" s="535"/>
      <c r="G1" s="535"/>
      <c r="H1" s="535"/>
      <c r="I1" s="535"/>
      <c r="J1" s="535"/>
      <c r="K1" s="535"/>
      <c r="L1" s="535"/>
      <c r="M1" s="535"/>
      <c r="N1" s="535"/>
      <c r="O1" s="535"/>
      <c r="P1" s="535"/>
      <c r="Q1" s="535"/>
      <c r="R1" s="199"/>
    </row>
    <row r="2" spans="1:18" s="6" customFormat="1">
      <c r="A2" s="201"/>
      <c r="B2" s="540" t="s">
        <v>356</v>
      </c>
      <c r="C2" s="541"/>
      <c r="D2" s="541"/>
      <c r="E2" s="541"/>
      <c r="F2" s="541"/>
      <c r="G2" s="541"/>
      <c r="H2" s="542"/>
      <c r="I2" s="543" t="s">
        <v>109</v>
      </c>
      <c r="J2" s="544"/>
      <c r="K2" s="544"/>
      <c r="L2" s="544"/>
      <c r="M2" s="544"/>
      <c r="N2" s="545"/>
      <c r="O2" s="546" t="s">
        <v>110</v>
      </c>
      <c r="P2" s="547"/>
      <c r="Q2" s="202" t="s">
        <v>357</v>
      </c>
    </row>
    <row r="3" spans="1:18" ht="15">
      <c r="A3" s="240" t="s">
        <v>432</v>
      </c>
      <c r="B3" s="241" t="s">
        <v>433</v>
      </c>
      <c r="C3" s="242" t="s">
        <v>115</v>
      </c>
      <c r="D3" s="242" t="s">
        <v>434</v>
      </c>
      <c r="E3" s="242" t="s">
        <v>115</v>
      </c>
      <c r="F3" s="243" t="s">
        <v>358</v>
      </c>
      <c r="G3" s="244" t="s">
        <v>435</v>
      </c>
      <c r="H3" s="245" t="s">
        <v>115</v>
      </c>
      <c r="I3" s="246" t="s">
        <v>434</v>
      </c>
      <c r="J3" s="247" t="s">
        <v>115</v>
      </c>
      <c r="K3" s="247" t="s">
        <v>433</v>
      </c>
      <c r="L3" s="247" t="s">
        <v>115</v>
      </c>
      <c r="M3" s="247" t="s">
        <v>435</v>
      </c>
      <c r="N3" s="248" t="s">
        <v>115</v>
      </c>
      <c r="O3" s="249" t="s">
        <v>359</v>
      </c>
      <c r="P3" s="242" t="s">
        <v>123</v>
      </c>
      <c r="Q3" s="250" t="s">
        <v>360</v>
      </c>
    </row>
    <row r="4" spans="1:18" ht="15" thickBot="1">
      <c r="A4" s="539" t="s">
        <v>436</v>
      </c>
      <c r="B4" s="539"/>
      <c r="C4" s="539"/>
      <c r="D4" s="539"/>
      <c r="E4" s="539"/>
      <c r="F4" s="539"/>
      <c r="G4" s="539"/>
      <c r="H4" s="539"/>
      <c r="I4" s="539"/>
      <c r="J4" s="539"/>
      <c r="K4" s="539"/>
      <c r="L4" s="539"/>
      <c r="M4" s="539"/>
      <c r="N4" s="539"/>
      <c r="O4" s="539"/>
      <c r="P4" s="539"/>
      <c r="Q4" s="539"/>
    </row>
    <row r="5" spans="1:18" ht="15" thickTop="1">
      <c r="A5" s="327" t="s">
        <v>437</v>
      </c>
      <c r="B5" s="299">
        <v>3.37</v>
      </c>
      <c r="C5" s="300">
        <v>0.15</v>
      </c>
      <c r="D5" s="300">
        <v>0.24329999999999999</v>
      </c>
      <c r="E5" s="300">
        <v>9.7999999999999997E-3</v>
      </c>
      <c r="F5" s="301">
        <v>0.60984000000000005</v>
      </c>
      <c r="G5" s="302">
        <v>0.10100000000000001</v>
      </c>
      <c r="H5" s="303">
        <v>4.1000000000000003E-3</v>
      </c>
      <c r="I5" s="311">
        <v>1403.830040140241</v>
      </c>
      <c r="J5" s="312">
        <v>113.09111708486938</v>
      </c>
      <c r="K5" s="312">
        <v>1497.4493670178188</v>
      </c>
      <c r="L5" s="312">
        <v>133.3040979541085</v>
      </c>
      <c r="M5" s="312">
        <v>1642.5698017691188</v>
      </c>
      <c r="N5" s="313">
        <v>133.35715222283937</v>
      </c>
      <c r="O5" s="319">
        <v>154</v>
      </c>
      <c r="P5" s="320">
        <v>0.52356020942408377</v>
      </c>
      <c r="Q5" s="325">
        <v>14.534527626877402</v>
      </c>
    </row>
    <row r="6" spans="1:18">
      <c r="A6" s="328" t="s">
        <v>438</v>
      </c>
      <c r="B6" s="304">
        <v>4.2300000000000004</v>
      </c>
      <c r="C6" s="225">
        <v>0.13</v>
      </c>
      <c r="D6" s="225">
        <v>0.29299999999999998</v>
      </c>
      <c r="E6" s="225">
        <v>7.1000000000000004E-3</v>
      </c>
      <c r="F6" s="226">
        <v>0.58460000000000001</v>
      </c>
      <c r="G6" s="227">
        <v>0.1045</v>
      </c>
      <c r="H6" s="305">
        <v>2.3E-3</v>
      </c>
      <c r="I6" s="314">
        <v>1656.5034635920733</v>
      </c>
      <c r="J6" s="228">
        <v>80.28105523210732</v>
      </c>
      <c r="K6" s="228">
        <v>1679.8611748762062</v>
      </c>
      <c r="L6" s="228">
        <v>103.25387836118524</v>
      </c>
      <c r="M6" s="228">
        <v>1705.5326069225284</v>
      </c>
      <c r="N6" s="315">
        <v>75.076076476972545</v>
      </c>
      <c r="O6" s="321">
        <v>124.5</v>
      </c>
      <c r="P6" s="322">
        <v>0.52910052910052918</v>
      </c>
      <c r="Q6" s="326">
        <v>2.874711578743927</v>
      </c>
    </row>
    <row r="7" spans="1:18">
      <c r="A7" s="328" t="s">
        <v>439</v>
      </c>
      <c r="B7" s="304">
        <v>4.16</v>
      </c>
      <c r="C7" s="225">
        <v>0.12</v>
      </c>
      <c r="D7" s="225">
        <v>0.29349999999999998</v>
      </c>
      <c r="E7" s="225">
        <v>6.7999999999999996E-3</v>
      </c>
      <c r="F7" s="226">
        <v>0.65908999999999995</v>
      </c>
      <c r="G7" s="227">
        <v>0.1017</v>
      </c>
      <c r="H7" s="305">
        <v>2.3E-3</v>
      </c>
      <c r="I7" s="314">
        <v>1658.9957946426862</v>
      </c>
      <c r="J7" s="228">
        <v>76.8733996836134</v>
      </c>
      <c r="K7" s="228">
        <v>1666.1791942869181</v>
      </c>
      <c r="L7" s="228">
        <v>96.1257227473222</v>
      </c>
      <c r="M7" s="228">
        <v>1655.3760779351564</v>
      </c>
      <c r="N7" s="315">
        <v>74.874434203556731</v>
      </c>
      <c r="O7" s="321">
        <v>232.2</v>
      </c>
      <c r="P7" s="322">
        <v>0.65359477124183007</v>
      </c>
      <c r="Q7" s="326">
        <v>-0.21866431174024648</v>
      </c>
    </row>
    <row r="8" spans="1:18">
      <c r="A8" s="328" t="s">
        <v>440</v>
      </c>
      <c r="B8" s="304">
        <v>4.1210000000000004</v>
      </c>
      <c r="C8" s="225">
        <v>8.5000000000000006E-2</v>
      </c>
      <c r="D8" s="225">
        <v>0.29709999999999998</v>
      </c>
      <c r="E8" s="225">
        <v>8.3999999999999995E-3</v>
      </c>
      <c r="F8" s="226">
        <v>0.51412000000000002</v>
      </c>
      <c r="G8" s="227">
        <v>0.1019</v>
      </c>
      <c r="H8" s="305">
        <v>2.8E-3</v>
      </c>
      <c r="I8" s="314">
        <v>1676.9121892956668</v>
      </c>
      <c r="J8" s="228">
        <v>94.823711814766767</v>
      </c>
      <c r="K8" s="228">
        <v>1658.4756384022069</v>
      </c>
      <c r="L8" s="228">
        <v>68.415641477402374</v>
      </c>
      <c r="M8" s="228">
        <v>1659.0149899288558</v>
      </c>
      <c r="N8" s="315">
        <v>91.172560781173615</v>
      </c>
      <c r="O8" s="321">
        <v>417</v>
      </c>
      <c r="P8" s="322">
        <v>0.69348127600554788</v>
      </c>
      <c r="Q8" s="326">
        <v>-1.078784668942534</v>
      </c>
    </row>
    <row r="9" spans="1:18">
      <c r="A9" s="328" t="s">
        <v>441</v>
      </c>
      <c r="B9" s="304">
        <v>4.2270000000000003</v>
      </c>
      <c r="C9" s="225">
        <v>0.09</v>
      </c>
      <c r="D9" s="225">
        <v>0.29470000000000002</v>
      </c>
      <c r="E9" s="225">
        <v>5.7000000000000002E-3</v>
      </c>
      <c r="F9" s="226">
        <v>0.56474000000000002</v>
      </c>
      <c r="G9" s="227">
        <v>0.1037</v>
      </c>
      <c r="H9" s="305">
        <v>2E-3</v>
      </c>
      <c r="I9" s="314">
        <v>1664.9734606444129</v>
      </c>
      <c r="J9" s="228">
        <v>64.406845779933178</v>
      </c>
      <c r="K9" s="228">
        <v>1679.2785700673044</v>
      </c>
      <c r="L9" s="228">
        <v>71.509378427280524</v>
      </c>
      <c r="M9" s="228">
        <v>1691.3730212002008</v>
      </c>
      <c r="N9" s="315">
        <v>65.241003710711709</v>
      </c>
      <c r="O9" s="321">
        <v>237</v>
      </c>
      <c r="P9" s="322">
        <v>1.1574074074074074</v>
      </c>
      <c r="Q9" s="326">
        <v>1.5608360914409536</v>
      </c>
    </row>
    <row r="10" spans="1:18">
      <c r="A10" s="328" t="s">
        <v>442</v>
      </c>
      <c r="B10" s="304">
        <v>4.2809999999999997</v>
      </c>
      <c r="C10" s="225">
        <v>9.6000000000000002E-2</v>
      </c>
      <c r="D10" s="225">
        <v>0.30449999999999999</v>
      </c>
      <c r="E10" s="225">
        <v>5.4000000000000003E-3</v>
      </c>
      <c r="F10" s="226">
        <v>0.65278999999999998</v>
      </c>
      <c r="G10" s="227">
        <v>0.1027</v>
      </c>
      <c r="H10" s="305">
        <v>2.0999999999999999E-3</v>
      </c>
      <c r="I10" s="314">
        <v>1713.5846935996524</v>
      </c>
      <c r="J10" s="228">
        <v>60.77738814737684</v>
      </c>
      <c r="K10" s="228">
        <v>1689.714650682638</v>
      </c>
      <c r="L10" s="228">
        <v>75.782577185486218</v>
      </c>
      <c r="M10" s="228">
        <v>1673.4828139645833</v>
      </c>
      <c r="N10" s="315">
        <v>68.438440298454225</v>
      </c>
      <c r="O10" s="321">
        <v>194</v>
      </c>
      <c r="P10" s="322">
        <v>0.52910052910052918</v>
      </c>
      <c r="Q10" s="326">
        <v>-2.396312606286366</v>
      </c>
    </row>
    <row r="11" spans="1:18">
      <c r="A11" s="328" t="s">
        <v>443</v>
      </c>
      <c r="B11" s="304">
        <v>4.26</v>
      </c>
      <c r="C11" s="225">
        <v>0.12</v>
      </c>
      <c r="D11" s="225">
        <v>0.29849999999999999</v>
      </c>
      <c r="E11" s="225">
        <v>6.7999999999999996E-3</v>
      </c>
      <c r="F11" s="226">
        <v>0.01</v>
      </c>
      <c r="G11" s="227">
        <v>0.1031</v>
      </c>
      <c r="H11" s="305">
        <v>2.8999999999999998E-3</v>
      </c>
      <c r="I11" s="314">
        <v>1683.866250576413</v>
      </c>
      <c r="J11" s="228">
        <v>76.718864347870067</v>
      </c>
      <c r="K11" s="228">
        <v>1685.6689107474424</v>
      </c>
      <c r="L11" s="228">
        <v>94.967262577320696</v>
      </c>
      <c r="M11" s="228">
        <v>1680.6646003020469</v>
      </c>
      <c r="N11" s="315">
        <v>94.54757208294734</v>
      </c>
      <c r="O11" s="321">
        <v>225</v>
      </c>
      <c r="P11" s="322">
        <v>0.58139534883720934</v>
      </c>
      <c r="Q11" s="326">
        <v>-0.19049906053776322</v>
      </c>
    </row>
    <row r="12" spans="1:18">
      <c r="A12" s="328" t="s">
        <v>444</v>
      </c>
      <c r="B12" s="304">
        <v>2.9350000000000001</v>
      </c>
      <c r="C12" s="225">
        <v>8.8999999999999996E-2</v>
      </c>
      <c r="D12" s="225">
        <v>0.23230000000000001</v>
      </c>
      <c r="E12" s="225">
        <v>7.7000000000000002E-3</v>
      </c>
      <c r="F12" s="226">
        <v>0.11570999999999999</v>
      </c>
      <c r="G12" s="227">
        <v>9.0700000000000003E-2</v>
      </c>
      <c r="H12" s="305">
        <v>4.1000000000000003E-3</v>
      </c>
      <c r="I12" s="314">
        <v>1346.542091616054</v>
      </c>
      <c r="J12" s="228">
        <v>89.267103792024244</v>
      </c>
      <c r="K12" s="228">
        <v>1390.9842939222892</v>
      </c>
      <c r="L12" s="228">
        <v>84.359524469563027</v>
      </c>
      <c r="M12" s="228">
        <v>1440.3114232534067</v>
      </c>
      <c r="N12" s="315">
        <v>130.21558622577658</v>
      </c>
      <c r="O12" s="321">
        <v>92</v>
      </c>
      <c r="P12" s="322">
        <v>1.3623978201634879</v>
      </c>
      <c r="Q12" s="326">
        <v>6.5103511729112329</v>
      </c>
    </row>
    <row r="13" spans="1:18">
      <c r="A13" s="328" t="s">
        <v>445</v>
      </c>
      <c r="B13" s="304">
        <v>4.1609999999999996</v>
      </c>
      <c r="C13" s="225">
        <v>8.3000000000000004E-2</v>
      </c>
      <c r="D13" s="225">
        <v>0.29780000000000001</v>
      </c>
      <c r="E13" s="225">
        <v>6.8999999999999999E-3</v>
      </c>
      <c r="F13" s="226">
        <v>0.72911999999999999</v>
      </c>
      <c r="G13" s="227">
        <v>0.10199999999999999</v>
      </c>
      <c r="H13" s="305">
        <v>1.6999999999999999E-3</v>
      </c>
      <c r="I13" s="314">
        <v>1680.3901576466146</v>
      </c>
      <c r="J13" s="228">
        <v>77.868986485974744</v>
      </c>
      <c r="K13" s="228">
        <v>1666.3759548830685</v>
      </c>
      <c r="L13" s="228">
        <v>66.478829250321908</v>
      </c>
      <c r="M13" s="228">
        <v>1660.8311345887378</v>
      </c>
      <c r="N13" s="315">
        <v>55.361037819624599</v>
      </c>
      <c r="O13" s="321">
        <v>504</v>
      </c>
      <c r="P13" s="322">
        <v>0.578368999421631</v>
      </c>
      <c r="Q13" s="326">
        <v>-1.1776647637762538</v>
      </c>
    </row>
    <row r="14" spans="1:18">
      <c r="A14" s="328" t="s">
        <v>446</v>
      </c>
      <c r="B14" s="304">
        <v>3.53</v>
      </c>
      <c r="C14" s="225">
        <v>0.11</v>
      </c>
      <c r="D14" s="225">
        <v>0.2482</v>
      </c>
      <c r="E14" s="225">
        <v>7.1999999999999998E-3</v>
      </c>
      <c r="F14" s="226">
        <v>0.72726000000000002</v>
      </c>
      <c r="G14" s="227">
        <v>0.10249999999999999</v>
      </c>
      <c r="H14" s="305">
        <v>2E-3</v>
      </c>
      <c r="I14" s="314">
        <v>1429.1862273508818</v>
      </c>
      <c r="J14" s="228">
        <v>82.918137283854549</v>
      </c>
      <c r="K14" s="228">
        <v>1533.9614555464716</v>
      </c>
      <c r="L14" s="228">
        <v>95.600997229525149</v>
      </c>
      <c r="M14" s="228">
        <v>1669.8789498892861</v>
      </c>
      <c r="N14" s="315">
        <v>65.166007800557509</v>
      </c>
      <c r="O14" s="321">
        <v>483</v>
      </c>
      <c r="P14" s="322">
        <v>1.1494252873563218</v>
      </c>
      <c r="Q14" s="326">
        <v>14.413782660974462</v>
      </c>
    </row>
    <row r="15" spans="1:18">
      <c r="A15" s="328" t="s">
        <v>447</v>
      </c>
      <c r="B15" s="304">
        <v>1.714</v>
      </c>
      <c r="C15" s="225">
        <v>6.6000000000000003E-2</v>
      </c>
      <c r="D15" s="225">
        <v>0.107</v>
      </c>
      <c r="E15" s="225">
        <v>3.8E-3</v>
      </c>
      <c r="F15" s="226">
        <v>0.81011999999999995</v>
      </c>
      <c r="G15" s="227">
        <v>0.1167</v>
      </c>
      <c r="H15" s="305">
        <v>2.8999999999999998E-3</v>
      </c>
      <c r="I15" s="314">
        <v>655.3015550459296</v>
      </c>
      <c r="J15" s="228">
        <v>46.544783349056686</v>
      </c>
      <c r="K15" s="228">
        <v>1013.7823642307736</v>
      </c>
      <c r="L15" s="228">
        <v>78.074254421506495</v>
      </c>
      <c r="M15" s="228">
        <v>1906.2822258240114</v>
      </c>
      <c r="N15" s="315">
        <v>94.742389972401583</v>
      </c>
      <c r="O15" s="321">
        <v>1180</v>
      </c>
      <c r="P15" s="322">
        <v>5.5586436909394112E-2</v>
      </c>
      <c r="Q15" s="326">
        <v>65.624106117725134</v>
      </c>
    </row>
    <row r="16" spans="1:18">
      <c r="A16" s="328" t="s">
        <v>448</v>
      </c>
      <c r="B16" s="304">
        <v>4.07</v>
      </c>
      <c r="C16" s="225">
        <v>0.1</v>
      </c>
      <c r="D16" s="225">
        <v>0.28839999999999999</v>
      </c>
      <c r="E16" s="225">
        <v>6.3E-3</v>
      </c>
      <c r="F16" s="226">
        <v>0.56459999999999999</v>
      </c>
      <c r="G16" s="227">
        <v>0.1022</v>
      </c>
      <c r="H16" s="305">
        <v>2.2000000000000001E-3</v>
      </c>
      <c r="I16" s="314">
        <v>1633.5286928277628</v>
      </c>
      <c r="J16" s="228">
        <v>71.367758424513909</v>
      </c>
      <c r="K16" s="228">
        <v>1648.3127558542842</v>
      </c>
      <c r="L16" s="228">
        <v>80.998169820849355</v>
      </c>
      <c r="M16" s="228">
        <v>1664.4568269719889</v>
      </c>
      <c r="N16" s="315">
        <v>71.659589419537696</v>
      </c>
      <c r="O16" s="321">
        <v>320</v>
      </c>
      <c r="P16" s="322">
        <v>0.44052863436123346</v>
      </c>
      <c r="Q16" s="326">
        <v>1.8581517791897983</v>
      </c>
    </row>
    <row r="17" spans="1:17">
      <c r="A17" s="328" t="s">
        <v>449</v>
      </c>
      <c r="B17" s="304">
        <v>4.3339999999999996</v>
      </c>
      <c r="C17" s="225">
        <v>9.2999999999999999E-2</v>
      </c>
      <c r="D17" s="225">
        <v>0.29749999999999999</v>
      </c>
      <c r="E17" s="225">
        <v>7.1999999999999998E-3</v>
      </c>
      <c r="F17" s="226">
        <v>0.61272000000000004</v>
      </c>
      <c r="G17" s="227">
        <v>0.1057</v>
      </c>
      <c r="H17" s="305">
        <v>2.2000000000000001E-3</v>
      </c>
      <c r="I17" s="314">
        <v>1678.8998295433139</v>
      </c>
      <c r="J17" s="228">
        <v>81.264395110667976</v>
      </c>
      <c r="K17" s="228">
        <v>1699.8542171496395</v>
      </c>
      <c r="L17" s="228">
        <v>72.95174997458075</v>
      </c>
      <c r="M17" s="228">
        <v>1726.5234183102243</v>
      </c>
      <c r="N17" s="315">
        <v>71.870416656243961</v>
      </c>
      <c r="O17" s="321">
        <v>550</v>
      </c>
      <c r="P17" s="322">
        <v>0.48780487804878053</v>
      </c>
      <c r="Q17" s="326">
        <v>2.7583517409523695</v>
      </c>
    </row>
    <row r="18" spans="1:17">
      <c r="A18" s="328" t="s">
        <v>450</v>
      </c>
      <c r="B18" s="304">
        <v>3.79</v>
      </c>
      <c r="C18" s="225">
        <v>0.11</v>
      </c>
      <c r="D18" s="225">
        <v>0.26950000000000002</v>
      </c>
      <c r="E18" s="225">
        <v>7.1999999999999998E-3</v>
      </c>
      <c r="F18" s="226">
        <v>0.94879999999999998</v>
      </c>
      <c r="G18" s="227">
        <v>0.10199999999999999</v>
      </c>
      <c r="H18" s="305">
        <v>1.9E-3</v>
      </c>
      <c r="I18" s="314">
        <v>1538.2634788886132</v>
      </c>
      <c r="J18" s="228">
        <v>82.192927999985258</v>
      </c>
      <c r="K18" s="228">
        <v>1590.6284321702024</v>
      </c>
      <c r="L18" s="228">
        <v>92.331993424127845</v>
      </c>
      <c r="M18" s="228">
        <v>1660.8311345887378</v>
      </c>
      <c r="N18" s="315">
        <v>61.874101092521613</v>
      </c>
      <c r="O18" s="321">
        <v>540</v>
      </c>
      <c r="P18" s="322">
        <v>0.42372881355932207</v>
      </c>
      <c r="Q18" s="326">
        <v>7.3798987234469982</v>
      </c>
    </row>
    <row r="19" spans="1:17">
      <c r="A19" s="328" t="s">
        <v>451</v>
      </c>
      <c r="B19" s="304">
        <v>2.87</v>
      </c>
      <c r="C19" s="225">
        <v>0.11</v>
      </c>
      <c r="D19" s="225">
        <v>0.23200000000000001</v>
      </c>
      <c r="E19" s="225">
        <v>1.0999999999999999E-2</v>
      </c>
      <c r="F19" s="226">
        <v>0.90900000000000003</v>
      </c>
      <c r="G19" s="227">
        <v>8.8900000000000007E-2</v>
      </c>
      <c r="H19" s="305">
        <v>1.6999999999999999E-3</v>
      </c>
      <c r="I19" s="314">
        <v>1344.9725389932507</v>
      </c>
      <c r="J19" s="228">
        <v>127.54049938729101</v>
      </c>
      <c r="K19" s="228">
        <v>1374.0716931935731</v>
      </c>
      <c r="L19" s="228">
        <v>105.32953745734707</v>
      </c>
      <c r="M19" s="228">
        <v>1402.0059801466184</v>
      </c>
      <c r="N19" s="315">
        <v>53.620026237328481</v>
      </c>
      <c r="O19" s="321">
        <v>298</v>
      </c>
      <c r="P19" s="322">
        <v>1.6949152542372883</v>
      </c>
      <c r="Q19" s="326">
        <v>4.0679884366401353</v>
      </c>
    </row>
    <row r="20" spans="1:17">
      <c r="A20" s="328" t="s">
        <v>452</v>
      </c>
      <c r="B20" s="304">
        <v>4.18</v>
      </c>
      <c r="C20" s="225">
        <v>0.16</v>
      </c>
      <c r="D20" s="225">
        <v>0.29899999999999999</v>
      </c>
      <c r="E20" s="225">
        <v>1.2999999999999999E-2</v>
      </c>
      <c r="F20" s="226">
        <v>0.77515999999999996</v>
      </c>
      <c r="G20" s="227">
        <v>0.1026</v>
      </c>
      <c r="H20" s="305">
        <v>3.5000000000000001E-3</v>
      </c>
      <c r="I20" s="314">
        <v>1686.3480270005637</v>
      </c>
      <c r="J20" s="228">
        <v>146.63895886961421</v>
      </c>
      <c r="K20" s="228">
        <v>1670.1071800491361</v>
      </c>
      <c r="L20" s="228">
        <v>127.85509512337886</v>
      </c>
      <c r="M20" s="228">
        <v>1671.6819670130242</v>
      </c>
      <c r="N20" s="315">
        <v>114.05237591706792</v>
      </c>
      <c r="O20" s="321">
        <v>202.7</v>
      </c>
      <c r="P20" s="322">
        <v>0.50251256281407031</v>
      </c>
      <c r="Q20" s="326">
        <v>-0.87732357451608678</v>
      </c>
    </row>
    <row r="21" spans="1:17">
      <c r="A21" s="328" t="s">
        <v>453</v>
      </c>
      <c r="B21" s="304">
        <v>4.1970000000000001</v>
      </c>
      <c r="C21" s="225">
        <v>6.8000000000000005E-2</v>
      </c>
      <c r="D21" s="225">
        <v>0.29820000000000002</v>
      </c>
      <c r="E21" s="225">
        <v>5.7000000000000002E-3</v>
      </c>
      <c r="F21" s="226">
        <v>0.67369999999999997</v>
      </c>
      <c r="G21" s="227">
        <v>0.1028</v>
      </c>
      <c r="H21" s="305">
        <v>1.6000000000000001E-3</v>
      </c>
      <c r="I21" s="314">
        <v>1682.376725977316</v>
      </c>
      <c r="J21" s="228">
        <v>64.316212864323944</v>
      </c>
      <c r="K21" s="228">
        <v>1673.4340620666139</v>
      </c>
      <c r="L21" s="228">
        <v>54.226121620457349</v>
      </c>
      <c r="M21" s="228">
        <v>1675.2814957694291</v>
      </c>
      <c r="N21" s="315">
        <v>52.14884033523515</v>
      </c>
      <c r="O21" s="321">
        <v>320</v>
      </c>
      <c r="P21" s="322">
        <v>0.46296296296296291</v>
      </c>
      <c r="Q21" s="326">
        <v>-0.42352465694897035</v>
      </c>
    </row>
    <row r="22" spans="1:17">
      <c r="A22" s="328" t="s">
        <v>454</v>
      </c>
      <c r="B22" s="304">
        <v>2.9420000000000002</v>
      </c>
      <c r="C22" s="225">
        <v>8.6999999999999994E-2</v>
      </c>
      <c r="D22" s="225">
        <v>0.2422</v>
      </c>
      <c r="E22" s="225">
        <v>5.1000000000000004E-3</v>
      </c>
      <c r="F22" s="226">
        <v>0.61033000000000004</v>
      </c>
      <c r="G22" s="227">
        <v>8.9399999999999993E-2</v>
      </c>
      <c r="H22" s="305">
        <v>2E-3</v>
      </c>
      <c r="I22" s="314">
        <v>1398.1241008416796</v>
      </c>
      <c r="J22" s="228">
        <v>58.880536038749518</v>
      </c>
      <c r="K22" s="228">
        <v>1392.7889614972112</v>
      </c>
      <c r="L22" s="228">
        <v>82.374330149733083</v>
      </c>
      <c r="M22" s="228">
        <v>1412.7438566891497</v>
      </c>
      <c r="N22" s="315">
        <v>63.210015959246078</v>
      </c>
      <c r="O22" s="321">
        <v>123.3</v>
      </c>
      <c r="P22" s="322">
        <v>1.7636684303350971</v>
      </c>
      <c r="Q22" s="326">
        <v>1.0348483044712919</v>
      </c>
    </row>
    <row r="23" spans="1:17">
      <c r="A23" s="328" t="s">
        <v>455</v>
      </c>
      <c r="B23" s="304">
        <v>4.22</v>
      </c>
      <c r="C23" s="225">
        <v>0.11</v>
      </c>
      <c r="D23" s="225">
        <v>0.29549999999999998</v>
      </c>
      <c r="E23" s="225">
        <v>6.1000000000000004E-3</v>
      </c>
      <c r="F23" s="226">
        <v>0.59038999999999997</v>
      </c>
      <c r="G23" s="227">
        <v>0.104</v>
      </c>
      <c r="H23" s="305">
        <v>2.2000000000000001E-3</v>
      </c>
      <c r="I23" s="314">
        <v>1668.9554940855937</v>
      </c>
      <c r="J23" s="228">
        <v>68.904423106071903</v>
      </c>
      <c r="K23" s="228">
        <v>1677.9178574346827</v>
      </c>
      <c r="L23" s="228">
        <v>87.474390671950275</v>
      </c>
      <c r="M23" s="228">
        <v>1696.6986021170028</v>
      </c>
      <c r="N23" s="315">
        <v>71.783402397257817</v>
      </c>
      <c r="O23" s="321">
        <v>342</v>
      </c>
      <c r="P23" s="322">
        <v>1.0845986984815619</v>
      </c>
      <c r="Q23" s="326">
        <v>1.6351229379686805</v>
      </c>
    </row>
    <row r="24" spans="1:17">
      <c r="A24" s="328" t="s">
        <v>456</v>
      </c>
      <c r="B24" s="304">
        <v>4.16</v>
      </c>
      <c r="C24" s="225">
        <v>0.12</v>
      </c>
      <c r="D24" s="225">
        <v>0.29299999999999998</v>
      </c>
      <c r="E24" s="225">
        <v>8.6999999999999994E-3</v>
      </c>
      <c r="F24" s="226">
        <v>0.82552000000000003</v>
      </c>
      <c r="G24" s="227">
        <v>0.1026</v>
      </c>
      <c r="H24" s="305">
        <v>2E-3</v>
      </c>
      <c r="I24" s="314">
        <v>1656.5034635920733</v>
      </c>
      <c r="J24" s="228">
        <v>98.372560636525861</v>
      </c>
      <c r="K24" s="228">
        <v>1666.1791942869181</v>
      </c>
      <c r="L24" s="228">
        <v>96.1257227473222</v>
      </c>
      <c r="M24" s="228">
        <v>1671.6819670130242</v>
      </c>
      <c r="N24" s="315">
        <v>65.172786238324534</v>
      </c>
      <c r="O24" s="321">
        <v>358</v>
      </c>
      <c r="P24" s="322">
        <v>0.5611672278338945</v>
      </c>
      <c r="Q24" s="326">
        <v>0.90797793602284127</v>
      </c>
    </row>
    <row r="25" spans="1:17">
      <c r="A25" s="328" t="s">
        <v>457</v>
      </c>
      <c r="B25" s="304">
        <v>4.37</v>
      </c>
      <c r="C25" s="225">
        <v>0.13</v>
      </c>
      <c r="D25" s="225">
        <v>0.29799999999999999</v>
      </c>
      <c r="E25" s="225">
        <v>1.4999999999999999E-2</v>
      </c>
      <c r="F25" s="226">
        <v>0.65039000000000002</v>
      </c>
      <c r="G25" s="227">
        <v>0.1065</v>
      </c>
      <c r="H25" s="305">
        <v>4.0000000000000001E-3</v>
      </c>
      <c r="I25" s="314">
        <v>1681.3835183361696</v>
      </c>
      <c r="J25" s="228">
        <v>169.26679714793653</v>
      </c>
      <c r="K25" s="228">
        <v>1706.6841737531333</v>
      </c>
      <c r="L25" s="228">
        <v>101.54185015464867</v>
      </c>
      <c r="M25" s="228">
        <v>1740.355036738998</v>
      </c>
      <c r="N25" s="315">
        <v>130.7308947785163</v>
      </c>
      <c r="O25" s="321">
        <v>257</v>
      </c>
      <c r="P25" s="322">
        <v>0.49504950495049505</v>
      </c>
      <c r="Q25" s="326">
        <v>3.3884763256885053</v>
      </c>
    </row>
    <row r="26" spans="1:17">
      <c r="A26" s="328" t="s">
        <v>458</v>
      </c>
      <c r="B26" s="304">
        <v>2.976</v>
      </c>
      <c r="C26" s="225">
        <v>5.8999999999999997E-2</v>
      </c>
      <c r="D26" s="225">
        <v>0.24229999999999999</v>
      </c>
      <c r="E26" s="225">
        <v>4.1000000000000003E-3</v>
      </c>
      <c r="F26" s="226">
        <v>0.50846000000000002</v>
      </c>
      <c r="G26" s="227">
        <v>8.8900000000000007E-2</v>
      </c>
      <c r="H26" s="305">
        <v>1.5E-3</v>
      </c>
      <c r="I26" s="314">
        <v>1398.6430313456515</v>
      </c>
      <c r="J26" s="228">
        <v>47.333358881693535</v>
      </c>
      <c r="K26" s="228">
        <v>1401.5091524540057</v>
      </c>
      <c r="L26" s="228">
        <v>55.570591394345662</v>
      </c>
      <c r="M26" s="228">
        <v>1402.0059801466184</v>
      </c>
      <c r="N26" s="315">
        <v>47.31178785646631</v>
      </c>
      <c r="O26" s="321">
        <v>433</v>
      </c>
      <c r="P26" s="322">
        <v>1.5360983102918586</v>
      </c>
      <c r="Q26" s="326">
        <v>0.2398669369880424</v>
      </c>
    </row>
    <row r="27" spans="1:17">
      <c r="A27" s="328" t="s">
        <v>459</v>
      </c>
      <c r="B27" s="304">
        <v>4.2249999999999996</v>
      </c>
      <c r="C27" s="225">
        <v>6.8000000000000005E-2</v>
      </c>
      <c r="D27" s="225">
        <v>0.29380000000000001</v>
      </c>
      <c r="E27" s="225">
        <v>5.8999999999999999E-3</v>
      </c>
      <c r="F27" s="226">
        <v>0.65522000000000002</v>
      </c>
      <c r="G27" s="227">
        <v>0.1043</v>
      </c>
      <c r="H27" s="305">
        <v>1.5E-3</v>
      </c>
      <c r="I27" s="314">
        <v>1660.4907308799229</v>
      </c>
      <c r="J27" s="228">
        <v>66.690914310357684</v>
      </c>
      <c r="K27" s="228">
        <v>1678.8899810639941</v>
      </c>
      <c r="L27" s="228">
        <v>54.042375721823248</v>
      </c>
      <c r="M27" s="228">
        <v>1702.0052708247874</v>
      </c>
      <c r="N27" s="315">
        <v>48.955089285468482</v>
      </c>
      <c r="O27" s="321">
        <v>421</v>
      </c>
      <c r="P27" s="322">
        <v>0.49115913555992141</v>
      </c>
      <c r="Q27" s="326">
        <v>2.4391546052467072</v>
      </c>
    </row>
    <row r="28" spans="1:17">
      <c r="A28" s="328" t="s">
        <v>460</v>
      </c>
      <c r="B28" s="304">
        <v>2.8650000000000002</v>
      </c>
      <c r="C28" s="225">
        <v>0.06</v>
      </c>
      <c r="D28" s="225">
        <v>0.23669999999999999</v>
      </c>
      <c r="E28" s="225">
        <v>3.8E-3</v>
      </c>
      <c r="F28" s="226">
        <v>0.41685</v>
      </c>
      <c r="G28" s="227">
        <v>8.7099999999999997E-2</v>
      </c>
      <c r="H28" s="305">
        <v>1.6000000000000001E-3</v>
      </c>
      <c r="I28" s="314">
        <v>1369.5183997800116</v>
      </c>
      <c r="J28" s="228">
        <v>43.972707386261462</v>
      </c>
      <c r="K28" s="228">
        <v>1372.7589805954058</v>
      </c>
      <c r="L28" s="228">
        <v>57.497758349545784</v>
      </c>
      <c r="M28" s="228">
        <v>1362.7081238470425</v>
      </c>
      <c r="N28" s="315">
        <v>50.065051622394222</v>
      </c>
      <c r="O28" s="321">
        <v>416</v>
      </c>
      <c r="P28" s="322">
        <v>0.95328884652049573</v>
      </c>
      <c r="Q28" s="326">
        <v>-0.49976042659398701</v>
      </c>
    </row>
    <row r="29" spans="1:17">
      <c r="A29" s="328" t="s">
        <v>461</v>
      </c>
      <c r="B29" s="304">
        <v>2.46</v>
      </c>
      <c r="C29" s="225">
        <v>0.11</v>
      </c>
      <c r="D29" s="225">
        <v>0.17530000000000001</v>
      </c>
      <c r="E29" s="225">
        <v>7.7999999999999996E-3</v>
      </c>
      <c r="F29" s="226">
        <v>0.80020000000000002</v>
      </c>
      <c r="G29" s="227">
        <v>0.1003</v>
      </c>
      <c r="H29" s="305">
        <v>2.8999999999999998E-3</v>
      </c>
      <c r="I29" s="314">
        <v>1041.2469566908712</v>
      </c>
      <c r="J29" s="228">
        <v>92.660881485325675</v>
      </c>
      <c r="K29" s="228">
        <v>1260.3630898813351</v>
      </c>
      <c r="L29" s="228">
        <v>112.71539828207061</v>
      </c>
      <c r="M29" s="228">
        <v>1629.6531263594488</v>
      </c>
      <c r="N29" s="315">
        <v>94.237169819389848</v>
      </c>
      <c r="O29" s="321">
        <v>830</v>
      </c>
      <c r="P29" s="322">
        <v>0.16</v>
      </c>
      <c r="Q29" s="326">
        <v>36.106221633989257</v>
      </c>
    </row>
    <row r="30" spans="1:17">
      <c r="A30" s="328" t="s">
        <v>462</v>
      </c>
      <c r="B30" s="304">
        <v>4.21</v>
      </c>
      <c r="C30" s="225">
        <v>9.5000000000000001E-2</v>
      </c>
      <c r="D30" s="225">
        <v>0.30080000000000001</v>
      </c>
      <c r="E30" s="225">
        <v>6.7000000000000002E-3</v>
      </c>
      <c r="F30" s="226">
        <v>0.58065999999999995</v>
      </c>
      <c r="G30" s="227">
        <v>0.1024</v>
      </c>
      <c r="H30" s="305">
        <v>2.0999999999999999E-3</v>
      </c>
      <c r="I30" s="314">
        <v>1695.27451933221</v>
      </c>
      <c r="J30" s="228">
        <v>75.520872869187542</v>
      </c>
      <c r="K30" s="228">
        <v>1675.9708135911819</v>
      </c>
      <c r="L30" s="228">
        <v>75.637637668010584</v>
      </c>
      <c r="M30" s="228">
        <v>1668.0737575507133</v>
      </c>
      <c r="N30" s="315">
        <v>68.417087712040967</v>
      </c>
      <c r="O30" s="321">
        <v>266</v>
      </c>
      <c r="P30" s="322">
        <v>1</v>
      </c>
      <c r="Q30" s="326">
        <v>-1.6306690071928642</v>
      </c>
    </row>
    <row r="31" spans="1:17">
      <c r="A31" s="328" t="s">
        <v>463</v>
      </c>
      <c r="B31" s="304">
        <v>2.29</v>
      </c>
      <c r="C31" s="225">
        <v>0.11</v>
      </c>
      <c r="D31" s="225">
        <v>0.1893</v>
      </c>
      <c r="E31" s="225">
        <v>9.4000000000000004E-3</v>
      </c>
      <c r="F31" s="226">
        <v>0.91479999999999995</v>
      </c>
      <c r="G31" s="227">
        <v>8.8599999999999998E-2</v>
      </c>
      <c r="H31" s="305">
        <v>1.6999999999999999E-3</v>
      </c>
      <c r="I31" s="314">
        <v>1117.5819419891225</v>
      </c>
      <c r="J31" s="228">
        <v>110.99070527942686</v>
      </c>
      <c r="K31" s="228">
        <v>1209.2070516091592</v>
      </c>
      <c r="L31" s="228">
        <v>116.16836303668778</v>
      </c>
      <c r="M31" s="228">
        <v>1395.5265752374435</v>
      </c>
      <c r="N31" s="315">
        <v>53.552938553129877</v>
      </c>
      <c r="O31" s="321">
        <v>509</v>
      </c>
      <c r="P31" s="322">
        <v>1.8796992481203008</v>
      </c>
      <c r="Q31" s="326">
        <v>19.916828398701746</v>
      </c>
    </row>
    <row r="32" spans="1:17">
      <c r="A32" s="328" t="s">
        <v>464</v>
      </c>
      <c r="B32" s="304">
        <v>2.0699999999999998</v>
      </c>
      <c r="C32" s="225">
        <v>0.11</v>
      </c>
      <c r="D32" s="225">
        <v>0.17</v>
      </c>
      <c r="E32" s="225">
        <v>0.01</v>
      </c>
      <c r="F32" s="226">
        <v>0.88771999999999995</v>
      </c>
      <c r="G32" s="227">
        <v>8.7900000000000006E-2</v>
      </c>
      <c r="H32" s="305">
        <v>2.3E-3</v>
      </c>
      <c r="I32" s="314">
        <v>1012.1111929712471</v>
      </c>
      <c r="J32" s="228">
        <v>119.07190505544084</v>
      </c>
      <c r="K32" s="228">
        <v>1138.9323872661885</v>
      </c>
      <c r="L32" s="228">
        <v>121.04595420220362</v>
      </c>
      <c r="M32" s="228">
        <v>1380.2995095303188</v>
      </c>
      <c r="N32" s="315">
        <v>72.234104025477421</v>
      </c>
      <c r="O32" s="321">
        <v>477</v>
      </c>
      <c r="P32" s="322">
        <v>0.86956521739130443</v>
      </c>
      <c r="Q32" s="326">
        <v>26.674523465154088</v>
      </c>
    </row>
    <row r="33" spans="1:17">
      <c r="A33" s="328" t="s">
        <v>465</v>
      </c>
      <c r="B33" s="304">
        <v>4.1100000000000003</v>
      </c>
      <c r="C33" s="225">
        <v>0.13</v>
      </c>
      <c r="D33" s="225">
        <v>0.29220000000000002</v>
      </c>
      <c r="E33" s="225">
        <v>8.0000000000000002E-3</v>
      </c>
      <c r="F33" s="226">
        <v>0.71796000000000004</v>
      </c>
      <c r="G33" s="227">
        <v>0.1021</v>
      </c>
      <c r="H33" s="305">
        <v>2.3999999999999998E-3</v>
      </c>
      <c r="I33" s="314">
        <v>1652.5137285539279</v>
      </c>
      <c r="J33" s="228">
        <v>90.486720249359507</v>
      </c>
      <c r="K33" s="228">
        <v>1656.2922315231895</v>
      </c>
      <c r="L33" s="228">
        <v>104.77761075329178</v>
      </c>
      <c r="M33" s="228">
        <v>1662.6450785598472</v>
      </c>
      <c r="N33" s="315">
        <v>78.165488512118188</v>
      </c>
      <c r="O33" s="321">
        <v>88.1</v>
      </c>
      <c r="P33" s="322">
        <v>0.97847358121330719</v>
      </c>
      <c r="Q33" s="326">
        <v>0.60935133640758199</v>
      </c>
    </row>
    <row r="34" spans="1:17">
      <c r="A34" s="328" t="s">
        <v>466</v>
      </c>
      <c r="B34" s="304">
        <v>3.85</v>
      </c>
      <c r="C34" s="225">
        <v>0.14000000000000001</v>
      </c>
      <c r="D34" s="225">
        <v>0.27200000000000002</v>
      </c>
      <c r="E34" s="225">
        <v>0.01</v>
      </c>
      <c r="F34" s="226">
        <v>0.76287000000000005</v>
      </c>
      <c r="G34" s="227">
        <v>0.1021</v>
      </c>
      <c r="H34" s="305">
        <v>2.5000000000000001E-3</v>
      </c>
      <c r="I34" s="314">
        <v>1550.9457851276741</v>
      </c>
      <c r="J34" s="228">
        <v>114.04013125938779</v>
      </c>
      <c r="K34" s="228">
        <v>1603.2682184590462</v>
      </c>
      <c r="L34" s="228">
        <v>116.60132497883974</v>
      </c>
      <c r="M34" s="228">
        <v>1662.6450785598472</v>
      </c>
      <c r="N34" s="315">
        <v>81.422383866789772</v>
      </c>
      <c r="O34" s="321">
        <v>427</v>
      </c>
      <c r="P34" s="322">
        <v>0.76923076923076916</v>
      </c>
      <c r="Q34" s="326">
        <v>6.718168229200483</v>
      </c>
    </row>
    <row r="35" spans="1:17">
      <c r="A35" s="328" t="s">
        <v>467</v>
      </c>
      <c r="B35" s="304">
        <v>2.2000000000000002</v>
      </c>
      <c r="C35" s="225">
        <v>6.3E-2</v>
      </c>
      <c r="D35" s="225">
        <v>0.18179999999999999</v>
      </c>
      <c r="E35" s="225">
        <v>4.7999999999999996E-3</v>
      </c>
      <c r="F35" s="226">
        <v>0.76004000000000005</v>
      </c>
      <c r="G35" s="227">
        <v>8.7499999999999994E-2</v>
      </c>
      <c r="H35" s="305">
        <v>1.6999999999999999E-3</v>
      </c>
      <c r="I35" s="314">
        <v>1076.8006441865407</v>
      </c>
      <c r="J35" s="228">
        <v>56.860760089058253</v>
      </c>
      <c r="K35" s="228">
        <v>1181.0436206586596</v>
      </c>
      <c r="L35" s="228">
        <v>67.641589183177771</v>
      </c>
      <c r="M35" s="228">
        <v>1371.5292764757819</v>
      </c>
      <c r="N35" s="315">
        <v>53.293709028773236</v>
      </c>
      <c r="O35" s="321">
        <v>468</v>
      </c>
      <c r="P35" s="322">
        <v>2</v>
      </c>
      <c r="Q35" s="326">
        <v>21.489051480298127</v>
      </c>
    </row>
    <row r="36" spans="1:17">
      <c r="A36" s="328" t="s">
        <v>468</v>
      </c>
      <c r="B36" s="304">
        <v>2.9009999999999998</v>
      </c>
      <c r="C36" s="225">
        <v>7.1999999999999995E-2</v>
      </c>
      <c r="D36" s="225">
        <v>0.24129999999999999</v>
      </c>
      <c r="E36" s="225">
        <v>4.1000000000000003E-3</v>
      </c>
      <c r="F36" s="226">
        <v>0.36647999999999997</v>
      </c>
      <c r="G36" s="227">
        <v>8.6900000000000005E-2</v>
      </c>
      <c r="H36" s="305">
        <v>1.9E-3</v>
      </c>
      <c r="I36" s="314">
        <v>1393.4518455424022</v>
      </c>
      <c r="J36" s="228">
        <v>47.353108717147528</v>
      </c>
      <c r="K36" s="228">
        <v>1382.1728491897441</v>
      </c>
      <c r="L36" s="228">
        <v>68.608373072500214</v>
      </c>
      <c r="M36" s="228">
        <v>1358.2782747735971</v>
      </c>
      <c r="N36" s="315">
        <v>59.395367596543942</v>
      </c>
      <c r="O36" s="321">
        <v>97.7</v>
      </c>
      <c r="P36" s="322">
        <v>1.2658227848101264</v>
      </c>
      <c r="Q36" s="326">
        <v>-2.589570298079602</v>
      </c>
    </row>
    <row r="37" spans="1:17">
      <c r="A37" s="328" t="s">
        <v>469</v>
      </c>
      <c r="B37" s="304">
        <v>2.9950000000000001</v>
      </c>
      <c r="C37" s="225">
        <v>8.7999999999999995E-2</v>
      </c>
      <c r="D37" s="225">
        <v>0.24179999999999999</v>
      </c>
      <c r="E37" s="225">
        <v>6.4999999999999997E-3</v>
      </c>
      <c r="F37" s="226">
        <v>0.78303999999999996</v>
      </c>
      <c r="G37" s="227">
        <v>9.0300000000000005E-2</v>
      </c>
      <c r="H37" s="305">
        <v>1.8E-3</v>
      </c>
      <c r="I37" s="314">
        <v>1396.0479609905265</v>
      </c>
      <c r="J37" s="228">
        <v>75.056341988737984</v>
      </c>
      <c r="K37" s="228">
        <v>1406.349778360398</v>
      </c>
      <c r="L37" s="228">
        <v>82.643592985452429</v>
      </c>
      <c r="M37" s="228">
        <v>1431.8824051906131</v>
      </c>
      <c r="N37" s="315">
        <v>57.085012831519457</v>
      </c>
      <c r="O37" s="321">
        <v>213.9</v>
      </c>
      <c r="P37" s="322">
        <v>1.3404825737265416</v>
      </c>
      <c r="Q37" s="326">
        <v>2.502610833835639</v>
      </c>
    </row>
    <row r="38" spans="1:17">
      <c r="A38" s="328" t="s">
        <v>470</v>
      </c>
      <c r="B38" s="304">
        <v>2.4279999999999999</v>
      </c>
      <c r="C38" s="225">
        <v>0.06</v>
      </c>
      <c r="D38" s="225">
        <v>0.17199999999999999</v>
      </c>
      <c r="E38" s="225">
        <v>4.1000000000000003E-3</v>
      </c>
      <c r="F38" s="226">
        <v>0.72906000000000004</v>
      </c>
      <c r="G38" s="227">
        <v>0.1032</v>
      </c>
      <c r="H38" s="305">
        <v>2E-3</v>
      </c>
      <c r="I38" s="314">
        <v>1023.1212967272897</v>
      </c>
      <c r="J38" s="228">
        <v>48.776712983510329</v>
      </c>
      <c r="K38" s="228">
        <v>1250.9285685490513</v>
      </c>
      <c r="L38" s="228">
        <v>61.825135183643397</v>
      </c>
      <c r="M38" s="228">
        <v>1682.4546714335017</v>
      </c>
      <c r="N38" s="315">
        <v>65.211421373391545</v>
      </c>
      <c r="O38" s="321">
        <v>412</v>
      </c>
      <c r="P38" s="322">
        <v>0.46082949308755761</v>
      </c>
      <c r="Q38" s="326">
        <v>39.188774943008731</v>
      </c>
    </row>
    <row r="39" spans="1:17">
      <c r="A39" s="328" t="s">
        <v>471</v>
      </c>
      <c r="B39" s="304">
        <v>2.7679999999999998</v>
      </c>
      <c r="C39" s="225">
        <v>8.4000000000000005E-2</v>
      </c>
      <c r="D39" s="225">
        <v>0.1885</v>
      </c>
      <c r="E39" s="225">
        <v>5.0000000000000001E-3</v>
      </c>
      <c r="F39" s="226">
        <v>0.35343999999999998</v>
      </c>
      <c r="G39" s="227">
        <v>0.1074</v>
      </c>
      <c r="H39" s="305">
        <v>3.3E-3</v>
      </c>
      <c r="I39" s="314">
        <v>1113.2442083359322</v>
      </c>
      <c r="J39" s="228">
        <v>59.058048187582614</v>
      </c>
      <c r="K39" s="228">
        <v>1346.9506592010121</v>
      </c>
      <c r="L39" s="228">
        <v>81.751340587344671</v>
      </c>
      <c r="M39" s="228">
        <v>1755.7637696076731</v>
      </c>
      <c r="N39" s="315">
        <v>107.89609757365591</v>
      </c>
      <c r="O39" s="321">
        <v>520</v>
      </c>
      <c r="P39" s="322">
        <v>0.60938452163315049</v>
      </c>
      <c r="Q39" s="326">
        <v>36.594875255645157</v>
      </c>
    </row>
    <row r="40" spans="1:17">
      <c r="A40" s="328" t="s">
        <v>472</v>
      </c>
      <c r="B40" s="304">
        <v>4.4779999999999998</v>
      </c>
      <c r="C40" s="225">
        <v>9.6000000000000002E-2</v>
      </c>
      <c r="D40" s="225">
        <v>0.30559999999999998</v>
      </c>
      <c r="E40" s="225">
        <v>7.3000000000000001E-3</v>
      </c>
      <c r="F40" s="226">
        <v>0.51934999999999998</v>
      </c>
      <c r="G40" s="227">
        <v>0.1069</v>
      </c>
      <c r="H40" s="305">
        <v>2.5999999999999999E-3</v>
      </c>
      <c r="I40" s="314">
        <v>1719.0182448200198</v>
      </c>
      <c r="J40" s="228">
        <v>82.125871643888388</v>
      </c>
      <c r="K40" s="228">
        <v>1726.9026459266756</v>
      </c>
      <c r="L40" s="228">
        <v>74.043168382742678</v>
      </c>
      <c r="M40" s="228">
        <v>1747.2230345244041</v>
      </c>
      <c r="N40" s="315">
        <v>84.991204672842841</v>
      </c>
      <c r="O40" s="321">
        <v>689</v>
      </c>
      <c r="P40" s="322">
        <v>0.87412587412587417</v>
      </c>
      <c r="Q40" s="326">
        <v>1.6142638430852396</v>
      </c>
    </row>
    <row r="41" spans="1:17">
      <c r="A41" s="328" t="s">
        <v>473</v>
      </c>
      <c r="B41" s="304">
        <v>3.78</v>
      </c>
      <c r="C41" s="225">
        <v>0.11</v>
      </c>
      <c r="D41" s="225">
        <v>0.2717</v>
      </c>
      <c r="E41" s="225">
        <v>7.7000000000000002E-3</v>
      </c>
      <c r="F41" s="226">
        <v>0.52249999999999996</v>
      </c>
      <c r="G41" s="227">
        <v>0.1009</v>
      </c>
      <c r="H41" s="305">
        <v>3.3E-3</v>
      </c>
      <c r="I41" s="314">
        <v>1549.4252251059736</v>
      </c>
      <c r="J41" s="228">
        <v>87.82167267807138</v>
      </c>
      <c r="K41" s="228">
        <v>1588.5064187473872</v>
      </c>
      <c r="L41" s="228">
        <v>92.452754530271221</v>
      </c>
      <c r="M41" s="228">
        <v>1640.7313641557575</v>
      </c>
      <c r="N41" s="315">
        <v>107.32236871583746</v>
      </c>
      <c r="O41" s="321">
        <v>437</v>
      </c>
      <c r="P41" s="322">
        <v>0.90171325518485124</v>
      </c>
      <c r="Q41" s="326">
        <v>5.5649657856553407</v>
      </c>
    </row>
    <row r="42" spans="1:17">
      <c r="A42" s="328" t="s">
        <v>474</v>
      </c>
      <c r="B42" s="304">
        <v>2.15</v>
      </c>
      <c r="C42" s="225">
        <v>0.13</v>
      </c>
      <c r="D42" s="225">
        <v>0.17499999999999999</v>
      </c>
      <c r="E42" s="225">
        <v>1.2999999999999999E-2</v>
      </c>
      <c r="F42" s="226">
        <v>0.79444999999999999</v>
      </c>
      <c r="G42" s="227">
        <v>8.8999999999999996E-2</v>
      </c>
      <c r="H42" s="305">
        <v>4.0000000000000001E-3</v>
      </c>
      <c r="I42" s="314">
        <v>1039.6012737864453</v>
      </c>
      <c r="J42" s="228">
        <v>154.45504639112903</v>
      </c>
      <c r="K42" s="228">
        <v>1165.0530058765719</v>
      </c>
      <c r="L42" s="228">
        <v>140.89013094321336</v>
      </c>
      <c r="M42" s="228">
        <v>1404.1596464074548</v>
      </c>
      <c r="N42" s="315">
        <v>126.21659742988359</v>
      </c>
      <c r="O42" s="321">
        <v>298</v>
      </c>
      <c r="P42" s="322">
        <v>0.68493150684931503</v>
      </c>
      <c r="Q42" s="326">
        <v>25.962743877003792</v>
      </c>
    </row>
    <row r="43" spans="1:17">
      <c r="A43" s="328" t="s">
        <v>475</v>
      </c>
      <c r="B43" s="304">
        <v>2.9750000000000001</v>
      </c>
      <c r="C43" s="225">
        <v>8.6999999999999994E-2</v>
      </c>
      <c r="D43" s="225">
        <v>0.24809999999999999</v>
      </c>
      <c r="E43" s="225">
        <v>7.4000000000000003E-3</v>
      </c>
      <c r="F43" s="226">
        <v>0.66793999999999998</v>
      </c>
      <c r="G43" s="227">
        <v>8.7800000000000003E-2</v>
      </c>
      <c r="H43" s="305">
        <v>2E-3</v>
      </c>
      <c r="I43" s="314">
        <v>1428.6697498293051</v>
      </c>
      <c r="J43" s="228">
        <v>85.224958877362837</v>
      </c>
      <c r="K43" s="228">
        <v>1401.2537423021731</v>
      </c>
      <c r="L43" s="228">
        <v>81.955681062379199</v>
      </c>
      <c r="M43" s="228">
        <v>1378.1116941262185</v>
      </c>
      <c r="N43" s="315">
        <v>62.784131850852781</v>
      </c>
      <c r="O43" s="321">
        <v>100.9</v>
      </c>
      <c r="P43" s="322">
        <v>0.77399380804953555</v>
      </c>
      <c r="Q43" s="326">
        <v>-3.6686471726910863</v>
      </c>
    </row>
    <row r="44" spans="1:17">
      <c r="A44" s="328" t="s">
        <v>476</v>
      </c>
      <c r="B44" s="304">
        <v>4.0599999999999996</v>
      </c>
      <c r="C44" s="225">
        <v>0.1</v>
      </c>
      <c r="D44" s="225">
        <v>0.28849999999999998</v>
      </c>
      <c r="E44" s="225">
        <v>6.7999999999999996E-3</v>
      </c>
      <c r="F44" s="226">
        <v>0.69699</v>
      </c>
      <c r="G44" s="227">
        <v>0.1027</v>
      </c>
      <c r="H44" s="305">
        <v>1.8E-3</v>
      </c>
      <c r="I44" s="314">
        <v>1634.0290160211616</v>
      </c>
      <c r="J44" s="228">
        <v>77.028750841898784</v>
      </c>
      <c r="K44" s="228">
        <v>1646.3080502608257</v>
      </c>
      <c r="L44" s="228">
        <v>81.098918732060397</v>
      </c>
      <c r="M44" s="228">
        <v>1673.4828139645833</v>
      </c>
      <c r="N44" s="315">
        <v>58.661520255817919</v>
      </c>
      <c r="O44" s="321">
        <v>402</v>
      </c>
      <c r="P44" s="322">
        <v>0.43535045711797993</v>
      </c>
      <c r="Q44" s="326">
        <v>2.3575860841948626</v>
      </c>
    </row>
    <row r="45" spans="1:17">
      <c r="A45" s="328" t="s">
        <v>477</v>
      </c>
      <c r="B45" s="304">
        <v>4.5199999999999996</v>
      </c>
      <c r="C45" s="225">
        <v>0.11</v>
      </c>
      <c r="D45" s="225">
        <v>0.313</v>
      </c>
      <c r="E45" s="225">
        <v>1.0999999999999999E-2</v>
      </c>
      <c r="F45" s="226">
        <v>0.67113999999999996</v>
      </c>
      <c r="G45" s="227">
        <v>0.10390000000000001</v>
      </c>
      <c r="H45" s="305">
        <v>2.7000000000000001E-3</v>
      </c>
      <c r="I45" s="314">
        <v>1755.4526692709694</v>
      </c>
      <c r="J45" s="228">
        <v>123.38644959732052</v>
      </c>
      <c r="K45" s="228">
        <v>1734.6579278966378</v>
      </c>
      <c r="L45" s="228">
        <v>84.430253127712476</v>
      </c>
      <c r="M45" s="228">
        <v>1694.9255162410145</v>
      </c>
      <c r="N45" s="315">
        <v>88.090450314739925</v>
      </c>
      <c r="O45" s="321">
        <v>179</v>
      </c>
      <c r="P45" s="322">
        <v>0.72621641249092228</v>
      </c>
      <c r="Q45" s="326">
        <v>-3.5710804073674662</v>
      </c>
    </row>
    <row r="46" spans="1:17">
      <c r="A46" s="328" t="s">
        <v>478</v>
      </c>
      <c r="B46" s="304">
        <v>3.68</v>
      </c>
      <c r="C46" s="225">
        <v>0.16</v>
      </c>
      <c r="D46" s="225">
        <v>0.26</v>
      </c>
      <c r="E46" s="225">
        <v>0.01</v>
      </c>
      <c r="F46" s="226">
        <v>0.90391999999999995</v>
      </c>
      <c r="G46" s="227">
        <v>0.10059999999999999</v>
      </c>
      <c r="H46" s="305">
        <v>2.3E-3</v>
      </c>
      <c r="I46" s="314">
        <v>1489.8418756705023</v>
      </c>
      <c r="J46" s="228">
        <v>114.60322120542325</v>
      </c>
      <c r="K46" s="228">
        <v>1567.0387469457839</v>
      </c>
      <c r="L46" s="228">
        <v>136.26423886485077</v>
      </c>
      <c r="M46" s="228">
        <v>1635.2024801055468</v>
      </c>
      <c r="N46" s="315">
        <v>74.770689945184046</v>
      </c>
      <c r="O46" s="321">
        <v>194</v>
      </c>
      <c r="P46" s="322">
        <v>0.76335877862595414</v>
      </c>
      <c r="Q46" s="326">
        <v>8.8894559666801598</v>
      </c>
    </row>
    <row r="47" spans="1:17">
      <c r="A47" s="328" t="s">
        <v>479</v>
      </c>
      <c r="B47" s="304">
        <v>4.32</v>
      </c>
      <c r="C47" s="225">
        <v>0.1</v>
      </c>
      <c r="D47" s="225">
        <v>0.30020000000000002</v>
      </c>
      <c r="E47" s="225">
        <v>6.3E-3</v>
      </c>
      <c r="F47" s="226">
        <v>0.60287999999999997</v>
      </c>
      <c r="G47" s="227">
        <v>0.1043</v>
      </c>
      <c r="H47" s="305">
        <v>2.3E-3</v>
      </c>
      <c r="I47" s="314">
        <v>1692.300395089324</v>
      </c>
      <c r="J47" s="228">
        <v>71.029263751250767</v>
      </c>
      <c r="K47" s="228">
        <v>1697.1856661964291</v>
      </c>
      <c r="L47" s="228">
        <v>78.573410472056906</v>
      </c>
      <c r="M47" s="228">
        <v>1702.0052708247874</v>
      </c>
      <c r="N47" s="315">
        <v>75.064470237718339</v>
      </c>
      <c r="O47" s="321">
        <v>195</v>
      </c>
      <c r="P47" s="322">
        <v>0.63091482649842268</v>
      </c>
      <c r="Q47" s="326">
        <v>0.57020244894779859</v>
      </c>
    </row>
    <row r="48" spans="1:17">
      <c r="A48" s="328" t="s">
        <v>480</v>
      </c>
      <c r="B48" s="304">
        <v>4.47</v>
      </c>
      <c r="C48" s="225">
        <v>0.16</v>
      </c>
      <c r="D48" s="225">
        <v>0.30599999999999999</v>
      </c>
      <c r="E48" s="225">
        <v>1.0999999999999999E-2</v>
      </c>
      <c r="F48" s="226">
        <v>0.81930000000000003</v>
      </c>
      <c r="G48" s="227">
        <v>0.1074</v>
      </c>
      <c r="H48" s="305">
        <v>2E-3</v>
      </c>
      <c r="I48" s="314">
        <v>1720.9929466832514</v>
      </c>
      <c r="J48" s="228">
        <v>123.73151904258668</v>
      </c>
      <c r="K48" s="228">
        <v>1725.4187098887037</v>
      </c>
      <c r="L48" s="228">
        <v>123.5199076430392</v>
      </c>
      <c r="M48" s="228">
        <v>1755.7637696076731</v>
      </c>
      <c r="N48" s="315">
        <v>65.391574287064174</v>
      </c>
      <c r="O48" s="321">
        <v>207</v>
      </c>
      <c r="P48" s="322">
        <v>0.76923076923076916</v>
      </c>
      <c r="Q48" s="326">
        <v>1.9803816166107158</v>
      </c>
    </row>
    <row r="49" spans="1:17">
      <c r="A49" s="328" t="s">
        <v>481</v>
      </c>
      <c r="B49" s="304">
        <v>2.96</v>
      </c>
      <c r="C49" s="225">
        <v>0.1</v>
      </c>
      <c r="D49" s="225">
        <v>0.24660000000000001</v>
      </c>
      <c r="E49" s="225">
        <v>7.7000000000000002E-3</v>
      </c>
      <c r="F49" s="226">
        <v>0.72989999999999999</v>
      </c>
      <c r="G49" s="227">
        <v>8.7800000000000003E-2</v>
      </c>
      <c r="H49" s="305">
        <v>2.3999999999999998E-3</v>
      </c>
      <c r="I49" s="314">
        <v>1420.9176173576996</v>
      </c>
      <c r="J49" s="228">
        <v>88.735325658185616</v>
      </c>
      <c r="K49" s="228">
        <v>1397.4148604014715</v>
      </c>
      <c r="L49" s="228">
        <v>94.419923000099431</v>
      </c>
      <c r="M49" s="228">
        <v>1378.1116941262185</v>
      </c>
      <c r="N49" s="315">
        <v>75.340958221023328</v>
      </c>
      <c r="O49" s="321">
        <v>233</v>
      </c>
      <c r="P49" s="322">
        <v>0.97276264591439687</v>
      </c>
      <c r="Q49" s="326">
        <v>-3.1061287277314609</v>
      </c>
    </row>
    <row r="50" spans="1:17">
      <c r="A50" s="328" t="s">
        <v>482</v>
      </c>
      <c r="B50" s="304">
        <v>2.7069999999999999</v>
      </c>
      <c r="C50" s="225">
        <v>9.5000000000000001E-2</v>
      </c>
      <c r="D50" s="225">
        <v>0.2147</v>
      </c>
      <c r="E50" s="225">
        <v>5.8999999999999999E-3</v>
      </c>
      <c r="F50" s="226">
        <v>0.56328999999999996</v>
      </c>
      <c r="G50" s="227">
        <v>8.8200000000000001E-2</v>
      </c>
      <c r="H50" s="305">
        <v>2.2000000000000001E-3</v>
      </c>
      <c r="I50" s="314">
        <v>1253.8090747725266</v>
      </c>
      <c r="J50" s="228">
        <v>68.909860653543618</v>
      </c>
      <c r="K50" s="228">
        <v>1330.3781531894149</v>
      </c>
      <c r="L50" s="228">
        <v>93.377114557070129</v>
      </c>
      <c r="M50" s="228">
        <v>1386.8441063315329</v>
      </c>
      <c r="N50" s="315">
        <v>69.184966755768073</v>
      </c>
      <c r="O50" s="321">
        <v>415.3</v>
      </c>
      <c r="P50" s="322">
        <v>0.970873786407767</v>
      </c>
      <c r="Q50" s="326">
        <v>9.5926449809062735</v>
      </c>
    </row>
    <row r="51" spans="1:17">
      <c r="A51" s="328" t="s">
        <v>483</v>
      </c>
      <c r="B51" s="304">
        <v>4.6399999999999997</v>
      </c>
      <c r="C51" s="225">
        <v>0.14000000000000001</v>
      </c>
      <c r="D51" s="225">
        <v>0.312</v>
      </c>
      <c r="E51" s="225">
        <v>1.0999999999999999E-2</v>
      </c>
      <c r="F51" s="226">
        <v>0.51090999999999998</v>
      </c>
      <c r="G51" s="227">
        <v>0.1072</v>
      </c>
      <c r="H51" s="305">
        <v>3.2000000000000002E-3</v>
      </c>
      <c r="I51" s="314">
        <v>1750.541115370813</v>
      </c>
      <c r="J51" s="228">
        <v>123.43559146845476</v>
      </c>
      <c r="K51" s="228">
        <v>1756.4949642178681</v>
      </c>
      <c r="L51" s="228">
        <v>105.99538577176793</v>
      </c>
      <c r="M51" s="228">
        <v>1752.3533467666807</v>
      </c>
      <c r="N51" s="315">
        <v>104.6181102547272</v>
      </c>
      <c r="O51" s="321">
        <v>316</v>
      </c>
      <c r="P51" s="322">
        <v>0.92936802973977695</v>
      </c>
      <c r="Q51" s="326">
        <v>0.1034170077177321</v>
      </c>
    </row>
    <row r="52" spans="1:17">
      <c r="A52" s="328" t="s">
        <v>484</v>
      </c>
      <c r="B52" s="304">
        <v>0.85399999999999998</v>
      </c>
      <c r="C52" s="225">
        <v>6.3E-2</v>
      </c>
      <c r="D52" s="225">
        <v>5.8299999999999998E-2</v>
      </c>
      <c r="E52" s="225">
        <v>4.1999999999999997E-3</v>
      </c>
      <c r="F52" s="226">
        <v>0.70120000000000005</v>
      </c>
      <c r="G52" s="227">
        <v>0.1027</v>
      </c>
      <c r="H52" s="305">
        <v>4.3E-3</v>
      </c>
      <c r="I52" s="314">
        <v>365.27862767150214</v>
      </c>
      <c r="J52" s="228">
        <v>52.630196782857944</v>
      </c>
      <c r="K52" s="228">
        <v>626.84212534260394</v>
      </c>
      <c r="L52" s="228">
        <v>92.48490373907272</v>
      </c>
      <c r="M52" s="228">
        <v>1673.4828139645833</v>
      </c>
      <c r="N52" s="315">
        <v>140.13585394445391</v>
      </c>
      <c r="O52" s="321">
        <v>2890</v>
      </c>
      <c r="P52" s="322">
        <v>0.2</v>
      </c>
      <c r="Q52" s="326">
        <v>78.172549809093368</v>
      </c>
    </row>
    <row r="53" spans="1:17">
      <c r="A53" s="328" t="s">
        <v>485</v>
      </c>
      <c r="B53" s="304">
        <v>4.0750000000000002</v>
      </c>
      <c r="C53" s="225">
        <v>8.5000000000000006E-2</v>
      </c>
      <c r="D53" s="225">
        <v>0.2908</v>
      </c>
      <c r="E53" s="225">
        <v>6.7999999999999996E-3</v>
      </c>
      <c r="F53" s="226">
        <v>0.73119999999999996</v>
      </c>
      <c r="G53" s="227">
        <v>0.1021</v>
      </c>
      <c r="H53" s="305">
        <v>1.6999999999999999E-3</v>
      </c>
      <c r="I53" s="314">
        <v>1645.5257450164042</v>
      </c>
      <c r="J53" s="228">
        <v>76.957187524838702</v>
      </c>
      <c r="K53" s="228">
        <v>1649.3136263673159</v>
      </c>
      <c r="L53" s="228">
        <v>68.805721836182499</v>
      </c>
      <c r="M53" s="228">
        <v>1662.6450785598472</v>
      </c>
      <c r="N53" s="315">
        <v>55.367221029417045</v>
      </c>
      <c r="O53" s="321">
        <v>461</v>
      </c>
      <c r="P53" s="322">
        <v>0.57937427578215528</v>
      </c>
      <c r="Q53" s="326">
        <v>1.0296444962427875</v>
      </c>
    </row>
    <row r="54" spans="1:17">
      <c r="A54" s="328" t="s">
        <v>486</v>
      </c>
      <c r="B54" s="304">
        <v>2.9750000000000001</v>
      </c>
      <c r="C54" s="225">
        <v>4.9000000000000002E-2</v>
      </c>
      <c r="D54" s="225">
        <v>0.24360000000000001</v>
      </c>
      <c r="E54" s="225">
        <v>4.7000000000000002E-3</v>
      </c>
      <c r="F54" s="226">
        <v>0.55855999999999995</v>
      </c>
      <c r="G54" s="227">
        <v>8.8599999999999998E-2</v>
      </c>
      <c r="H54" s="305">
        <v>1.6999999999999999E-3</v>
      </c>
      <c r="I54" s="314">
        <v>1405.3853292664737</v>
      </c>
      <c r="J54" s="228">
        <v>54.230796777934536</v>
      </c>
      <c r="K54" s="228">
        <v>1401.2537423021731</v>
      </c>
      <c r="L54" s="228">
        <v>46.158946805248057</v>
      </c>
      <c r="M54" s="228">
        <v>1395.5265752374435</v>
      </c>
      <c r="N54" s="315">
        <v>53.552938553129877</v>
      </c>
      <c r="O54" s="321">
        <v>309</v>
      </c>
      <c r="P54" s="322">
        <v>0.64061499039077519</v>
      </c>
      <c r="Q54" s="326">
        <v>-0.70645405139295736</v>
      </c>
    </row>
    <row r="55" spans="1:17">
      <c r="A55" s="328" t="s">
        <v>487</v>
      </c>
      <c r="B55" s="304">
        <v>3.56</v>
      </c>
      <c r="C55" s="225">
        <v>0.11</v>
      </c>
      <c r="D55" s="225">
        <v>0.25600000000000001</v>
      </c>
      <c r="E55" s="225">
        <v>0.01</v>
      </c>
      <c r="F55" s="226">
        <v>0.87699000000000005</v>
      </c>
      <c r="G55" s="227">
        <v>0.1021</v>
      </c>
      <c r="H55" s="305">
        <v>2.5999999999999999E-3</v>
      </c>
      <c r="I55" s="314">
        <v>1469.3445160097144</v>
      </c>
      <c r="J55" s="228">
        <v>114.79254031325894</v>
      </c>
      <c r="K55" s="228">
        <v>1540.6636782518099</v>
      </c>
      <c r="L55" s="228">
        <v>95.20955315039275</v>
      </c>
      <c r="M55" s="228">
        <v>1662.6450785598472</v>
      </c>
      <c r="N55" s="315">
        <v>84.679279221461371</v>
      </c>
      <c r="O55" s="321">
        <v>663</v>
      </c>
      <c r="P55" s="322">
        <v>0.5376344086021505</v>
      </c>
      <c r="Q55" s="326">
        <v>11.626086952818948</v>
      </c>
    </row>
    <row r="56" spans="1:17">
      <c r="A56" s="328" t="s">
        <v>488</v>
      </c>
      <c r="B56" s="304">
        <v>4.1719999999999997</v>
      </c>
      <c r="C56" s="225">
        <v>9.1999999999999998E-2</v>
      </c>
      <c r="D56" s="225">
        <v>0.29799999999999999</v>
      </c>
      <c r="E56" s="225">
        <v>6.7999999999999996E-3</v>
      </c>
      <c r="F56" s="226">
        <v>0.52453000000000005</v>
      </c>
      <c r="G56" s="227">
        <v>0.1028</v>
      </c>
      <c r="H56" s="305">
        <v>2.3999999999999998E-3</v>
      </c>
      <c r="I56" s="314">
        <v>1681.3835183361696</v>
      </c>
      <c r="J56" s="228">
        <v>76.734281373731221</v>
      </c>
      <c r="K56" s="228">
        <v>1668.5378087115917</v>
      </c>
      <c r="L56" s="228">
        <v>73.588436434068285</v>
      </c>
      <c r="M56" s="228">
        <v>1675.2814957694291</v>
      </c>
      <c r="N56" s="315">
        <v>78.22326050285271</v>
      </c>
      <c r="O56" s="321">
        <v>284</v>
      </c>
      <c r="P56" s="322">
        <v>0.7246376811594204</v>
      </c>
      <c r="Q56" s="326">
        <v>-0.36423864181331922</v>
      </c>
    </row>
    <row r="57" spans="1:17">
      <c r="A57" s="328" t="s">
        <v>489</v>
      </c>
      <c r="B57" s="304">
        <v>3.56</v>
      </c>
      <c r="C57" s="225">
        <v>0.18</v>
      </c>
      <c r="D57" s="225">
        <v>0.248</v>
      </c>
      <c r="E57" s="225">
        <v>0.01</v>
      </c>
      <c r="F57" s="226">
        <v>0.60812999999999995</v>
      </c>
      <c r="G57" s="227">
        <v>0.1045</v>
      </c>
      <c r="H57" s="305">
        <v>3.7000000000000002E-3</v>
      </c>
      <c r="I57" s="314">
        <v>1428.1532309249696</v>
      </c>
      <c r="J57" s="228">
        <v>115.17364765523949</v>
      </c>
      <c r="K57" s="228">
        <v>1540.6636782518099</v>
      </c>
      <c r="L57" s="228">
        <v>155.79745060973357</v>
      </c>
      <c r="M57" s="228">
        <v>1705.5326069225284</v>
      </c>
      <c r="N57" s="315">
        <v>120.77455781078193</v>
      </c>
      <c r="O57" s="321">
        <v>357</v>
      </c>
      <c r="P57" s="322">
        <v>0.71275837491090521</v>
      </c>
      <c r="Q57" s="326">
        <v>16.263504718216058</v>
      </c>
    </row>
    <row r="58" spans="1:17">
      <c r="A58" s="328" t="s">
        <v>490</v>
      </c>
      <c r="B58" s="304">
        <v>4.2519999999999998</v>
      </c>
      <c r="C58" s="225">
        <v>0.09</v>
      </c>
      <c r="D58" s="225">
        <v>0.29459999999999997</v>
      </c>
      <c r="E58" s="225">
        <v>5.3E-3</v>
      </c>
      <c r="F58" s="226">
        <v>0.62526000000000004</v>
      </c>
      <c r="G58" s="227">
        <v>0.1041</v>
      </c>
      <c r="H58" s="305">
        <v>2.0999999999999999E-3</v>
      </c>
      <c r="I58" s="314">
        <v>1664.4755334683175</v>
      </c>
      <c r="J58" s="228">
        <v>59.889479479851218</v>
      </c>
      <c r="K58" s="228">
        <v>1684.1234263497483</v>
      </c>
      <c r="L58" s="228">
        <v>71.294030278211366</v>
      </c>
      <c r="M58" s="228">
        <v>1698.4695866471998</v>
      </c>
      <c r="N58" s="315">
        <v>68.526150469915834</v>
      </c>
      <c r="O58" s="321">
        <v>469</v>
      </c>
      <c r="P58" s="322">
        <v>0.55865921787709494</v>
      </c>
      <c r="Q58" s="326">
        <v>2.0014519804259168</v>
      </c>
    </row>
    <row r="59" spans="1:17">
      <c r="A59" s="328" t="s">
        <v>491</v>
      </c>
      <c r="B59" s="304">
        <v>3.53</v>
      </c>
      <c r="C59" s="225">
        <v>0.18</v>
      </c>
      <c r="D59" s="225">
        <v>0.24199999999999999</v>
      </c>
      <c r="E59" s="225">
        <v>1.2E-2</v>
      </c>
      <c r="F59" s="226">
        <v>0.84785999999999995</v>
      </c>
      <c r="G59" s="227">
        <v>0.1032</v>
      </c>
      <c r="H59" s="305">
        <v>3.0000000000000001E-3</v>
      </c>
      <c r="I59" s="314">
        <v>1397.0861144966127</v>
      </c>
      <c r="J59" s="228">
        <v>138.55399482611034</v>
      </c>
      <c r="K59" s="228">
        <v>1533.9614555464716</v>
      </c>
      <c r="L59" s="228">
        <v>156.43799546649566</v>
      </c>
      <c r="M59" s="228">
        <v>1682.4546714335017</v>
      </c>
      <c r="N59" s="315">
        <v>97.817132060087317</v>
      </c>
      <c r="O59" s="321">
        <v>464</v>
      </c>
      <c r="P59" s="322">
        <v>0.66357000663570009</v>
      </c>
      <c r="Q59" s="326">
        <v>16.96144102912125</v>
      </c>
    </row>
    <row r="60" spans="1:17">
      <c r="A60" s="328" t="s">
        <v>492</v>
      </c>
      <c r="B60" s="304">
        <v>2.0670000000000002</v>
      </c>
      <c r="C60" s="225">
        <v>7.5999999999999998E-2</v>
      </c>
      <c r="D60" s="225">
        <v>0.1661</v>
      </c>
      <c r="E60" s="225">
        <v>4.7000000000000002E-3</v>
      </c>
      <c r="F60" s="226">
        <v>0.78151000000000004</v>
      </c>
      <c r="G60" s="227">
        <v>8.8999999999999996E-2</v>
      </c>
      <c r="H60" s="305">
        <v>2.2000000000000001E-3</v>
      </c>
      <c r="I60" s="314">
        <v>990.58725250056443</v>
      </c>
      <c r="J60" s="228">
        <v>56.059724102981974</v>
      </c>
      <c r="K60" s="228">
        <v>1137.9396711500376</v>
      </c>
      <c r="L60" s="228">
        <v>83.680130631255778</v>
      </c>
      <c r="M60" s="228">
        <v>1404.1596464074548</v>
      </c>
      <c r="N60" s="315">
        <v>69.419128586435988</v>
      </c>
      <c r="O60" s="321">
        <v>604</v>
      </c>
      <c r="P60" s="322">
        <v>1.1299435028248588</v>
      </c>
      <c r="Q60" s="326">
        <v>29.453374120600618</v>
      </c>
    </row>
    <row r="61" spans="1:17">
      <c r="A61" s="328" t="s">
        <v>493</v>
      </c>
      <c r="B61" s="304">
        <v>3.31</v>
      </c>
      <c r="C61" s="225">
        <v>0.22</v>
      </c>
      <c r="D61" s="225">
        <v>0.23100000000000001</v>
      </c>
      <c r="E61" s="225">
        <v>1.0999999999999999E-2</v>
      </c>
      <c r="F61" s="226">
        <v>0.55849000000000004</v>
      </c>
      <c r="G61" s="227">
        <v>0.1002</v>
      </c>
      <c r="H61" s="305">
        <v>5.3E-3</v>
      </c>
      <c r="I61" s="314">
        <v>1339.7379352284709</v>
      </c>
      <c r="J61" s="228">
        <v>127.59408906937817</v>
      </c>
      <c r="K61" s="228">
        <v>1483.4115896996054</v>
      </c>
      <c r="L61" s="228">
        <v>197.19066449179044</v>
      </c>
      <c r="M61" s="228">
        <v>1627.7987676957396</v>
      </c>
      <c r="N61" s="315">
        <v>172.20226484605629</v>
      </c>
      <c r="O61" s="321">
        <v>111.1</v>
      </c>
      <c r="P61" s="322">
        <v>0.5524861878453039</v>
      </c>
      <c r="Q61" s="326">
        <v>17.696341721344243</v>
      </c>
    </row>
    <row r="62" spans="1:17">
      <c r="A62" s="328" t="s">
        <v>494</v>
      </c>
      <c r="B62" s="304">
        <v>2.2250000000000001</v>
      </c>
      <c r="C62" s="225">
        <v>9.5000000000000001E-2</v>
      </c>
      <c r="D62" s="225">
        <v>0.1812</v>
      </c>
      <c r="E62" s="225">
        <v>7.9000000000000008E-3</v>
      </c>
      <c r="F62" s="226">
        <v>0.84180999999999995</v>
      </c>
      <c r="G62" s="227">
        <v>8.9099999999999999E-2</v>
      </c>
      <c r="H62" s="305">
        <v>2.8E-3</v>
      </c>
      <c r="I62" s="314">
        <v>1073.5269678493512</v>
      </c>
      <c r="J62" s="228">
        <v>93.607759889733714</v>
      </c>
      <c r="K62" s="228">
        <v>1188.9454741815869</v>
      </c>
      <c r="L62" s="228">
        <v>101.52792813236023</v>
      </c>
      <c r="M62" s="228">
        <v>1406.3102589044372</v>
      </c>
      <c r="N62" s="315">
        <v>88.387625699942191</v>
      </c>
      <c r="O62" s="321">
        <v>466</v>
      </c>
      <c r="P62" s="322">
        <v>0.625</v>
      </c>
      <c r="Q62" s="326">
        <v>23.6635755835512</v>
      </c>
    </row>
    <row r="63" spans="1:17">
      <c r="A63" s="328" t="s">
        <v>495</v>
      </c>
      <c r="B63" s="304">
        <v>4.18</v>
      </c>
      <c r="C63" s="225">
        <v>0.1</v>
      </c>
      <c r="D63" s="225">
        <v>0.2928</v>
      </c>
      <c r="E63" s="225">
        <v>8.0000000000000002E-3</v>
      </c>
      <c r="F63" s="226">
        <v>0.62173</v>
      </c>
      <c r="G63" s="227">
        <v>0.10539999999999999</v>
      </c>
      <c r="H63" s="305">
        <v>2.8E-3</v>
      </c>
      <c r="I63" s="314">
        <v>1655.5062613034254</v>
      </c>
      <c r="J63" s="228">
        <v>90.46482302204511</v>
      </c>
      <c r="K63" s="228">
        <v>1670.1071800491361</v>
      </c>
      <c r="L63" s="228">
        <v>79.909434452111782</v>
      </c>
      <c r="M63" s="228">
        <v>1721.3033219954571</v>
      </c>
      <c r="N63" s="315">
        <v>91.454445950422766</v>
      </c>
      <c r="O63" s="321">
        <v>425</v>
      </c>
      <c r="P63" s="322">
        <v>0.73529411764705876</v>
      </c>
      <c r="Q63" s="326">
        <v>3.8225140131464497</v>
      </c>
    </row>
    <row r="64" spans="1:17">
      <c r="A64" s="328" t="s">
        <v>496</v>
      </c>
      <c r="B64" s="304">
        <v>4.234</v>
      </c>
      <c r="C64" s="225">
        <v>7.1999999999999995E-2</v>
      </c>
      <c r="D64" s="225">
        <v>0.2984</v>
      </c>
      <c r="E64" s="225">
        <v>5.7999999999999996E-3</v>
      </c>
      <c r="F64" s="226">
        <v>0.47599999999999998</v>
      </c>
      <c r="G64" s="227">
        <v>0.1024</v>
      </c>
      <c r="H64" s="305">
        <v>1.9E-3</v>
      </c>
      <c r="I64" s="314">
        <v>1683.3697806172083</v>
      </c>
      <c r="J64" s="228">
        <v>65.439307825601929</v>
      </c>
      <c r="K64" s="228">
        <v>1680.6374616519815</v>
      </c>
      <c r="L64" s="228">
        <v>57.159138988636123</v>
      </c>
      <c r="M64" s="228">
        <v>1668.0737575507133</v>
      </c>
      <c r="N64" s="315">
        <v>61.901174596608499</v>
      </c>
      <c r="O64" s="321">
        <v>225</v>
      </c>
      <c r="P64" s="322">
        <v>0.63211125158027814</v>
      </c>
      <c r="Q64" s="326">
        <v>-0.91698721338047129</v>
      </c>
    </row>
    <row r="65" spans="1:17">
      <c r="A65" s="328" t="s">
        <v>497</v>
      </c>
      <c r="B65" s="304">
        <v>2.9860000000000002</v>
      </c>
      <c r="C65" s="225">
        <v>6.0999999999999999E-2</v>
      </c>
      <c r="D65" s="225">
        <v>0.2019</v>
      </c>
      <c r="E65" s="225">
        <v>4.7999999999999996E-3</v>
      </c>
      <c r="F65" s="226">
        <v>0.40598000000000001</v>
      </c>
      <c r="G65" s="227">
        <v>0.1074</v>
      </c>
      <c r="H65" s="305">
        <v>2.7000000000000001E-3</v>
      </c>
      <c r="I65" s="314">
        <v>1185.5190199942376</v>
      </c>
      <c r="J65" s="228">
        <v>56.369403625283205</v>
      </c>
      <c r="K65" s="228">
        <v>1404.0597266493405</v>
      </c>
      <c r="L65" s="228">
        <v>57.366137525525623</v>
      </c>
      <c r="M65" s="228">
        <v>1755.7637696076731</v>
      </c>
      <c r="N65" s="315">
        <v>88.278625287536656</v>
      </c>
      <c r="O65" s="321">
        <v>678</v>
      </c>
      <c r="P65" s="322">
        <v>0.61124694376528121</v>
      </c>
      <c r="Q65" s="326">
        <v>32.478443825097102</v>
      </c>
    </row>
    <row r="66" spans="1:17">
      <c r="A66" s="328" t="s">
        <v>498</v>
      </c>
      <c r="B66" s="304">
        <v>1.42</v>
      </c>
      <c r="C66" s="225">
        <v>5.0999999999999997E-2</v>
      </c>
      <c r="D66" s="225">
        <v>0.1174</v>
      </c>
      <c r="E66" s="225">
        <v>4.7000000000000002E-3</v>
      </c>
      <c r="F66" s="226">
        <v>0.88049999999999995</v>
      </c>
      <c r="G66" s="227">
        <v>8.7499999999999994E-2</v>
      </c>
      <c r="H66" s="305">
        <v>1.8E-3</v>
      </c>
      <c r="I66" s="314">
        <v>715.58135724680938</v>
      </c>
      <c r="J66" s="228">
        <v>57.29527051209547</v>
      </c>
      <c r="K66" s="228">
        <v>897.36258330567603</v>
      </c>
      <c r="L66" s="228">
        <v>64.458439082520385</v>
      </c>
      <c r="M66" s="228">
        <v>1371.5292764757819</v>
      </c>
      <c r="N66" s="315">
        <v>56.428633089289313</v>
      </c>
      <c r="O66" s="321">
        <v>716</v>
      </c>
      <c r="P66" s="322">
        <v>1.3368983957219251</v>
      </c>
      <c r="Q66" s="326">
        <v>47.826023875659871</v>
      </c>
    </row>
    <row r="67" spans="1:17">
      <c r="A67" s="328" t="s">
        <v>499</v>
      </c>
      <c r="B67" s="304">
        <v>2.988</v>
      </c>
      <c r="C67" s="225">
        <v>0.06</v>
      </c>
      <c r="D67" s="225">
        <v>0.24279999999999999</v>
      </c>
      <c r="E67" s="225">
        <v>5.1000000000000004E-3</v>
      </c>
      <c r="F67" s="226">
        <v>0.54493999999999998</v>
      </c>
      <c r="G67" s="227">
        <v>8.9700000000000002E-2</v>
      </c>
      <c r="H67" s="305">
        <v>1.8E-3</v>
      </c>
      <c r="I67" s="314">
        <v>1401.2370574488652</v>
      </c>
      <c r="J67" s="228">
        <v>58.865807191014937</v>
      </c>
      <c r="K67" s="228">
        <v>1404.5690735640878</v>
      </c>
      <c r="L67" s="228">
        <v>56.408396528678225</v>
      </c>
      <c r="M67" s="228">
        <v>1419.150267572192</v>
      </c>
      <c r="N67" s="315">
        <v>56.95586358149265</v>
      </c>
      <c r="O67" s="321">
        <v>119.4</v>
      </c>
      <c r="P67" s="322">
        <v>1.8083182640144664</v>
      </c>
      <c r="Q67" s="326">
        <v>1.2622490043969536</v>
      </c>
    </row>
    <row r="68" spans="1:17">
      <c r="A68" s="328" t="s">
        <v>500</v>
      </c>
      <c r="B68" s="304">
        <v>4.22</v>
      </c>
      <c r="C68" s="225">
        <v>0.14000000000000001</v>
      </c>
      <c r="D68" s="225">
        <v>0.30099999999999999</v>
      </c>
      <c r="E68" s="225">
        <v>0.01</v>
      </c>
      <c r="F68" s="226">
        <v>0.82360999999999995</v>
      </c>
      <c r="G68" s="227">
        <v>0.1008</v>
      </c>
      <c r="H68" s="305">
        <v>2.0999999999999999E-3</v>
      </c>
      <c r="I68" s="314">
        <v>1696.2655892368618</v>
      </c>
      <c r="J68" s="228">
        <v>112.70867702570511</v>
      </c>
      <c r="K68" s="228">
        <v>1677.9178574346827</v>
      </c>
      <c r="L68" s="228">
        <v>111.33104267339128</v>
      </c>
      <c r="M68" s="228">
        <v>1638.8906682419488</v>
      </c>
      <c r="N68" s="315">
        <v>68.287111176747857</v>
      </c>
      <c r="O68" s="321">
        <v>315</v>
      </c>
      <c r="P68" s="322">
        <v>0.40485829959514169</v>
      </c>
      <c r="Q68" s="326">
        <v>-3.5008388360926901</v>
      </c>
    </row>
    <row r="69" spans="1:17">
      <c r="A69" s="328" t="s">
        <v>501</v>
      </c>
      <c r="B69" s="304">
        <v>4.7300000000000004</v>
      </c>
      <c r="C69" s="225">
        <v>0.19</v>
      </c>
      <c r="D69" s="225">
        <v>0.317</v>
      </c>
      <c r="E69" s="225">
        <v>1.2999999999999999E-2</v>
      </c>
      <c r="F69" s="226">
        <v>0.72353999999999996</v>
      </c>
      <c r="G69" s="227">
        <v>0.10730000000000001</v>
      </c>
      <c r="H69" s="305">
        <v>3.0000000000000001E-3</v>
      </c>
      <c r="I69" s="314">
        <v>1775.0615488228461</v>
      </c>
      <c r="J69" s="228">
        <v>145.58864438294634</v>
      </c>
      <c r="K69" s="228">
        <v>1772.5699657071111</v>
      </c>
      <c r="L69" s="228">
        <v>142.40519809063471</v>
      </c>
      <c r="M69" s="228">
        <v>1754.0595338402181</v>
      </c>
      <c r="N69" s="315">
        <v>98.083478127132409</v>
      </c>
      <c r="O69" s="321">
        <v>269</v>
      </c>
      <c r="P69" s="322">
        <v>0.5617977528089888</v>
      </c>
      <c r="Q69" s="326">
        <v>-1.1973376374887046</v>
      </c>
    </row>
    <row r="70" spans="1:17">
      <c r="A70" s="328" t="s">
        <v>502</v>
      </c>
      <c r="B70" s="304">
        <v>4.1399999999999997</v>
      </c>
      <c r="C70" s="225">
        <v>0.11</v>
      </c>
      <c r="D70" s="225">
        <v>0.29120000000000001</v>
      </c>
      <c r="E70" s="225">
        <v>6.6E-3</v>
      </c>
      <c r="F70" s="226">
        <v>0.62595999999999996</v>
      </c>
      <c r="G70" s="227">
        <v>0.1026</v>
      </c>
      <c r="H70" s="305">
        <v>2.5000000000000001E-3</v>
      </c>
      <c r="I70" s="314">
        <v>1647.5230848254455</v>
      </c>
      <c r="J70" s="228">
        <v>74.681678295658926</v>
      </c>
      <c r="K70" s="228">
        <v>1662.2359541727915</v>
      </c>
      <c r="L70" s="228">
        <v>88.331379207249796</v>
      </c>
      <c r="M70" s="228">
        <v>1671.6819670130242</v>
      </c>
      <c r="N70" s="315">
        <v>81.465982797905667</v>
      </c>
      <c r="O70" s="321">
        <v>246</v>
      </c>
      <c r="P70" s="322">
        <v>0.60060060060060061</v>
      </c>
      <c r="Q70" s="326">
        <v>1.4451841118287567</v>
      </c>
    </row>
    <row r="71" spans="1:17">
      <c r="A71" s="328" t="s">
        <v>503</v>
      </c>
      <c r="B71" s="304">
        <v>2.9860000000000002</v>
      </c>
      <c r="C71" s="225">
        <v>8.5000000000000006E-2</v>
      </c>
      <c r="D71" s="225">
        <v>0.2402</v>
      </c>
      <c r="E71" s="225">
        <v>5.1999999999999998E-3</v>
      </c>
      <c r="F71" s="226">
        <v>0.67007000000000005</v>
      </c>
      <c r="G71" s="227">
        <v>9.0499999999999997E-2</v>
      </c>
      <c r="H71" s="305">
        <v>1.9E-3</v>
      </c>
      <c r="I71" s="314">
        <v>1387.7367086777792</v>
      </c>
      <c r="J71" s="228">
        <v>60.085186387380944</v>
      </c>
      <c r="K71" s="228">
        <v>1404.0597266493405</v>
      </c>
      <c r="L71" s="228">
        <v>79.93642114212588</v>
      </c>
      <c r="M71" s="228">
        <v>1436.1027794450256</v>
      </c>
      <c r="N71" s="315">
        <v>60.300448197691679</v>
      </c>
      <c r="O71" s="321">
        <v>110.4</v>
      </c>
      <c r="P71" s="322">
        <v>1.4513788098693761</v>
      </c>
      <c r="Q71" s="326">
        <v>3.3678697276762537</v>
      </c>
    </row>
    <row r="72" spans="1:17">
      <c r="A72" s="78" t="s">
        <v>504</v>
      </c>
      <c r="B72" s="306">
        <v>4.09</v>
      </c>
      <c r="C72" s="307">
        <v>0.15</v>
      </c>
      <c r="D72" s="307">
        <v>0.2868</v>
      </c>
      <c r="E72" s="307">
        <v>9.9000000000000008E-3</v>
      </c>
      <c r="F72" s="308">
        <v>0.71567999999999998</v>
      </c>
      <c r="G72" s="309">
        <v>0.1038</v>
      </c>
      <c r="H72" s="310">
        <v>2.7000000000000001E-3</v>
      </c>
      <c r="I72" s="316">
        <v>1625.5182361497773</v>
      </c>
      <c r="J72" s="317">
        <v>112.22197027812271</v>
      </c>
      <c r="K72" s="317">
        <v>1652.3103320936502</v>
      </c>
      <c r="L72" s="317">
        <v>121.19635687728486</v>
      </c>
      <c r="M72" s="317">
        <v>1693.1503242104268</v>
      </c>
      <c r="N72" s="318">
        <v>88.082964843317001</v>
      </c>
      <c r="O72" s="323">
        <v>173.8</v>
      </c>
      <c r="P72" s="324">
        <v>0.61349693251533743</v>
      </c>
      <c r="Q72" s="250">
        <v>3.9944526539419156</v>
      </c>
    </row>
    <row r="73" spans="1:17" ht="15" thickBot="1">
      <c r="A73" s="534" t="s">
        <v>505</v>
      </c>
      <c r="B73" s="534"/>
      <c r="C73" s="534"/>
      <c r="D73" s="534"/>
      <c r="E73" s="534"/>
      <c r="F73" s="534"/>
      <c r="G73" s="534"/>
      <c r="H73" s="534"/>
      <c r="I73" s="534"/>
      <c r="J73" s="534"/>
      <c r="K73" s="534"/>
      <c r="L73" s="534"/>
      <c r="M73" s="534"/>
      <c r="N73" s="534"/>
      <c r="O73" s="534"/>
      <c r="P73" s="534"/>
      <c r="Q73" s="534"/>
    </row>
    <row r="74" spans="1:17" ht="15" thickTop="1">
      <c r="A74" s="327" t="s">
        <v>506</v>
      </c>
      <c r="B74" s="299">
        <v>4.21</v>
      </c>
      <c r="C74" s="300">
        <v>0.11</v>
      </c>
      <c r="D74" s="300">
        <v>0.29120000000000001</v>
      </c>
      <c r="E74" s="300">
        <v>7.0000000000000001E-3</v>
      </c>
      <c r="F74" s="301">
        <v>0.73524999999999996</v>
      </c>
      <c r="G74" s="302">
        <v>0.105</v>
      </c>
      <c r="H74" s="303">
        <v>1.9E-3</v>
      </c>
      <c r="I74" s="311">
        <v>1647.5230848254455</v>
      </c>
      <c r="J74" s="312">
        <v>79.207840616607953</v>
      </c>
      <c r="K74" s="312">
        <v>1675.9708135911819</v>
      </c>
      <c r="L74" s="312">
        <v>87.580422562959626</v>
      </c>
      <c r="M74" s="312">
        <v>1714.3146723736304</v>
      </c>
      <c r="N74" s="313">
        <v>62.041864333521865</v>
      </c>
      <c r="O74" s="319">
        <v>300</v>
      </c>
      <c r="P74" s="320">
        <v>0.68027210884353739</v>
      </c>
      <c r="Q74" s="325">
        <v>3.8961101263693676</v>
      </c>
    </row>
    <row r="75" spans="1:17">
      <c r="A75" s="328" t="s">
        <v>507</v>
      </c>
      <c r="B75" s="304">
        <v>4.6900000000000004</v>
      </c>
      <c r="C75" s="225">
        <v>0.12</v>
      </c>
      <c r="D75" s="225">
        <v>0.313</v>
      </c>
      <c r="E75" s="225">
        <v>8.8000000000000005E-3</v>
      </c>
      <c r="F75" s="226">
        <v>0.67764999999999997</v>
      </c>
      <c r="G75" s="227">
        <v>0.1081</v>
      </c>
      <c r="H75" s="305">
        <v>2.3999999999999998E-3</v>
      </c>
      <c r="I75" s="314">
        <v>1755.4526692709694</v>
      </c>
      <c r="J75" s="228">
        <v>98.709159677856434</v>
      </c>
      <c r="K75" s="228">
        <v>1765.4569204835657</v>
      </c>
      <c r="L75" s="228">
        <v>90.34321128274108</v>
      </c>
      <c r="M75" s="228">
        <v>1767.6391426520204</v>
      </c>
      <c r="N75" s="315">
        <v>78.489064613595716</v>
      </c>
      <c r="O75" s="321">
        <v>247</v>
      </c>
      <c r="P75" s="322">
        <v>0.46948356807511737</v>
      </c>
      <c r="Q75" s="326">
        <v>0.68942088274688285</v>
      </c>
    </row>
    <row r="76" spans="1:17">
      <c r="A76" s="328" t="s">
        <v>508</v>
      </c>
      <c r="B76" s="304">
        <v>3.6829999999999998</v>
      </c>
      <c r="C76" s="225">
        <v>9.1999999999999998E-2</v>
      </c>
      <c r="D76" s="225">
        <v>0.26319999999999999</v>
      </c>
      <c r="E76" s="225">
        <v>7.4999999999999997E-3</v>
      </c>
      <c r="F76" s="226">
        <v>0.77800999999999998</v>
      </c>
      <c r="G76" s="227">
        <v>0.10290000000000001</v>
      </c>
      <c r="H76" s="305">
        <v>2E-3</v>
      </c>
      <c r="I76" s="314">
        <v>1506.1929666997273</v>
      </c>
      <c r="J76" s="228">
        <v>85.839264819513332</v>
      </c>
      <c r="K76" s="228">
        <v>1567.6894249900031</v>
      </c>
      <c r="L76" s="228">
        <v>78.320622915601561</v>
      </c>
      <c r="M76" s="228">
        <v>1677.0780174359111</v>
      </c>
      <c r="N76" s="315">
        <v>65.192537120929487</v>
      </c>
      <c r="O76" s="321">
        <v>672</v>
      </c>
      <c r="P76" s="322">
        <v>1.0989010989010988</v>
      </c>
      <c r="Q76" s="326">
        <v>10.189451472117582</v>
      </c>
    </row>
    <row r="77" spans="1:17">
      <c r="A77" s="328" t="s">
        <v>509</v>
      </c>
      <c r="B77" s="304">
        <v>4.51</v>
      </c>
      <c r="C77" s="225">
        <v>0.22</v>
      </c>
      <c r="D77" s="225">
        <v>0.30399999999999999</v>
      </c>
      <c r="E77" s="225">
        <v>1.4999999999999999E-2</v>
      </c>
      <c r="F77" s="226">
        <v>0.76822999999999997</v>
      </c>
      <c r="G77" s="227">
        <v>0.1085</v>
      </c>
      <c r="H77" s="305">
        <v>3.3999999999999998E-3</v>
      </c>
      <c r="I77" s="314">
        <v>1711.1133827846013</v>
      </c>
      <c r="J77" s="228">
        <v>168.85987330111197</v>
      </c>
      <c r="K77" s="228">
        <v>1732.8167976492086</v>
      </c>
      <c r="L77" s="228">
        <v>169.05529733163013</v>
      </c>
      <c r="M77" s="228">
        <v>1774.382796050382</v>
      </c>
      <c r="N77" s="315">
        <v>111.20555772481656</v>
      </c>
      <c r="O77" s="321">
        <v>222</v>
      </c>
      <c r="P77" s="322">
        <v>1.7152658662092626</v>
      </c>
      <c r="Q77" s="326">
        <v>3.5657138587351533</v>
      </c>
    </row>
    <row r="78" spans="1:17">
      <c r="A78" s="328" t="s">
        <v>510</v>
      </c>
      <c r="B78" s="304">
        <v>3.92</v>
      </c>
      <c r="C78" s="225">
        <v>0.1</v>
      </c>
      <c r="D78" s="225">
        <v>0.27129999999999999</v>
      </c>
      <c r="E78" s="225">
        <v>6.8999999999999999E-3</v>
      </c>
      <c r="F78" s="226">
        <v>0.65203</v>
      </c>
      <c r="G78" s="227">
        <v>0.10580000000000001</v>
      </c>
      <c r="H78" s="305">
        <v>2.5000000000000001E-3</v>
      </c>
      <c r="I78" s="314">
        <v>1547.3972536595636</v>
      </c>
      <c r="J78" s="228">
        <v>78.710217841879754</v>
      </c>
      <c r="K78" s="228">
        <v>1617.8184804835423</v>
      </c>
      <c r="L78" s="228">
        <v>82.541759208344004</v>
      </c>
      <c r="M78" s="228">
        <v>1728.2594003317411</v>
      </c>
      <c r="N78" s="315">
        <v>81.675775062936722</v>
      </c>
      <c r="O78" s="321">
        <v>820</v>
      </c>
      <c r="P78" s="322">
        <v>0.71225071225071235</v>
      </c>
      <c r="Q78" s="326">
        <v>10.464988452396717</v>
      </c>
    </row>
    <row r="79" spans="1:17">
      <c r="A79" s="328" t="s">
        <v>511</v>
      </c>
      <c r="B79" s="304">
        <v>4.91</v>
      </c>
      <c r="C79" s="225">
        <v>0.11</v>
      </c>
      <c r="D79" s="225">
        <v>0.31950000000000001</v>
      </c>
      <c r="E79" s="225">
        <v>6.1999999999999998E-3</v>
      </c>
      <c r="F79" s="226">
        <v>0.50383</v>
      </c>
      <c r="G79" s="227">
        <v>0.11269999999999999</v>
      </c>
      <c r="H79" s="305">
        <v>2.5000000000000001E-3</v>
      </c>
      <c r="I79" s="314">
        <v>1787.286878074081</v>
      </c>
      <c r="J79" s="228">
        <v>69.36575051054335</v>
      </c>
      <c r="K79" s="228">
        <v>1803.9760688612548</v>
      </c>
      <c r="L79" s="228">
        <v>80.829884959160097</v>
      </c>
      <c r="M79" s="228">
        <v>1843.4041389600266</v>
      </c>
      <c r="N79" s="315">
        <v>81.783679634428879</v>
      </c>
      <c r="O79" s="321">
        <v>266</v>
      </c>
      <c r="P79" s="322">
        <v>0.67114093959731547</v>
      </c>
      <c r="Q79" s="326">
        <v>3.0442190998662189</v>
      </c>
    </row>
    <row r="80" spans="1:17">
      <c r="A80" s="328" t="s">
        <v>512</v>
      </c>
      <c r="B80" s="304">
        <v>4.0430000000000001</v>
      </c>
      <c r="C80" s="225">
        <v>7.5999999999999998E-2</v>
      </c>
      <c r="D80" s="225">
        <v>0.28749999999999998</v>
      </c>
      <c r="E80" s="225">
        <v>6.3E-3</v>
      </c>
      <c r="F80" s="226">
        <v>0.48487999999999998</v>
      </c>
      <c r="G80" s="227">
        <v>0.1031</v>
      </c>
      <c r="H80" s="305">
        <v>2.0999999999999999E-3</v>
      </c>
      <c r="I80" s="314">
        <v>1629.0240358146928</v>
      </c>
      <c r="J80" s="228">
        <v>71.393749047878714</v>
      </c>
      <c r="K80" s="228">
        <v>1642.8909408484421</v>
      </c>
      <c r="L80" s="228">
        <v>61.765872621559033</v>
      </c>
      <c r="M80" s="228">
        <v>1680.6646003020469</v>
      </c>
      <c r="N80" s="315">
        <v>68.465483232479116</v>
      </c>
      <c r="O80" s="321">
        <v>218.3</v>
      </c>
      <c r="P80" s="322">
        <v>0.77220077220077221</v>
      </c>
      <c r="Q80" s="326">
        <v>3.0726276068451353</v>
      </c>
    </row>
    <row r="81" spans="1:17">
      <c r="A81" s="328" t="s">
        <v>513</v>
      </c>
      <c r="B81" s="304">
        <v>2.617</v>
      </c>
      <c r="C81" s="225">
        <v>5.6000000000000001E-2</v>
      </c>
      <c r="D81" s="225">
        <v>0.22939999999999999</v>
      </c>
      <c r="E81" s="225">
        <v>6.7000000000000002E-3</v>
      </c>
      <c r="F81" s="226">
        <v>0.32978000000000002</v>
      </c>
      <c r="G81" s="227">
        <v>8.3900000000000002E-2</v>
      </c>
      <c r="H81" s="305">
        <v>2.5999999999999999E-3</v>
      </c>
      <c r="I81" s="314">
        <v>1331.3537179098926</v>
      </c>
      <c r="J81" s="228">
        <v>77.768700174335493</v>
      </c>
      <c r="K81" s="228">
        <v>1305.4220977508869</v>
      </c>
      <c r="L81" s="228">
        <v>55.868274722238951</v>
      </c>
      <c r="M81" s="228">
        <v>1290.2352999461355</v>
      </c>
      <c r="N81" s="315">
        <v>79.966907743979789</v>
      </c>
      <c r="O81" s="321">
        <v>198.8</v>
      </c>
      <c r="P81" s="322">
        <v>0.79617834394904463</v>
      </c>
      <c r="Q81" s="326">
        <v>-3.1868929617313801</v>
      </c>
    </row>
    <row r="82" spans="1:17">
      <c r="A82" s="328" t="s">
        <v>514</v>
      </c>
      <c r="B82" s="304">
        <v>1.845</v>
      </c>
      <c r="C82" s="225">
        <v>5.7000000000000002E-2</v>
      </c>
      <c r="D82" s="225">
        <v>0.13800000000000001</v>
      </c>
      <c r="E82" s="225">
        <v>4.8999999999999998E-3</v>
      </c>
      <c r="F82" s="226">
        <v>0.68279000000000001</v>
      </c>
      <c r="G82" s="227">
        <v>9.7500000000000003E-2</v>
      </c>
      <c r="H82" s="305">
        <v>2.5999999999999999E-3</v>
      </c>
      <c r="I82" s="314">
        <v>833.34301823780243</v>
      </c>
      <c r="J82" s="228">
        <v>59.17943172993089</v>
      </c>
      <c r="K82" s="228">
        <v>1061.6470199302371</v>
      </c>
      <c r="L82" s="228">
        <v>65.597702044469941</v>
      </c>
      <c r="M82" s="228">
        <v>1576.8447934026924</v>
      </c>
      <c r="N82" s="315">
        <v>84.09838898147693</v>
      </c>
      <c r="O82" s="321">
        <v>1162</v>
      </c>
      <c r="P82" s="322">
        <v>0.4854368932038835</v>
      </c>
      <c r="Q82" s="326">
        <v>47.151233797746109</v>
      </c>
    </row>
    <row r="83" spans="1:17">
      <c r="A83" s="328" t="s">
        <v>515</v>
      </c>
      <c r="B83" s="304">
        <v>3.88</v>
      </c>
      <c r="C83" s="225">
        <v>0.15</v>
      </c>
      <c r="D83" s="225">
        <v>0.26319999999999999</v>
      </c>
      <c r="E83" s="225">
        <v>7.4999999999999997E-3</v>
      </c>
      <c r="F83" s="226">
        <v>0.88246000000000002</v>
      </c>
      <c r="G83" s="227">
        <v>0.1061</v>
      </c>
      <c r="H83" s="305">
        <v>1.8E-3</v>
      </c>
      <c r="I83" s="314">
        <v>1506.1929666997273</v>
      </c>
      <c r="J83" s="228">
        <v>85.839264819513332</v>
      </c>
      <c r="K83" s="228">
        <v>1609.529593202067</v>
      </c>
      <c r="L83" s="228">
        <v>124.44816442284024</v>
      </c>
      <c r="M83" s="228">
        <v>1733.4552595483312</v>
      </c>
      <c r="N83" s="315">
        <v>58.816578080810487</v>
      </c>
      <c r="O83" s="321">
        <v>430</v>
      </c>
      <c r="P83" s="322">
        <v>0.68027210884353739</v>
      </c>
      <c r="Q83" s="326">
        <v>13.110363916044731</v>
      </c>
    </row>
    <row r="84" spans="1:17">
      <c r="A84" s="328" t="s">
        <v>516</v>
      </c>
      <c r="B84" s="304">
        <v>4.03</v>
      </c>
      <c r="C84" s="225">
        <v>0.12</v>
      </c>
      <c r="D84" s="225">
        <v>0.26040000000000002</v>
      </c>
      <c r="E84" s="225">
        <v>7.9000000000000008E-3</v>
      </c>
      <c r="F84" s="226">
        <v>0.58306000000000002</v>
      </c>
      <c r="G84" s="227">
        <v>0.112</v>
      </c>
      <c r="H84" s="305">
        <v>2.8999999999999998E-3</v>
      </c>
      <c r="I84" s="314">
        <v>1491.8880315937629</v>
      </c>
      <c r="J84" s="228">
        <v>90.521624036795146</v>
      </c>
      <c r="K84" s="228">
        <v>1640.2700757594027</v>
      </c>
      <c r="L84" s="228">
        <v>97.683577712718758</v>
      </c>
      <c r="M84" s="228">
        <v>1832.1209705059548</v>
      </c>
      <c r="N84" s="315">
        <v>94.877693115486949</v>
      </c>
      <c r="O84" s="321">
        <v>520</v>
      </c>
      <c r="P84" s="322">
        <v>1.1160714285714286</v>
      </c>
      <c r="Q84" s="326">
        <v>18.570440729043881</v>
      </c>
    </row>
    <row r="85" spans="1:17">
      <c r="A85" s="328" t="s">
        <v>517</v>
      </c>
      <c r="B85" s="304">
        <v>4.63</v>
      </c>
      <c r="C85" s="225">
        <v>0.11</v>
      </c>
      <c r="D85" s="225">
        <v>0.317</v>
      </c>
      <c r="E85" s="225">
        <v>7.3000000000000001E-3</v>
      </c>
      <c r="F85" s="226">
        <v>0.70133000000000001</v>
      </c>
      <c r="G85" s="227">
        <v>0.106</v>
      </c>
      <c r="H85" s="305">
        <v>2.0999999999999999E-3</v>
      </c>
      <c r="I85" s="314">
        <v>1775.0615488228461</v>
      </c>
      <c r="J85" s="228">
        <v>81.753623384269886</v>
      </c>
      <c r="K85" s="228">
        <v>1754.6930417338672</v>
      </c>
      <c r="L85" s="228">
        <v>83.37634323573451</v>
      </c>
      <c r="M85" s="228">
        <v>1731.7253164444485</v>
      </c>
      <c r="N85" s="315">
        <v>68.615531406289463</v>
      </c>
      <c r="O85" s="321">
        <v>466</v>
      </c>
      <c r="P85" s="322">
        <v>0.87719298245614041</v>
      </c>
      <c r="Q85" s="326">
        <v>-2.5024888166083281</v>
      </c>
    </row>
    <row r="86" spans="1:17">
      <c r="A86" s="328" t="s">
        <v>518</v>
      </c>
      <c r="B86" s="304">
        <v>2.5920000000000001</v>
      </c>
      <c r="C86" s="225">
        <v>8.6999999999999994E-2</v>
      </c>
      <c r="D86" s="225">
        <v>0.2268</v>
      </c>
      <c r="E86" s="225">
        <v>6.7999999999999996E-3</v>
      </c>
      <c r="F86" s="226">
        <v>0.66561999999999999</v>
      </c>
      <c r="G86" s="227">
        <v>8.6199999999999999E-2</v>
      </c>
      <c r="H86" s="305">
        <v>2.3999999999999998E-3</v>
      </c>
      <c r="I86" s="314">
        <v>1317.7060645154511</v>
      </c>
      <c r="J86" s="228">
        <v>79.015883939198119</v>
      </c>
      <c r="K86" s="228">
        <v>1298.3796014011812</v>
      </c>
      <c r="L86" s="228">
        <v>87.159741760727428</v>
      </c>
      <c r="M86" s="228">
        <v>1342.6713853569563</v>
      </c>
      <c r="N86" s="315">
        <v>74.76592401059618</v>
      </c>
      <c r="O86" s="321">
        <v>426</v>
      </c>
      <c r="P86" s="322">
        <v>0.87719298245614041</v>
      </c>
      <c r="Q86" s="326">
        <v>1.8593768448314729</v>
      </c>
    </row>
    <row r="87" spans="1:17">
      <c r="A87" s="328" t="s">
        <v>519</v>
      </c>
      <c r="B87" s="304">
        <v>4.3499999999999996</v>
      </c>
      <c r="C87" s="225">
        <v>0.12</v>
      </c>
      <c r="D87" s="225">
        <v>0.29970000000000002</v>
      </c>
      <c r="E87" s="225">
        <v>7.7999999999999996E-3</v>
      </c>
      <c r="F87" s="226">
        <v>0.24515999999999999</v>
      </c>
      <c r="G87" s="227">
        <v>0.1065</v>
      </c>
      <c r="H87" s="305">
        <v>2.3E-3</v>
      </c>
      <c r="I87" s="314">
        <v>1689.8209096238891</v>
      </c>
      <c r="J87" s="228">
        <v>87.958645946388614</v>
      </c>
      <c r="K87" s="228">
        <v>1702.8954266212268</v>
      </c>
      <c r="L87" s="228">
        <v>93.952851123929761</v>
      </c>
      <c r="M87" s="228">
        <v>1740.355036738998</v>
      </c>
      <c r="N87" s="315">
        <v>75.170264497646855</v>
      </c>
      <c r="O87" s="321">
        <v>325</v>
      </c>
      <c r="P87" s="322">
        <v>0.57636887608069165</v>
      </c>
      <c r="Q87" s="326">
        <v>2.9036677027578062</v>
      </c>
    </row>
    <row r="88" spans="1:17">
      <c r="A88" s="328" t="s">
        <v>520</v>
      </c>
      <c r="B88" s="304">
        <v>4.3730000000000002</v>
      </c>
      <c r="C88" s="225">
        <v>9.7000000000000003E-2</v>
      </c>
      <c r="D88" s="225">
        <v>0.30070000000000002</v>
      </c>
      <c r="E88" s="225">
        <v>7.1999999999999998E-3</v>
      </c>
      <c r="F88" s="226">
        <v>0.61184000000000005</v>
      </c>
      <c r="G88" s="227">
        <v>0.1045</v>
      </c>
      <c r="H88" s="305">
        <v>1.9E-3</v>
      </c>
      <c r="I88" s="314">
        <v>1694.7789272364741</v>
      </c>
      <c r="J88" s="228">
        <v>81.160015138693794</v>
      </c>
      <c r="K88" s="228">
        <v>1707.2512684639125</v>
      </c>
      <c r="L88" s="228">
        <v>75.739022657671853</v>
      </c>
      <c r="M88" s="228">
        <v>1705.5326069225284</v>
      </c>
      <c r="N88" s="315">
        <v>62.019367524455582</v>
      </c>
      <c r="O88" s="321">
        <v>406</v>
      </c>
      <c r="P88" s="322">
        <v>0.57339449541284404</v>
      </c>
      <c r="Q88" s="326">
        <v>0.6305173904272765</v>
      </c>
    </row>
    <row r="89" spans="1:17">
      <c r="A89" s="328" t="s">
        <v>521</v>
      </c>
      <c r="B89" s="304">
        <v>4.101</v>
      </c>
      <c r="C89" s="225">
        <v>8.2000000000000003E-2</v>
      </c>
      <c r="D89" s="225">
        <v>0.2903</v>
      </c>
      <c r="E89" s="225">
        <v>6.4999999999999997E-3</v>
      </c>
      <c r="F89" s="226">
        <v>0.54266000000000003</v>
      </c>
      <c r="G89" s="227">
        <v>0.10150000000000001</v>
      </c>
      <c r="H89" s="305">
        <v>2.3E-3</v>
      </c>
      <c r="I89" s="314">
        <v>1643.0281996819554</v>
      </c>
      <c r="J89" s="228">
        <v>73.576874253756174</v>
      </c>
      <c r="K89" s="228">
        <v>1654.5023089209417</v>
      </c>
      <c r="L89" s="228">
        <v>66.163954806884774</v>
      </c>
      <c r="M89" s="228">
        <v>1651.7283011855668</v>
      </c>
      <c r="N89" s="315">
        <v>74.856652073434546</v>
      </c>
      <c r="O89" s="321">
        <v>156</v>
      </c>
      <c r="P89" s="322">
        <v>1.3262599469496021</v>
      </c>
      <c r="Q89" s="326">
        <v>0.52672715587465113</v>
      </c>
    </row>
    <row r="90" spans="1:17">
      <c r="A90" s="328" t="s">
        <v>522</v>
      </c>
      <c r="B90" s="304">
        <v>4.09</v>
      </c>
      <c r="C90" s="225">
        <v>9.6000000000000002E-2</v>
      </c>
      <c r="D90" s="225">
        <v>0.29409999999999997</v>
      </c>
      <c r="E90" s="225">
        <v>7.6E-3</v>
      </c>
      <c r="F90" s="226">
        <v>0.78297000000000005</v>
      </c>
      <c r="G90" s="227">
        <v>0.10150000000000001</v>
      </c>
      <c r="H90" s="305">
        <v>1.9E-3</v>
      </c>
      <c r="I90" s="314">
        <v>1661.9853205188551</v>
      </c>
      <c r="J90" s="228">
        <v>85.89655515772391</v>
      </c>
      <c r="K90" s="228">
        <v>1652.3103320936502</v>
      </c>
      <c r="L90" s="228">
        <v>77.565668401462318</v>
      </c>
      <c r="M90" s="228">
        <v>1651.7283011855668</v>
      </c>
      <c r="N90" s="315">
        <v>61.838103886750282</v>
      </c>
      <c r="O90" s="321">
        <v>245</v>
      </c>
      <c r="P90" s="322">
        <v>1.5432098765432098</v>
      </c>
      <c r="Q90" s="326">
        <v>-0.62098707916586893</v>
      </c>
    </row>
    <row r="91" spans="1:17">
      <c r="A91" s="328" t="s">
        <v>523</v>
      </c>
      <c r="B91" s="304">
        <v>4.2969999999999997</v>
      </c>
      <c r="C91" s="225">
        <v>6.8000000000000005E-2</v>
      </c>
      <c r="D91" s="225">
        <v>0.30220000000000002</v>
      </c>
      <c r="E91" s="225">
        <v>5.1999999999999998E-3</v>
      </c>
      <c r="F91" s="226">
        <v>0.44897999999999999</v>
      </c>
      <c r="G91" s="227">
        <v>0.10349999999999999</v>
      </c>
      <c r="H91" s="305">
        <v>1.9E-3</v>
      </c>
      <c r="I91" s="314">
        <v>1702.2088110918594</v>
      </c>
      <c r="J91" s="228">
        <v>58.580316463783369</v>
      </c>
      <c r="K91" s="228">
        <v>1692.7863355459101</v>
      </c>
      <c r="L91" s="228">
        <v>53.576667822723721</v>
      </c>
      <c r="M91" s="228">
        <v>1687.8120628591448</v>
      </c>
      <c r="N91" s="315">
        <v>61.967979119466186</v>
      </c>
      <c r="O91" s="321">
        <v>208</v>
      </c>
      <c r="P91" s="322">
        <v>0.82304526748971185</v>
      </c>
      <c r="Q91" s="326">
        <v>-0.85298289717912201</v>
      </c>
    </row>
    <row r="92" spans="1:17">
      <c r="A92" s="328" t="s">
        <v>524</v>
      </c>
      <c r="B92" s="304">
        <v>4.1029999999999998</v>
      </c>
      <c r="C92" s="225">
        <v>8.6999999999999994E-2</v>
      </c>
      <c r="D92" s="225">
        <v>0.2949</v>
      </c>
      <c r="E92" s="225">
        <v>5.4000000000000003E-3</v>
      </c>
      <c r="F92" s="226">
        <v>0.66215000000000002</v>
      </c>
      <c r="G92" s="227">
        <v>0.10100000000000001</v>
      </c>
      <c r="H92" s="305">
        <v>1.8E-3</v>
      </c>
      <c r="I92" s="314">
        <v>1665.9691996303452</v>
      </c>
      <c r="J92" s="228">
        <v>61.012096832850901</v>
      </c>
      <c r="K92" s="228">
        <v>1654.9003422671822</v>
      </c>
      <c r="L92" s="228">
        <v>70.181004034728176</v>
      </c>
      <c r="M92" s="228">
        <v>1642.5698017691188</v>
      </c>
      <c r="N92" s="315">
        <v>58.547042439295325</v>
      </c>
      <c r="O92" s="321">
        <v>122</v>
      </c>
      <c r="P92" s="322">
        <v>2.4390243902439024</v>
      </c>
      <c r="Q92" s="326">
        <v>-1.4245603344237967</v>
      </c>
    </row>
    <row r="93" spans="1:17">
      <c r="A93" s="328" t="s">
        <v>525</v>
      </c>
      <c r="B93" s="304">
        <v>0.79100000000000004</v>
      </c>
      <c r="C93" s="225">
        <v>3.1E-2</v>
      </c>
      <c r="D93" s="225">
        <v>6.1400000000000003E-2</v>
      </c>
      <c r="E93" s="225">
        <v>2.0999999999999999E-3</v>
      </c>
      <c r="F93" s="226">
        <v>0.75658999999999998</v>
      </c>
      <c r="G93" s="227">
        <v>9.3100000000000002E-2</v>
      </c>
      <c r="H93" s="305">
        <v>1.8E-3</v>
      </c>
      <c r="I93" s="314">
        <v>384.13403005097467</v>
      </c>
      <c r="J93" s="228">
        <v>26.276269156581328</v>
      </c>
      <c r="K93" s="228">
        <v>591.73896845060131</v>
      </c>
      <c r="L93" s="228">
        <v>46.381562634560403</v>
      </c>
      <c r="M93" s="228">
        <v>1489.9224364240752</v>
      </c>
      <c r="N93" s="315">
        <v>57.612468003508816</v>
      </c>
      <c r="O93" s="321">
        <v>1660</v>
      </c>
      <c r="P93" s="322">
        <v>0.58139534883720934</v>
      </c>
      <c r="Q93" s="326">
        <v>74.217850496102002</v>
      </c>
    </row>
    <row r="94" spans="1:17">
      <c r="A94" s="328" t="s">
        <v>526</v>
      </c>
      <c r="B94" s="304">
        <v>3.38</v>
      </c>
      <c r="C94" s="225">
        <v>0.28000000000000003</v>
      </c>
      <c r="D94" s="225">
        <v>0.159</v>
      </c>
      <c r="E94" s="225">
        <v>1.2999999999999999E-2</v>
      </c>
      <c r="F94" s="226">
        <v>0.9224</v>
      </c>
      <c r="G94" s="227">
        <v>0.15040000000000001</v>
      </c>
      <c r="H94" s="305">
        <v>4.1000000000000003E-3</v>
      </c>
      <c r="I94" s="314">
        <v>951.21717555271357</v>
      </c>
      <c r="J94" s="228">
        <v>155.54494694572674</v>
      </c>
      <c r="K94" s="228">
        <v>1499.77024357857</v>
      </c>
      <c r="L94" s="228">
        <v>248.48264390650868</v>
      </c>
      <c r="M94" s="228">
        <v>2350.4789056553864</v>
      </c>
      <c r="N94" s="315">
        <v>128.1511105477006</v>
      </c>
      <c r="O94" s="321">
        <v>1379</v>
      </c>
      <c r="P94" s="322">
        <v>0.8</v>
      </c>
      <c r="Q94" s="326">
        <v>59.530920559889701</v>
      </c>
    </row>
    <row r="95" spans="1:17">
      <c r="A95" s="328" t="s">
        <v>527</v>
      </c>
      <c r="B95" s="304">
        <v>3.8</v>
      </c>
      <c r="C95" s="225">
        <v>0.11</v>
      </c>
      <c r="D95" s="225">
        <v>0.2732</v>
      </c>
      <c r="E95" s="225">
        <v>7.1000000000000004E-3</v>
      </c>
      <c r="F95" s="226">
        <v>0.58321999999999996</v>
      </c>
      <c r="G95" s="227">
        <v>0.1017</v>
      </c>
      <c r="H95" s="305">
        <v>2.3E-3</v>
      </c>
      <c r="I95" s="314">
        <v>1557.0244411010526</v>
      </c>
      <c r="J95" s="228">
        <v>80.92879598695076</v>
      </c>
      <c r="K95" s="228">
        <v>1592.7460201186427</v>
      </c>
      <c r="L95" s="228">
        <v>92.211611691079327</v>
      </c>
      <c r="M95" s="228">
        <v>1655.3760779351564</v>
      </c>
      <c r="N95" s="315">
        <v>74.874434203556731</v>
      </c>
      <c r="O95" s="321">
        <v>312</v>
      </c>
      <c r="P95" s="322">
        <v>0.90415913200723319</v>
      </c>
      <c r="Q95" s="326">
        <v>5.9413469932937168</v>
      </c>
    </row>
    <row r="96" spans="1:17">
      <c r="A96" s="328" t="s">
        <v>528</v>
      </c>
      <c r="B96" s="304">
        <v>3.22</v>
      </c>
      <c r="C96" s="225">
        <v>7.4999999999999997E-2</v>
      </c>
      <c r="D96" s="225">
        <v>0.2417</v>
      </c>
      <c r="E96" s="225">
        <v>4.4999999999999997E-3</v>
      </c>
      <c r="F96" s="226">
        <v>0.67784999999999995</v>
      </c>
      <c r="G96" s="227">
        <v>9.8000000000000004E-2</v>
      </c>
      <c r="H96" s="305">
        <v>1.6999999999999999E-3</v>
      </c>
      <c r="I96" s="314">
        <v>1395.5288215352741</v>
      </c>
      <c r="J96" s="228">
        <v>51.964250698458692</v>
      </c>
      <c r="K96" s="228">
        <v>1461.9841885037524</v>
      </c>
      <c r="L96" s="228">
        <v>68.10485350172759</v>
      </c>
      <c r="M96" s="228">
        <v>1586.4120791457933</v>
      </c>
      <c r="N96" s="315">
        <v>55.038786419343843</v>
      </c>
      <c r="O96" s="321">
        <v>524</v>
      </c>
      <c r="P96" s="322">
        <v>0.89047195013357083</v>
      </c>
      <c r="Q96" s="326">
        <v>12.032388061070531</v>
      </c>
    </row>
    <row r="97" spans="1:17">
      <c r="A97" s="328" t="s">
        <v>529</v>
      </c>
      <c r="B97" s="304">
        <v>2.6469999999999998</v>
      </c>
      <c r="C97" s="225">
        <v>6.9000000000000006E-2</v>
      </c>
      <c r="D97" s="225">
        <v>0.22270000000000001</v>
      </c>
      <c r="E97" s="225">
        <v>5.3E-3</v>
      </c>
      <c r="F97" s="226">
        <v>0.57684999999999997</v>
      </c>
      <c r="G97" s="227">
        <v>8.5300000000000001E-2</v>
      </c>
      <c r="H97" s="305">
        <v>2.2000000000000001E-3</v>
      </c>
      <c r="I97" s="314">
        <v>1296.1258866591938</v>
      </c>
      <c r="J97" s="228">
        <v>61.692565777222519</v>
      </c>
      <c r="K97" s="228">
        <v>1313.8091199944593</v>
      </c>
      <c r="L97" s="228">
        <v>68.494770895064377</v>
      </c>
      <c r="M97" s="228">
        <v>1322.3672863935196</v>
      </c>
      <c r="N97" s="315">
        <v>68.211208207872062</v>
      </c>
      <c r="O97" s="321">
        <v>216</v>
      </c>
      <c r="P97" s="322">
        <v>0.75642965204236001</v>
      </c>
      <c r="Q97" s="326">
        <v>1.9844259612542103</v>
      </c>
    </row>
    <row r="98" spans="1:17">
      <c r="A98" s="328" t="s">
        <v>530</v>
      </c>
      <c r="B98" s="304">
        <v>2.75</v>
      </c>
      <c r="C98" s="225">
        <v>0.19</v>
      </c>
      <c r="D98" s="225">
        <v>0.20200000000000001</v>
      </c>
      <c r="E98" s="225">
        <v>1.2999999999999999E-2</v>
      </c>
      <c r="F98" s="226">
        <v>0.80557999999999996</v>
      </c>
      <c r="G98" s="227">
        <v>9.8500000000000004E-2</v>
      </c>
      <c r="H98" s="305">
        <v>2.5000000000000001E-3</v>
      </c>
      <c r="I98" s="314">
        <v>1186.0553496407144</v>
      </c>
      <c r="J98" s="228">
        <v>152.6605895577157</v>
      </c>
      <c r="K98" s="228">
        <v>1342.0884804613083</v>
      </c>
      <c r="L98" s="228">
        <v>185.45222639101715</v>
      </c>
      <c r="M98" s="228">
        <v>1595.9188320511591</v>
      </c>
      <c r="N98" s="315">
        <v>81.011108225947169</v>
      </c>
      <c r="O98" s="321">
        <v>865</v>
      </c>
      <c r="P98" s="322">
        <v>1.1363636363636365</v>
      </c>
      <c r="Q98" s="326">
        <v>25.681975435033031</v>
      </c>
    </row>
    <row r="99" spans="1:17">
      <c r="A99" s="328" t="s">
        <v>531</v>
      </c>
      <c r="B99" s="304">
        <v>3.09</v>
      </c>
      <c r="C99" s="225">
        <v>0.19</v>
      </c>
      <c r="D99" s="225">
        <v>0.215</v>
      </c>
      <c r="E99" s="225">
        <v>1.2999999999999999E-2</v>
      </c>
      <c r="F99" s="226">
        <v>0.90042</v>
      </c>
      <c r="G99" s="227">
        <v>0.1026</v>
      </c>
      <c r="H99" s="305">
        <v>2.8E-3</v>
      </c>
      <c r="I99" s="314">
        <v>1255.4009785174012</v>
      </c>
      <c r="J99" s="228">
        <v>151.81593228582526</v>
      </c>
      <c r="K99" s="228">
        <v>1430.2126923437177</v>
      </c>
      <c r="L99" s="228">
        <v>175.88376151799764</v>
      </c>
      <c r="M99" s="228">
        <v>1671.6819670130242</v>
      </c>
      <c r="N99" s="315">
        <v>91.241900733654333</v>
      </c>
      <c r="O99" s="321">
        <v>617</v>
      </c>
      <c r="P99" s="322">
        <v>1.4534883720930234</v>
      </c>
      <c r="Q99" s="326">
        <v>24.901924930101238</v>
      </c>
    </row>
    <row r="100" spans="1:17">
      <c r="A100" s="328" t="s">
        <v>532</v>
      </c>
      <c r="B100" s="304">
        <v>4.18</v>
      </c>
      <c r="C100" s="225">
        <v>7.5999999999999998E-2</v>
      </c>
      <c r="D100" s="225">
        <v>0.2954</v>
      </c>
      <c r="E100" s="225">
        <v>6.4000000000000003E-3</v>
      </c>
      <c r="F100" s="226">
        <v>0.71201999999999999</v>
      </c>
      <c r="G100" s="227">
        <v>0.1023</v>
      </c>
      <c r="H100" s="305">
        <v>1.6000000000000001E-3</v>
      </c>
      <c r="I100" s="314">
        <v>1668.4578744024468</v>
      </c>
      <c r="J100" s="228">
        <v>72.296075803491277</v>
      </c>
      <c r="K100" s="228">
        <v>1670.1071800491361</v>
      </c>
      <c r="L100" s="228">
        <v>60.731170183604952</v>
      </c>
      <c r="M100" s="228">
        <v>1666.2663849373751</v>
      </c>
      <c r="N100" s="315">
        <v>52.12172465102249</v>
      </c>
      <c r="O100" s="321">
        <v>443</v>
      </c>
      <c r="P100" s="322">
        <v>0.61538461538461542</v>
      </c>
      <c r="Q100" s="326">
        <v>-0.13152095516553164</v>
      </c>
    </row>
    <row r="101" spans="1:17">
      <c r="A101" s="328" t="s">
        <v>533</v>
      </c>
      <c r="B101" s="304">
        <v>3.5630000000000002</v>
      </c>
      <c r="C101" s="225">
        <v>8.1000000000000003E-2</v>
      </c>
      <c r="D101" s="225">
        <v>0.24759999999999999</v>
      </c>
      <c r="E101" s="225">
        <v>7.6E-3</v>
      </c>
      <c r="F101" s="226">
        <v>0.87273999999999996</v>
      </c>
      <c r="G101" s="227">
        <v>0.1046</v>
      </c>
      <c r="H101" s="305">
        <v>1.8E-3</v>
      </c>
      <c r="I101" s="314">
        <v>1426.0867413473727</v>
      </c>
      <c r="J101" s="228">
        <v>87.546520470436448</v>
      </c>
      <c r="K101" s="228">
        <v>1541.3314737729254</v>
      </c>
      <c r="L101" s="228">
        <v>70.080184886672441</v>
      </c>
      <c r="M101" s="228">
        <v>1707.2931562931467</v>
      </c>
      <c r="N101" s="315">
        <v>58.759611497660877</v>
      </c>
      <c r="O101" s="321">
        <v>527</v>
      </c>
      <c r="P101" s="322">
        <v>0.48780487804878053</v>
      </c>
      <c r="Q101" s="326">
        <v>16.470892178606622</v>
      </c>
    </row>
    <row r="102" spans="1:17">
      <c r="A102" s="328" t="s">
        <v>534</v>
      </c>
      <c r="B102" s="304">
        <v>4.6470000000000002</v>
      </c>
      <c r="C102" s="225">
        <v>8.1000000000000003E-2</v>
      </c>
      <c r="D102" s="225">
        <v>0.3125</v>
      </c>
      <c r="E102" s="225">
        <v>5.7999999999999996E-3</v>
      </c>
      <c r="F102" s="226">
        <v>0.56908999999999998</v>
      </c>
      <c r="G102" s="227">
        <v>0.1074</v>
      </c>
      <c r="H102" s="305">
        <v>1.8E-3</v>
      </c>
      <c r="I102" s="314">
        <v>1752.9973600879405</v>
      </c>
      <c r="J102" s="228">
        <v>65.071262006464352</v>
      </c>
      <c r="K102" s="228">
        <v>1757.7544100022335</v>
      </c>
      <c r="L102" s="228">
        <v>61.277429399690519</v>
      </c>
      <c r="M102" s="228">
        <v>1755.7637696076731</v>
      </c>
      <c r="N102" s="315">
        <v>58.852416858357756</v>
      </c>
      <c r="O102" s="321">
        <v>244</v>
      </c>
      <c r="P102" s="322">
        <v>0.34602076124567471</v>
      </c>
      <c r="Q102" s="326">
        <v>0.15756160182931467</v>
      </c>
    </row>
    <row r="103" spans="1:17">
      <c r="A103" s="328" t="s">
        <v>535</v>
      </c>
      <c r="B103" s="304">
        <v>5.04</v>
      </c>
      <c r="C103" s="225">
        <v>0.19</v>
      </c>
      <c r="D103" s="225">
        <v>0.32600000000000001</v>
      </c>
      <c r="E103" s="225">
        <v>1.0999999999999999E-2</v>
      </c>
      <c r="F103" s="226">
        <v>0.84658</v>
      </c>
      <c r="G103" s="227">
        <v>0.11210000000000001</v>
      </c>
      <c r="H103" s="305">
        <v>3.0000000000000001E-3</v>
      </c>
      <c r="I103" s="314">
        <v>1818.9646527875639</v>
      </c>
      <c r="J103" s="228">
        <v>122.75221583228958</v>
      </c>
      <c r="K103" s="228">
        <v>1826.0689566398166</v>
      </c>
      <c r="L103" s="228">
        <v>137.67980228633539</v>
      </c>
      <c r="M103" s="228">
        <v>1833.7381126165649</v>
      </c>
      <c r="N103" s="315">
        <v>98.148337874213993</v>
      </c>
      <c r="O103" s="321">
        <v>376</v>
      </c>
      <c r="P103" s="322">
        <v>0.2178649237472767</v>
      </c>
      <c r="Q103" s="326">
        <v>0.80564720378313304</v>
      </c>
    </row>
    <row r="104" spans="1:17">
      <c r="A104" s="328" t="s">
        <v>536</v>
      </c>
      <c r="B104" s="304">
        <v>4.43</v>
      </c>
      <c r="C104" s="225">
        <v>0.11</v>
      </c>
      <c r="D104" s="225">
        <v>0.30059999999999998</v>
      </c>
      <c r="E104" s="225">
        <v>8.9999999999999993E-3</v>
      </c>
      <c r="F104" s="226">
        <v>0.70062999999999998</v>
      </c>
      <c r="G104" s="227">
        <v>0.1085</v>
      </c>
      <c r="H104" s="305">
        <v>2.2000000000000001E-3</v>
      </c>
      <c r="I104" s="314">
        <v>1694.2832970373208</v>
      </c>
      <c r="J104" s="228">
        <v>101.45408964295335</v>
      </c>
      <c r="K104" s="228">
        <v>1717.9663237506666</v>
      </c>
      <c r="L104" s="228">
        <v>85.316612014705797</v>
      </c>
      <c r="M104" s="228">
        <v>1774.382796050382</v>
      </c>
      <c r="N104" s="315">
        <v>71.956537351351898</v>
      </c>
      <c r="O104" s="321">
        <v>253</v>
      </c>
      <c r="P104" s="322">
        <v>0.38167938931297707</v>
      </c>
      <c r="Q104" s="326">
        <v>4.5142175178521482</v>
      </c>
    </row>
    <row r="105" spans="1:17">
      <c r="A105" s="328" t="s">
        <v>537</v>
      </c>
      <c r="B105" s="304">
        <v>4.4139999999999997</v>
      </c>
      <c r="C105" s="225">
        <v>0.09</v>
      </c>
      <c r="D105" s="225">
        <v>0.3019</v>
      </c>
      <c r="E105" s="225">
        <v>6.3E-3</v>
      </c>
      <c r="F105" s="226">
        <v>0.55313999999999997</v>
      </c>
      <c r="G105" s="227">
        <v>0.1075</v>
      </c>
      <c r="H105" s="305">
        <v>2.0999999999999999E-3</v>
      </c>
      <c r="I105" s="314">
        <v>1700.7235192342591</v>
      </c>
      <c r="J105" s="228">
        <v>70.980842472181735</v>
      </c>
      <c r="K105" s="228">
        <v>1714.9699864873935</v>
      </c>
      <c r="L105" s="228">
        <v>69.935341542304215</v>
      </c>
      <c r="M105" s="228">
        <v>1757.466058366545</v>
      </c>
      <c r="N105" s="315">
        <v>68.663790187344077</v>
      </c>
      <c r="O105" s="321">
        <v>195</v>
      </c>
      <c r="P105" s="322">
        <v>0.9624639076034649</v>
      </c>
      <c r="Q105" s="326">
        <v>3.2286563295011561</v>
      </c>
    </row>
    <row r="106" spans="1:17">
      <c r="A106" s="328" t="s">
        <v>538</v>
      </c>
      <c r="B106" s="304">
        <v>2.7189999999999999</v>
      </c>
      <c r="C106" s="225">
        <v>5.7000000000000002E-2</v>
      </c>
      <c r="D106" s="225">
        <v>0.22919999999999999</v>
      </c>
      <c r="E106" s="225">
        <v>5.0000000000000001E-3</v>
      </c>
      <c r="F106" s="226">
        <v>0.49110999999999999</v>
      </c>
      <c r="G106" s="227">
        <v>8.5099999999999995E-2</v>
      </c>
      <c r="H106" s="305">
        <v>2.0999999999999999E-3</v>
      </c>
      <c r="I106" s="314">
        <v>1330.3049236047871</v>
      </c>
      <c r="J106" s="228">
        <v>58.041227033367676</v>
      </c>
      <c r="K106" s="228">
        <v>1333.6597603116545</v>
      </c>
      <c r="L106" s="228">
        <v>55.916591642342269</v>
      </c>
      <c r="M106" s="228">
        <v>1317.8182642028964</v>
      </c>
      <c r="N106" s="315">
        <v>65.039209279108874</v>
      </c>
      <c r="O106" s="321">
        <v>140.6</v>
      </c>
      <c r="P106" s="322">
        <v>1.124859392575928</v>
      </c>
      <c r="Q106" s="326">
        <v>-0.94752514372256069</v>
      </c>
    </row>
    <row r="107" spans="1:17">
      <c r="A107" s="328" t="s">
        <v>539</v>
      </c>
      <c r="B107" s="304">
        <v>4.82</v>
      </c>
      <c r="C107" s="225">
        <v>9.8000000000000004E-2</v>
      </c>
      <c r="D107" s="225">
        <v>0.31680000000000003</v>
      </c>
      <c r="E107" s="225">
        <v>6.0000000000000001E-3</v>
      </c>
      <c r="F107" s="226">
        <v>0.61692000000000002</v>
      </c>
      <c r="G107" s="227">
        <v>0.1104</v>
      </c>
      <c r="H107" s="305">
        <v>1.6999999999999999E-3</v>
      </c>
      <c r="I107" s="314">
        <v>1774.0825201654686</v>
      </c>
      <c r="J107" s="228">
        <v>67.200095460813202</v>
      </c>
      <c r="K107" s="228">
        <v>1788.3944374710325</v>
      </c>
      <c r="L107" s="228">
        <v>72.723093307950691</v>
      </c>
      <c r="M107" s="228">
        <v>1806.0043117339885</v>
      </c>
      <c r="N107" s="315">
        <v>55.619698006300368</v>
      </c>
      <c r="O107" s="321">
        <v>203</v>
      </c>
      <c r="P107" s="322">
        <v>0.26954177897574122</v>
      </c>
      <c r="Q107" s="326">
        <v>1.7675368414747039</v>
      </c>
    </row>
    <row r="108" spans="1:17">
      <c r="A108" s="328" t="s">
        <v>540</v>
      </c>
      <c r="B108" s="304">
        <v>3.77</v>
      </c>
      <c r="C108" s="225">
        <v>0.18</v>
      </c>
      <c r="D108" s="225">
        <v>0.255</v>
      </c>
      <c r="E108" s="225">
        <v>1.2999999999999999E-2</v>
      </c>
      <c r="F108" s="226">
        <v>0.85594000000000003</v>
      </c>
      <c r="G108" s="227">
        <v>0.1087</v>
      </c>
      <c r="H108" s="305">
        <v>2.8E-3</v>
      </c>
      <c r="I108" s="314">
        <v>1464.2099763658155</v>
      </c>
      <c r="J108" s="228">
        <v>149.29199759024002</v>
      </c>
      <c r="K108" s="228">
        <v>1586.3799613141591</v>
      </c>
      <c r="L108" s="228">
        <v>151.48455864007886</v>
      </c>
      <c r="M108" s="228">
        <v>1777.7432022582752</v>
      </c>
      <c r="N108" s="315">
        <v>91.585666353692176</v>
      </c>
      <c r="O108" s="321">
        <v>391</v>
      </c>
      <c r="P108" s="322">
        <v>0.35714285714285715</v>
      </c>
      <c r="Q108" s="326">
        <v>17.636586965663948</v>
      </c>
    </row>
    <row r="109" spans="1:17">
      <c r="A109" s="328" t="s">
        <v>541</v>
      </c>
      <c r="B109" s="304">
        <v>4.2779999999999996</v>
      </c>
      <c r="C109" s="225">
        <v>7.2999999999999995E-2</v>
      </c>
      <c r="D109" s="225">
        <v>0.30130000000000001</v>
      </c>
      <c r="E109" s="225">
        <v>5.7000000000000002E-3</v>
      </c>
      <c r="F109" s="226">
        <v>0.66408999999999996</v>
      </c>
      <c r="G109" s="227">
        <v>0.10349999999999999</v>
      </c>
      <c r="H109" s="305">
        <v>1.6000000000000001E-3</v>
      </c>
      <c r="I109" s="314">
        <v>1697.7519084646221</v>
      </c>
      <c r="J109" s="228">
        <v>64.236215587443382</v>
      </c>
      <c r="K109" s="228">
        <v>1689.1376738398053</v>
      </c>
      <c r="L109" s="228">
        <v>57.647054787426733</v>
      </c>
      <c r="M109" s="228">
        <v>1687.8120628591448</v>
      </c>
      <c r="N109" s="315">
        <v>52.183561363761008</v>
      </c>
      <c r="O109" s="321">
        <v>392</v>
      </c>
      <c r="P109" s="322">
        <v>0.44444444444444442</v>
      </c>
      <c r="Q109" s="326">
        <v>-0.58891898121875563</v>
      </c>
    </row>
    <row r="110" spans="1:17">
      <c r="A110" s="328" t="s">
        <v>542</v>
      </c>
      <c r="B110" s="304">
        <v>0.69599999999999995</v>
      </c>
      <c r="C110" s="225">
        <v>5.1999999999999998E-2</v>
      </c>
      <c r="D110" s="225">
        <v>5.7599999999999998E-2</v>
      </c>
      <c r="E110" s="225">
        <v>3.3999999999999998E-3</v>
      </c>
      <c r="F110" s="226">
        <v>0.94445999999999997</v>
      </c>
      <c r="G110" s="227">
        <v>8.8099999999999998E-2</v>
      </c>
      <c r="H110" s="305">
        <v>2.5000000000000001E-3</v>
      </c>
      <c r="I110" s="314">
        <v>361.01331258846017</v>
      </c>
      <c r="J110" s="228">
        <v>42.619627180582107</v>
      </c>
      <c r="K110" s="228">
        <v>536.39898194619616</v>
      </c>
      <c r="L110" s="228">
        <v>80.151572014948854</v>
      </c>
      <c r="M110" s="228">
        <v>1384.6657069697628</v>
      </c>
      <c r="N110" s="315">
        <v>78.584886888181771</v>
      </c>
      <c r="O110" s="321">
        <v>2790</v>
      </c>
      <c r="P110" s="322">
        <v>0.69444444444444442</v>
      </c>
      <c r="Q110" s="326">
        <v>73.92776388038736</v>
      </c>
    </row>
    <row r="111" spans="1:17">
      <c r="A111" s="328" t="s">
        <v>543</v>
      </c>
      <c r="B111" s="304">
        <v>3.7530000000000001</v>
      </c>
      <c r="C111" s="225">
        <v>6.8000000000000005E-2</v>
      </c>
      <c r="D111" s="225">
        <v>0.26490000000000002</v>
      </c>
      <c r="E111" s="225">
        <v>6.4999999999999997E-3</v>
      </c>
      <c r="F111" s="226">
        <v>0.61902000000000001</v>
      </c>
      <c r="G111" s="227">
        <v>0.1043</v>
      </c>
      <c r="H111" s="305">
        <v>2E-3</v>
      </c>
      <c r="I111" s="314">
        <v>1514.8626441344659</v>
      </c>
      <c r="J111" s="228">
        <v>74.342070116074197</v>
      </c>
      <c r="K111" s="228">
        <v>1582.7547318189293</v>
      </c>
      <c r="L111" s="228">
        <v>57.355353990773878</v>
      </c>
      <c r="M111" s="228">
        <v>1702.0052708247874</v>
      </c>
      <c r="N111" s="315">
        <v>65.273452380624633</v>
      </c>
      <c r="O111" s="321">
        <v>565</v>
      </c>
      <c r="P111" s="322">
        <v>0.18587360594795541</v>
      </c>
      <c r="Q111" s="326">
        <v>10.99541992602836</v>
      </c>
    </row>
    <row r="112" spans="1:17">
      <c r="A112" s="328" t="s">
        <v>544</v>
      </c>
      <c r="B112" s="304">
        <v>0.98199999999999998</v>
      </c>
      <c r="C112" s="225">
        <v>3.3000000000000002E-2</v>
      </c>
      <c r="D112" s="225">
        <v>8.0600000000000005E-2</v>
      </c>
      <c r="E112" s="225">
        <v>2.8999999999999998E-3</v>
      </c>
      <c r="F112" s="226">
        <v>0.85936999999999997</v>
      </c>
      <c r="G112" s="227">
        <v>8.8999999999999996E-2</v>
      </c>
      <c r="H112" s="305">
        <v>1.5E-3</v>
      </c>
      <c r="I112" s="314">
        <v>499.70309381355906</v>
      </c>
      <c r="J112" s="228">
        <v>35.958783425789605</v>
      </c>
      <c r="K112" s="228">
        <v>694.63008164471364</v>
      </c>
      <c r="L112" s="228">
        <v>46.685932167567316</v>
      </c>
      <c r="M112" s="228">
        <v>1404.1596464074548</v>
      </c>
      <c r="N112" s="315">
        <v>47.331224036206351</v>
      </c>
      <c r="O112" s="321">
        <v>2210</v>
      </c>
      <c r="P112" s="322">
        <v>0.20449897750511248</v>
      </c>
      <c r="Q112" s="326">
        <v>64.412658126727223</v>
      </c>
    </row>
    <row r="113" spans="1:17">
      <c r="A113" s="328" t="s">
        <v>545</v>
      </c>
      <c r="B113" s="304">
        <v>1.0649999999999999</v>
      </c>
      <c r="C113" s="225">
        <v>4.1000000000000002E-2</v>
      </c>
      <c r="D113" s="225">
        <v>7.9500000000000001E-2</v>
      </c>
      <c r="E113" s="225">
        <v>3.0000000000000001E-3</v>
      </c>
      <c r="F113" s="226">
        <v>0.85673999999999995</v>
      </c>
      <c r="G113" s="227">
        <v>9.8500000000000004E-2</v>
      </c>
      <c r="H113" s="305">
        <v>2.2000000000000001E-3</v>
      </c>
      <c r="I113" s="314">
        <v>493.13760498130478</v>
      </c>
      <c r="J113" s="228">
        <v>37.21793245141923</v>
      </c>
      <c r="K113" s="228">
        <v>736.28494330405249</v>
      </c>
      <c r="L113" s="228">
        <v>56.690483897589026</v>
      </c>
      <c r="M113" s="228">
        <v>1595.9188320511591</v>
      </c>
      <c r="N113" s="315">
        <v>71.289775238833514</v>
      </c>
      <c r="O113" s="321">
        <v>1107</v>
      </c>
      <c r="P113" s="322">
        <v>0.99108027750247785</v>
      </c>
      <c r="Q113" s="326">
        <v>69.100082342690428</v>
      </c>
    </row>
    <row r="114" spans="1:17">
      <c r="A114" s="328" t="s">
        <v>546</v>
      </c>
      <c r="B114" s="304">
        <v>2.6960000000000002</v>
      </c>
      <c r="C114" s="225">
        <v>0.06</v>
      </c>
      <c r="D114" s="225">
        <v>0.2298</v>
      </c>
      <c r="E114" s="225">
        <v>4.4000000000000003E-3</v>
      </c>
      <c r="F114" s="226">
        <v>0.59733999999999998</v>
      </c>
      <c r="G114" s="227">
        <v>8.4199999999999997E-2</v>
      </c>
      <c r="H114" s="305">
        <v>1.5E-3</v>
      </c>
      <c r="I114" s="314">
        <v>1333.4507947605628</v>
      </c>
      <c r="J114" s="228">
        <v>51.06338987768909</v>
      </c>
      <c r="K114" s="228">
        <v>1327.3606678980939</v>
      </c>
      <c r="L114" s="228">
        <v>59.081335366383989</v>
      </c>
      <c r="M114" s="228">
        <v>1297.1779535956589</v>
      </c>
      <c r="N114" s="315">
        <v>46.217741814572172</v>
      </c>
      <c r="O114" s="321">
        <v>144.69999999999999</v>
      </c>
      <c r="P114" s="322">
        <v>1.0810810810810809</v>
      </c>
      <c r="Q114" s="326">
        <v>-2.7962887485374566</v>
      </c>
    </row>
    <row r="115" spans="1:17">
      <c r="A115" s="328" t="s">
        <v>547</v>
      </c>
      <c r="B115" s="304">
        <v>1.1100000000000001</v>
      </c>
      <c r="C115" s="225">
        <v>0.06</v>
      </c>
      <c r="D115" s="225">
        <v>8.8400000000000006E-2</v>
      </c>
      <c r="E115" s="225">
        <v>5.3E-3</v>
      </c>
      <c r="F115" s="226">
        <v>0.86973999999999996</v>
      </c>
      <c r="G115" s="227">
        <v>9.1200000000000003E-2</v>
      </c>
      <c r="H115" s="305">
        <v>2.3999999999999998E-3</v>
      </c>
      <c r="I115" s="314">
        <v>546.06754505691674</v>
      </c>
      <c r="J115" s="228">
        <v>65.478687529449289</v>
      </c>
      <c r="K115" s="228">
        <v>758.17428795042417</v>
      </c>
      <c r="L115" s="228">
        <v>81.964787886532335</v>
      </c>
      <c r="M115" s="228">
        <v>1450.7821208662995</v>
      </c>
      <c r="N115" s="315">
        <v>76.356953729805227</v>
      </c>
      <c r="O115" s="321">
        <v>1450</v>
      </c>
      <c r="P115" s="322">
        <v>0.4587155963302752</v>
      </c>
      <c r="Q115" s="326">
        <v>62.360471830818696</v>
      </c>
    </row>
    <row r="116" spans="1:17">
      <c r="A116" s="328" t="s">
        <v>548</v>
      </c>
      <c r="B116" s="304">
        <v>5.2229999999999999</v>
      </c>
      <c r="C116" s="225">
        <v>9.4E-2</v>
      </c>
      <c r="D116" s="225">
        <v>0.33589999999999998</v>
      </c>
      <c r="E116" s="225">
        <v>6.4000000000000003E-3</v>
      </c>
      <c r="F116" s="226">
        <v>0.50892999999999999</v>
      </c>
      <c r="G116" s="227">
        <v>0.1138</v>
      </c>
      <c r="H116" s="305">
        <v>2.2000000000000001E-3</v>
      </c>
      <c r="I116" s="314">
        <v>1866.9152104021234</v>
      </c>
      <c r="J116" s="228">
        <v>71.141752584540583</v>
      </c>
      <c r="K116" s="228">
        <v>1856.3762050942589</v>
      </c>
      <c r="L116" s="228">
        <v>66.819591529335753</v>
      </c>
      <c r="M116" s="228">
        <v>1860.9632614750331</v>
      </c>
      <c r="N116" s="315">
        <v>71.952885329438885</v>
      </c>
      <c r="O116" s="321">
        <v>467</v>
      </c>
      <c r="P116" s="322">
        <v>0.92165898617511521</v>
      </c>
      <c r="Q116" s="326">
        <v>-0.31983161894193479</v>
      </c>
    </row>
    <row r="117" spans="1:17">
      <c r="A117" s="328" t="s">
        <v>549</v>
      </c>
      <c r="B117" s="304">
        <v>4.3899999999999997</v>
      </c>
      <c r="C117" s="225">
        <v>8.5999999999999993E-2</v>
      </c>
      <c r="D117" s="225">
        <v>0.30480000000000002</v>
      </c>
      <c r="E117" s="225">
        <v>5.4999999999999997E-3</v>
      </c>
      <c r="F117" s="226">
        <v>0.71194999999999997</v>
      </c>
      <c r="G117" s="227">
        <v>0.1043</v>
      </c>
      <c r="H117" s="305">
        <v>1.6000000000000001E-3</v>
      </c>
      <c r="I117" s="314">
        <v>1715.0670254611896</v>
      </c>
      <c r="J117" s="228">
        <v>61.895463517300144</v>
      </c>
      <c r="K117" s="228">
        <v>1710.45883629071</v>
      </c>
      <c r="L117" s="228">
        <v>67.015699280638302</v>
      </c>
      <c r="M117" s="228">
        <v>1702.0052708247874</v>
      </c>
      <c r="N117" s="315">
        <v>52.218761904499715</v>
      </c>
      <c r="O117" s="321">
        <v>311</v>
      </c>
      <c r="P117" s="322">
        <v>0.80192461908580581</v>
      </c>
      <c r="Q117" s="326">
        <v>-0.76743326594237438</v>
      </c>
    </row>
    <row r="118" spans="1:17">
      <c r="A118" s="328" t="s">
        <v>550</v>
      </c>
      <c r="B118" s="304">
        <v>4.2560000000000002</v>
      </c>
      <c r="C118" s="225">
        <v>0.08</v>
      </c>
      <c r="D118" s="225">
        <v>0.28520000000000001</v>
      </c>
      <c r="E118" s="225">
        <v>5.0000000000000001E-3</v>
      </c>
      <c r="F118" s="226">
        <v>0.56991000000000003</v>
      </c>
      <c r="G118" s="227">
        <v>0.1081</v>
      </c>
      <c r="H118" s="305">
        <v>1.8E-3</v>
      </c>
      <c r="I118" s="314">
        <v>1617.4978131156581</v>
      </c>
      <c r="J118" s="228">
        <v>56.714509576285351</v>
      </c>
      <c r="K118" s="228">
        <v>1684.8964625905564</v>
      </c>
      <c r="L118" s="228">
        <v>63.341972277840469</v>
      </c>
      <c r="M118" s="228">
        <v>1767.6391426520204</v>
      </c>
      <c r="N118" s="315">
        <v>58.866798460196797</v>
      </c>
      <c r="O118" s="321">
        <v>379</v>
      </c>
      <c r="P118" s="322">
        <v>0.78616352201257855</v>
      </c>
      <c r="Q118" s="326">
        <v>8.4938902920594135</v>
      </c>
    </row>
    <row r="119" spans="1:17">
      <c r="A119" s="328" t="s">
        <v>551</v>
      </c>
      <c r="B119" s="304">
        <v>2.5329999999999999</v>
      </c>
      <c r="C119" s="225">
        <v>0.09</v>
      </c>
      <c r="D119" s="225">
        <v>0.1769</v>
      </c>
      <c r="E119" s="225">
        <v>4.5999999999999999E-3</v>
      </c>
      <c r="F119" s="226">
        <v>0.84043000000000001</v>
      </c>
      <c r="G119" s="227">
        <v>0.1051</v>
      </c>
      <c r="H119" s="305">
        <v>2.0999999999999999E-3</v>
      </c>
      <c r="I119" s="314">
        <v>1050.0168438451544</v>
      </c>
      <c r="J119" s="228">
        <v>54.607998662382251</v>
      </c>
      <c r="K119" s="228">
        <v>1281.5630485627335</v>
      </c>
      <c r="L119" s="228">
        <v>91.070410083415723</v>
      </c>
      <c r="M119" s="228">
        <v>1716.0649044123011</v>
      </c>
      <c r="N119" s="315">
        <v>68.577284476990144</v>
      </c>
      <c r="O119" s="321">
        <v>775</v>
      </c>
      <c r="P119" s="322">
        <v>0.36900369003690037</v>
      </c>
      <c r="Q119" s="326">
        <v>38.812521534274211</v>
      </c>
    </row>
    <row r="120" spans="1:17">
      <c r="A120" s="328" t="s">
        <v>552</v>
      </c>
      <c r="B120" s="304">
        <v>3.61</v>
      </c>
      <c r="C120" s="225">
        <v>0.18</v>
      </c>
      <c r="D120" s="225">
        <v>0.245</v>
      </c>
      <c r="E120" s="225">
        <v>9.4999999999999998E-3</v>
      </c>
      <c r="F120" s="226">
        <v>0.85826000000000002</v>
      </c>
      <c r="G120" s="227">
        <v>0.10780000000000001</v>
      </c>
      <c r="H120" s="305">
        <v>3.2000000000000002E-3</v>
      </c>
      <c r="I120" s="314">
        <v>1412.6383878592815</v>
      </c>
      <c r="J120" s="228">
        <v>109.55154844623</v>
      </c>
      <c r="K120" s="228">
        <v>1551.7366675215078</v>
      </c>
      <c r="L120" s="228">
        <v>154.74382279992878</v>
      </c>
      <c r="M120" s="228">
        <v>1762.5612853580951</v>
      </c>
      <c r="N120" s="315">
        <v>104.64185738675147</v>
      </c>
      <c r="O120" s="321">
        <v>510</v>
      </c>
      <c r="P120" s="322">
        <v>0.37453183520599254</v>
      </c>
      <c r="Q120" s="326">
        <v>19.853091089977092</v>
      </c>
    </row>
    <row r="121" spans="1:17">
      <c r="A121" s="328" t="s">
        <v>553</v>
      </c>
      <c r="B121" s="304">
        <v>3.5179999999999998</v>
      </c>
      <c r="C121" s="225">
        <v>8.5999999999999993E-2</v>
      </c>
      <c r="D121" s="225">
        <v>0.2424</v>
      </c>
      <c r="E121" s="225">
        <v>5.4000000000000003E-3</v>
      </c>
      <c r="F121" s="226">
        <v>0.69811999999999996</v>
      </c>
      <c r="G121" s="227">
        <v>0.10440000000000001</v>
      </c>
      <c r="H121" s="305">
        <v>2.2000000000000001E-3</v>
      </c>
      <c r="I121" s="314">
        <v>1399.1619200795503</v>
      </c>
      <c r="J121" s="228">
        <v>62.338897429286902</v>
      </c>
      <c r="K121" s="228">
        <v>1531.2681302186236</v>
      </c>
      <c r="L121" s="228">
        <v>74.865866514384109</v>
      </c>
      <c r="M121" s="228">
        <v>1703.7699800093305</v>
      </c>
      <c r="N121" s="315">
        <v>71.806397624914311</v>
      </c>
      <c r="O121" s="321">
        <v>307</v>
      </c>
      <c r="P121" s="322">
        <v>1.097694840834248</v>
      </c>
      <c r="Q121" s="326">
        <v>17.878473238982185</v>
      </c>
    </row>
    <row r="122" spans="1:17">
      <c r="A122" s="328" t="s">
        <v>554</v>
      </c>
      <c r="B122" s="304">
        <v>2.19</v>
      </c>
      <c r="C122" s="225">
        <v>0.12</v>
      </c>
      <c r="D122" s="225">
        <v>0.157</v>
      </c>
      <c r="E122" s="225">
        <v>7.6E-3</v>
      </c>
      <c r="F122" s="226">
        <v>0.88682000000000005</v>
      </c>
      <c r="G122" s="227">
        <v>0.1019</v>
      </c>
      <c r="H122" s="305">
        <v>2.5000000000000001E-3</v>
      </c>
      <c r="I122" s="314">
        <v>940.08346953450155</v>
      </c>
      <c r="J122" s="228">
        <v>91.014450553658747</v>
      </c>
      <c r="K122" s="228">
        <v>1177.8655803388874</v>
      </c>
      <c r="L122" s="228">
        <v>129.08115948919314</v>
      </c>
      <c r="M122" s="228">
        <v>1659.0149899288558</v>
      </c>
      <c r="N122" s="315">
        <v>81.404072126047879</v>
      </c>
      <c r="O122" s="321">
        <v>364</v>
      </c>
      <c r="P122" s="322">
        <v>0.37735849056603776</v>
      </c>
      <c r="Q122" s="326">
        <v>43.33484174396667</v>
      </c>
    </row>
    <row r="123" spans="1:17">
      <c r="A123" s="328" t="s">
        <v>555</v>
      </c>
      <c r="B123" s="304">
        <v>0.82699999999999996</v>
      </c>
      <c r="C123" s="225">
        <v>4.1000000000000002E-2</v>
      </c>
      <c r="D123" s="225">
        <v>6.5299999999999997E-2</v>
      </c>
      <c r="E123" s="225">
        <v>3.0000000000000001E-3</v>
      </c>
      <c r="F123" s="226">
        <v>0.92789999999999995</v>
      </c>
      <c r="G123" s="227">
        <v>9.1600000000000001E-2</v>
      </c>
      <c r="H123" s="305">
        <v>1.6999999999999999E-3</v>
      </c>
      <c r="I123" s="314">
        <v>407.7772740371621</v>
      </c>
      <c r="J123" s="228">
        <v>37.468049681821945</v>
      </c>
      <c r="K123" s="228">
        <v>611.94626328463187</v>
      </c>
      <c r="L123" s="228">
        <v>60.676654884328684</v>
      </c>
      <c r="M123" s="228">
        <v>1459.1068198449241</v>
      </c>
      <c r="N123" s="315">
        <v>54.158986762802854</v>
      </c>
      <c r="O123" s="321">
        <v>1394</v>
      </c>
      <c r="P123" s="322">
        <v>1.0515247108307046</v>
      </c>
      <c r="Q123" s="326">
        <v>72.05295263574321</v>
      </c>
    </row>
    <row r="124" spans="1:17">
      <c r="A124" s="328" t="s">
        <v>556</v>
      </c>
      <c r="B124" s="304">
        <v>4.2880000000000003</v>
      </c>
      <c r="C124" s="225">
        <v>7.4999999999999997E-2</v>
      </c>
      <c r="D124" s="225">
        <v>0.29830000000000001</v>
      </c>
      <c r="E124" s="225">
        <v>4.5999999999999999E-3</v>
      </c>
      <c r="F124" s="226">
        <v>0.44285999999999998</v>
      </c>
      <c r="G124" s="227">
        <v>0.1047</v>
      </c>
      <c r="H124" s="305">
        <v>1.8E-3</v>
      </c>
      <c r="I124" s="314">
        <v>1682.8732724194729</v>
      </c>
      <c r="J124" s="228">
        <v>51.902226303248909</v>
      </c>
      <c r="K124" s="228">
        <v>1691.0596563429815</v>
      </c>
      <c r="L124" s="228">
        <v>59.155538351550184</v>
      </c>
      <c r="M124" s="228">
        <v>1709.0516328341512</v>
      </c>
      <c r="N124" s="315">
        <v>58.763952991432134</v>
      </c>
      <c r="O124" s="321">
        <v>276</v>
      </c>
      <c r="P124" s="322">
        <v>2.7777777777777776E-2</v>
      </c>
      <c r="Q124" s="326">
        <v>1.5317477782263555</v>
      </c>
    </row>
    <row r="125" spans="1:17">
      <c r="A125" s="328" t="s">
        <v>557</v>
      </c>
      <c r="B125" s="304">
        <v>4.3170000000000002</v>
      </c>
      <c r="C125" s="225">
        <v>9.1999999999999998E-2</v>
      </c>
      <c r="D125" s="225">
        <v>0.30409999999999998</v>
      </c>
      <c r="E125" s="225">
        <v>6.0000000000000001E-3</v>
      </c>
      <c r="F125" s="226">
        <v>0.68162999999999996</v>
      </c>
      <c r="G125" s="227">
        <v>0.1033</v>
      </c>
      <c r="H125" s="305">
        <v>1.6000000000000001E-3</v>
      </c>
      <c r="I125" s="314">
        <v>1711.607720745973</v>
      </c>
      <c r="J125" s="228">
        <v>67.541245146174532</v>
      </c>
      <c r="K125" s="228">
        <v>1696.6129202642041</v>
      </c>
      <c r="L125" s="228">
        <v>72.313360511608423</v>
      </c>
      <c r="M125" s="228">
        <v>1684.2426022903417</v>
      </c>
      <c r="N125" s="315">
        <v>52.17402059369887</v>
      </c>
      <c r="O125" s="321">
        <v>423</v>
      </c>
      <c r="P125" s="322">
        <v>0.35423308537017356</v>
      </c>
      <c r="Q125" s="326">
        <v>-1.6247729643234621</v>
      </c>
    </row>
    <row r="126" spans="1:17">
      <c r="A126" s="328" t="s">
        <v>558</v>
      </c>
      <c r="B126" s="304">
        <v>3.6419999999999999</v>
      </c>
      <c r="C126" s="225">
        <v>9.4E-2</v>
      </c>
      <c r="D126" s="225">
        <v>0.26429999999999998</v>
      </c>
      <c r="E126" s="225">
        <v>6.4999999999999997E-3</v>
      </c>
      <c r="F126" s="226">
        <v>0.68457000000000001</v>
      </c>
      <c r="G126" s="227">
        <v>0.1</v>
      </c>
      <c r="H126" s="305">
        <v>2.0999999999999999E-3</v>
      </c>
      <c r="I126" s="314">
        <v>1511.8040891907492</v>
      </c>
      <c r="J126" s="228">
        <v>74.360397879227165</v>
      </c>
      <c r="K126" s="228">
        <v>1558.760529879926</v>
      </c>
      <c r="L126" s="228">
        <v>80.46320143257168</v>
      </c>
      <c r="M126" s="228">
        <v>1624.083156511595</v>
      </c>
      <c r="N126" s="315">
        <v>68.211492573486979</v>
      </c>
      <c r="O126" s="321">
        <v>229</v>
      </c>
      <c r="P126" s="322">
        <v>1.277139208173691</v>
      </c>
      <c r="Q126" s="326">
        <v>6.9133816744958114</v>
      </c>
    </row>
    <row r="127" spans="1:17">
      <c r="A127" s="328" t="s">
        <v>559</v>
      </c>
      <c r="B127" s="304">
        <v>4.0599999999999996</v>
      </c>
      <c r="C127" s="225">
        <v>0.11</v>
      </c>
      <c r="D127" s="225">
        <v>0.28720000000000001</v>
      </c>
      <c r="E127" s="225">
        <v>7.1000000000000004E-3</v>
      </c>
      <c r="F127" s="226">
        <v>0.55513000000000001</v>
      </c>
      <c r="G127" s="227">
        <v>0.10290000000000001</v>
      </c>
      <c r="H127" s="305">
        <v>2.0999999999999999E-3</v>
      </c>
      <c r="I127" s="314">
        <v>1627.5217836972529</v>
      </c>
      <c r="J127" s="228">
        <v>80.469391812329349</v>
      </c>
      <c r="K127" s="228">
        <v>1646.3080502608257</v>
      </c>
      <c r="L127" s="228">
        <v>89.208810605266436</v>
      </c>
      <c r="M127" s="228">
        <v>1677.0780174359111</v>
      </c>
      <c r="N127" s="315">
        <v>68.452163976975953</v>
      </c>
      <c r="O127" s="321">
        <v>297.5</v>
      </c>
      <c r="P127" s="322">
        <v>1.0330578512396695</v>
      </c>
      <c r="Q127" s="326">
        <v>2.9549152289542802</v>
      </c>
    </row>
    <row r="128" spans="1:17">
      <c r="A128" s="328" t="s">
        <v>560</v>
      </c>
      <c r="B128" s="304">
        <v>4.13</v>
      </c>
      <c r="C128" s="225">
        <v>0.11</v>
      </c>
      <c r="D128" s="225">
        <v>0.29249999999999998</v>
      </c>
      <c r="E128" s="225">
        <v>7.9000000000000008E-3</v>
      </c>
      <c r="F128" s="226">
        <v>0.74778</v>
      </c>
      <c r="G128" s="227">
        <v>0.10390000000000001</v>
      </c>
      <c r="H128" s="305">
        <v>1.9E-3</v>
      </c>
      <c r="I128" s="314">
        <v>1654.0101685766133</v>
      </c>
      <c r="J128" s="228">
        <v>89.344822781232466</v>
      </c>
      <c r="K128" s="228">
        <v>1660.2585766184477</v>
      </c>
      <c r="L128" s="228">
        <v>88.439924178222398</v>
      </c>
      <c r="M128" s="228">
        <v>1694.9255162410145</v>
      </c>
      <c r="N128" s="315">
        <v>61.989576147409579</v>
      </c>
      <c r="O128" s="321">
        <v>453</v>
      </c>
      <c r="P128" s="322">
        <v>0.73529411764705876</v>
      </c>
      <c r="Q128" s="326">
        <v>2.4139908964933676</v>
      </c>
    </row>
    <row r="129" spans="1:17">
      <c r="A129" s="328" t="s">
        <v>561</v>
      </c>
      <c r="B129" s="304">
        <v>4.407</v>
      </c>
      <c r="C129" s="225">
        <v>7.8E-2</v>
      </c>
      <c r="D129" s="225">
        <v>0.31159999999999999</v>
      </c>
      <c r="E129" s="225">
        <v>6.4000000000000003E-3</v>
      </c>
      <c r="F129" s="226">
        <v>0.46849000000000002</v>
      </c>
      <c r="G129" s="227">
        <v>0.10290000000000001</v>
      </c>
      <c r="H129" s="305">
        <v>2.0999999999999999E-3</v>
      </c>
      <c r="I129" s="314">
        <v>1748.5754455333185</v>
      </c>
      <c r="J129" s="228">
        <v>71.828516376208214</v>
      </c>
      <c r="K129" s="228">
        <v>1713.6563033963221</v>
      </c>
      <c r="L129" s="228">
        <v>60.660400120223791</v>
      </c>
      <c r="M129" s="228">
        <v>1677.0780174359111</v>
      </c>
      <c r="N129" s="315">
        <v>68.452163976975953</v>
      </c>
      <c r="O129" s="321">
        <v>223</v>
      </c>
      <c r="P129" s="322">
        <v>0.82169268693508624</v>
      </c>
      <c r="Q129" s="326">
        <v>-4.2632141948124813</v>
      </c>
    </row>
    <row r="130" spans="1:17">
      <c r="A130" s="328" t="s">
        <v>562</v>
      </c>
      <c r="B130" s="304">
        <v>4.18</v>
      </c>
      <c r="C130" s="225">
        <v>0.17</v>
      </c>
      <c r="D130" s="225">
        <v>0.29199999999999998</v>
      </c>
      <c r="E130" s="225">
        <v>1.0999999999999999E-2</v>
      </c>
      <c r="F130" s="226">
        <v>0.36993999999999999</v>
      </c>
      <c r="G130" s="227">
        <v>0.1009</v>
      </c>
      <c r="H130" s="305">
        <v>4.1999999999999997E-3</v>
      </c>
      <c r="I130" s="314">
        <v>1651.5159088503474</v>
      </c>
      <c r="J130" s="228">
        <v>124.42928080379329</v>
      </c>
      <c r="K130" s="228">
        <v>1670.1071800491361</v>
      </c>
      <c r="L130" s="228">
        <v>135.84603856859005</v>
      </c>
      <c r="M130" s="228">
        <v>1640.7313641557575</v>
      </c>
      <c r="N130" s="315">
        <v>136.59210563833858</v>
      </c>
      <c r="O130" s="321">
        <v>42.6</v>
      </c>
      <c r="P130" s="322">
        <v>1.3531799729364005</v>
      </c>
      <c r="Q130" s="326">
        <v>-0.65730106281836065</v>
      </c>
    </row>
    <row r="131" spans="1:17">
      <c r="A131" s="328" t="s">
        <v>563</v>
      </c>
      <c r="B131" s="304">
        <v>0.89300000000000002</v>
      </c>
      <c r="C131" s="225">
        <v>8.2000000000000003E-2</v>
      </c>
      <c r="D131" s="225">
        <v>7.0999999999999994E-2</v>
      </c>
      <c r="E131" s="225">
        <v>5.5999999999999999E-3</v>
      </c>
      <c r="F131" s="226">
        <v>0.96933000000000002</v>
      </c>
      <c r="G131" s="227">
        <v>9.1200000000000003E-2</v>
      </c>
      <c r="H131" s="305">
        <v>2.3999999999999998E-3</v>
      </c>
      <c r="I131" s="314">
        <v>442.17754369451524</v>
      </c>
      <c r="J131" s="228">
        <v>69.751950554627754</v>
      </c>
      <c r="K131" s="228">
        <v>647.97976567719536</v>
      </c>
      <c r="L131" s="228">
        <v>119.00188305829792</v>
      </c>
      <c r="M131" s="228">
        <v>1450.7821208662995</v>
      </c>
      <c r="N131" s="315">
        <v>76.356953729805227</v>
      </c>
      <c r="O131" s="321">
        <v>1520</v>
      </c>
      <c r="P131" s="322">
        <v>0.52910052910052918</v>
      </c>
      <c r="Q131" s="326">
        <v>69.521436931516661</v>
      </c>
    </row>
    <row r="132" spans="1:17">
      <c r="A132" s="328" t="s">
        <v>564</v>
      </c>
      <c r="B132" s="304">
        <v>2.4</v>
      </c>
      <c r="C132" s="225">
        <v>0.18</v>
      </c>
      <c r="D132" s="225">
        <v>0.17399999999999999</v>
      </c>
      <c r="E132" s="225">
        <v>1.2999999999999999E-2</v>
      </c>
      <c r="F132" s="226">
        <v>0.91720999999999997</v>
      </c>
      <c r="G132" s="227">
        <v>0.10290000000000001</v>
      </c>
      <c r="H132" s="305">
        <v>3.0000000000000001E-3</v>
      </c>
      <c r="I132" s="314">
        <v>1034.1126279188052</v>
      </c>
      <c r="J132" s="228">
        <v>154.5225765855686</v>
      </c>
      <c r="K132" s="228">
        <v>1242.6008342611724</v>
      </c>
      <c r="L132" s="228">
        <v>186.39012513917586</v>
      </c>
      <c r="M132" s="228">
        <v>1677.0780174359111</v>
      </c>
      <c r="N132" s="315">
        <v>97.788805681394237</v>
      </c>
      <c r="O132" s="321">
        <v>247</v>
      </c>
      <c r="P132" s="322">
        <v>0.5376344086021505</v>
      </c>
      <c r="Q132" s="326">
        <v>38.338430462533722</v>
      </c>
    </row>
    <row r="133" spans="1:17">
      <c r="A133" s="328" t="s">
        <v>565</v>
      </c>
      <c r="B133" s="304">
        <v>1.9550000000000001</v>
      </c>
      <c r="C133" s="225">
        <v>7.8E-2</v>
      </c>
      <c r="D133" s="225">
        <v>0.1358</v>
      </c>
      <c r="E133" s="225">
        <v>4.4000000000000003E-3</v>
      </c>
      <c r="F133" s="226">
        <v>0.74736000000000002</v>
      </c>
      <c r="G133" s="227">
        <v>0.10440000000000001</v>
      </c>
      <c r="H133" s="305">
        <v>3.3999999999999998E-3</v>
      </c>
      <c r="I133" s="314">
        <v>820.86864439126543</v>
      </c>
      <c r="J133" s="228">
        <v>53.193255306650485</v>
      </c>
      <c r="K133" s="228">
        <v>1100.1661683079267</v>
      </c>
      <c r="L133" s="228">
        <v>87.788195527384431</v>
      </c>
      <c r="M133" s="228">
        <v>1703.7699800093305</v>
      </c>
      <c r="N133" s="315">
        <v>110.97352360214029</v>
      </c>
      <c r="O133" s="321">
        <v>1006</v>
      </c>
      <c r="P133" s="322">
        <v>0.42735042735042739</v>
      </c>
      <c r="Q133" s="326">
        <v>51.820453815792078</v>
      </c>
    </row>
    <row r="134" spans="1:17">
      <c r="A134" s="328" t="s">
        <v>566</v>
      </c>
      <c r="B134" s="304">
        <v>2.7629999999999999</v>
      </c>
      <c r="C134" s="225">
        <v>7.6999999999999999E-2</v>
      </c>
      <c r="D134" s="225">
        <v>0.2329</v>
      </c>
      <c r="E134" s="225">
        <v>5.4999999999999997E-3</v>
      </c>
      <c r="F134" s="226">
        <v>0.51198999999999995</v>
      </c>
      <c r="G134" s="227">
        <v>8.5300000000000001E-2</v>
      </c>
      <c r="H134" s="305">
        <v>2.0999999999999999E-3</v>
      </c>
      <c r="I134" s="314">
        <v>1349.6800508774854</v>
      </c>
      <c r="J134" s="228">
        <v>63.746159551963672</v>
      </c>
      <c r="K134" s="228">
        <v>1345.6023877862619</v>
      </c>
      <c r="L134" s="228">
        <v>74.999192080739903</v>
      </c>
      <c r="M134" s="228">
        <v>1322.3672863935196</v>
      </c>
      <c r="N134" s="315">
        <v>65.110698743877862</v>
      </c>
      <c r="O134" s="321">
        <v>175.2</v>
      </c>
      <c r="P134" s="322">
        <v>1.2091898428053205</v>
      </c>
      <c r="Q134" s="326">
        <v>-2.0654446586058306</v>
      </c>
    </row>
    <row r="135" spans="1:17">
      <c r="A135" s="328" t="s">
        <v>567</v>
      </c>
      <c r="B135" s="304">
        <v>3.48</v>
      </c>
      <c r="C135" s="225">
        <v>0.16</v>
      </c>
      <c r="D135" s="225">
        <v>0.245</v>
      </c>
      <c r="E135" s="225">
        <v>1.0999999999999999E-2</v>
      </c>
      <c r="F135" s="226">
        <v>0.77886</v>
      </c>
      <c r="G135" s="227">
        <v>0.1032</v>
      </c>
      <c r="H135" s="305">
        <v>2.3E-3</v>
      </c>
      <c r="I135" s="314">
        <v>1412.6383878592815</v>
      </c>
      <c r="J135" s="228">
        <v>126.84916135879261</v>
      </c>
      <c r="K135" s="228">
        <v>1522.6918276152651</v>
      </c>
      <c r="L135" s="228">
        <v>140.01763932094391</v>
      </c>
      <c r="M135" s="228">
        <v>1682.4546714335017</v>
      </c>
      <c r="N135" s="315">
        <v>74.993134579400277</v>
      </c>
      <c r="O135" s="321">
        <v>612</v>
      </c>
      <c r="P135" s="322">
        <v>1.0869565217391304</v>
      </c>
      <c r="Q135" s="326">
        <v>16.037061096233206</v>
      </c>
    </row>
    <row r="136" spans="1:17">
      <c r="A136" s="328" t="s">
        <v>568</v>
      </c>
      <c r="B136" s="304">
        <v>3.94</v>
      </c>
      <c r="C136" s="225">
        <v>0.11</v>
      </c>
      <c r="D136" s="225">
        <v>0.27110000000000001</v>
      </c>
      <c r="E136" s="225">
        <v>6.4999999999999997E-3</v>
      </c>
      <c r="F136" s="226">
        <v>0.68625999999999998</v>
      </c>
      <c r="G136" s="227">
        <v>0.1045</v>
      </c>
      <c r="H136" s="305">
        <v>2.2000000000000001E-3</v>
      </c>
      <c r="I136" s="314">
        <v>1546.383028644553</v>
      </c>
      <c r="J136" s="228">
        <v>74.153372823235657</v>
      </c>
      <c r="K136" s="228">
        <v>1621.9376871603097</v>
      </c>
      <c r="L136" s="228">
        <v>90.565048521641657</v>
      </c>
      <c r="M136" s="228">
        <v>1705.5326069225284</v>
      </c>
      <c r="N136" s="315">
        <v>71.81189923884331</v>
      </c>
      <c r="O136" s="321">
        <v>625</v>
      </c>
      <c r="P136" s="322">
        <v>0.66312997347480107</v>
      </c>
      <c r="Q136" s="326">
        <v>9.3313711876283456</v>
      </c>
    </row>
    <row r="137" spans="1:17">
      <c r="A137" s="328" t="s">
        <v>569</v>
      </c>
      <c r="B137" s="304">
        <v>4.1790000000000003</v>
      </c>
      <c r="C137" s="225">
        <v>9.1999999999999998E-2</v>
      </c>
      <c r="D137" s="225">
        <v>0.28510000000000002</v>
      </c>
      <c r="E137" s="225">
        <v>7.4999999999999997E-3</v>
      </c>
      <c r="F137" s="226">
        <v>0.61075999999999997</v>
      </c>
      <c r="G137" s="227">
        <v>0.1056</v>
      </c>
      <c r="H137" s="305">
        <v>2.3E-3</v>
      </c>
      <c r="I137" s="314">
        <v>1616.9962051955415</v>
      </c>
      <c r="J137" s="228">
        <v>85.075212479597056</v>
      </c>
      <c r="K137" s="228">
        <v>1669.9111412314103</v>
      </c>
      <c r="L137" s="228">
        <v>73.52564010207692</v>
      </c>
      <c r="M137" s="228">
        <v>1724.7854142786396</v>
      </c>
      <c r="N137" s="315">
        <v>75.132697970471042</v>
      </c>
      <c r="O137" s="321">
        <v>729</v>
      </c>
      <c r="P137" s="322">
        <v>0.50075112669003508</v>
      </c>
      <c r="Q137" s="326">
        <v>6.2494272151633945</v>
      </c>
    </row>
    <row r="138" spans="1:17">
      <c r="A138" s="328" t="s">
        <v>570</v>
      </c>
      <c r="B138" s="304">
        <v>3.82</v>
      </c>
      <c r="C138" s="225">
        <v>0.25</v>
      </c>
      <c r="D138" s="225">
        <v>0.26</v>
      </c>
      <c r="E138" s="225">
        <v>1.4999999999999999E-2</v>
      </c>
      <c r="F138" s="226">
        <v>0.94020999999999999</v>
      </c>
      <c r="G138" s="227">
        <v>0.1077</v>
      </c>
      <c r="H138" s="305">
        <v>2.0999999999999999E-3</v>
      </c>
      <c r="I138" s="314">
        <v>1489.8418756705023</v>
      </c>
      <c r="J138" s="228">
        <v>171.90483180813487</v>
      </c>
      <c r="K138" s="228">
        <v>1596.9679931588657</v>
      </c>
      <c r="L138" s="228">
        <v>209.02722423545364</v>
      </c>
      <c r="M138" s="228">
        <v>1760.8648119789596</v>
      </c>
      <c r="N138" s="315">
        <v>68.668822751268607</v>
      </c>
      <c r="O138" s="321">
        <v>291</v>
      </c>
      <c r="P138" s="322">
        <v>0.36496350364963503</v>
      </c>
      <c r="Q138" s="326">
        <v>15.391467559844429</v>
      </c>
    </row>
    <row r="139" spans="1:17">
      <c r="A139" s="328" t="s">
        <v>571</v>
      </c>
      <c r="B139" s="304">
        <v>4.2300000000000004</v>
      </c>
      <c r="C139" s="225">
        <v>0.11</v>
      </c>
      <c r="D139" s="225">
        <v>0.2954</v>
      </c>
      <c r="E139" s="225">
        <v>5.4000000000000003E-3</v>
      </c>
      <c r="F139" s="226">
        <v>0.50748000000000004</v>
      </c>
      <c r="G139" s="227">
        <v>0.10589999999999999</v>
      </c>
      <c r="H139" s="305">
        <v>2.5000000000000001E-3</v>
      </c>
      <c r="I139" s="314">
        <v>1668.4578744024468</v>
      </c>
      <c r="J139" s="228">
        <v>60.999813959195755</v>
      </c>
      <c r="K139" s="228">
        <v>1679.8611748762062</v>
      </c>
      <c r="L139" s="228">
        <v>87.368666305618277</v>
      </c>
      <c r="M139" s="228">
        <v>1729.99336487189</v>
      </c>
      <c r="N139" s="315">
        <v>81.680517699333819</v>
      </c>
      <c r="O139" s="321">
        <v>535</v>
      </c>
      <c r="P139" s="322">
        <v>1.0582010582010584</v>
      </c>
      <c r="Q139" s="326">
        <v>3.556978409220668</v>
      </c>
    </row>
    <row r="140" spans="1:17">
      <c r="A140" s="328" t="s">
        <v>572</v>
      </c>
      <c r="B140" s="304">
        <v>3.1</v>
      </c>
      <c r="C140" s="225">
        <v>0.1</v>
      </c>
      <c r="D140" s="225">
        <v>0.21429999999999999</v>
      </c>
      <c r="E140" s="225">
        <v>8.3000000000000001E-3</v>
      </c>
      <c r="F140" s="226">
        <v>0.56893000000000005</v>
      </c>
      <c r="G140" s="227">
        <v>0.1053</v>
      </c>
      <c r="H140" s="305">
        <v>3.0000000000000001E-3</v>
      </c>
      <c r="I140" s="314">
        <v>1251.6859247551083</v>
      </c>
      <c r="J140" s="228">
        <v>96.957472472864211</v>
      </c>
      <c r="K140" s="228">
        <v>1432.6922614715561</v>
      </c>
      <c r="L140" s="228">
        <v>92.431758804616521</v>
      </c>
      <c r="M140" s="228">
        <v>1719.5592246112521</v>
      </c>
      <c r="N140" s="315">
        <v>97.980582598931747</v>
      </c>
      <c r="O140" s="321">
        <v>455</v>
      </c>
      <c r="P140" s="322">
        <v>1.0893246187363834</v>
      </c>
      <c r="Q140" s="326">
        <v>27.20890872263605</v>
      </c>
    </row>
    <row r="141" spans="1:17">
      <c r="A141" s="328" t="s">
        <v>573</v>
      </c>
      <c r="B141" s="304">
        <v>2.0720000000000001</v>
      </c>
      <c r="C141" s="225">
        <v>6.4000000000000001E-2</v>
      </c>
      <c r="D141" s="225">
        <v>0.1479</v>
      </c>
      <c r="E141" s="225">
        <v>4.7000000000000002E-3</v>
      </c>
      <c r="F141" s="226">
        <v>0.55174000000000001</v>
      </c>
      <c r="G141" s="227">
        <v>0.10349999999999999</v>
      </c>
      <c r="H141" s="305">
        <v>2.7000000000000001E-3</v>
      </c>
      <c r="I141" s="314">
        <v>889.18089340411893</v>
      </c>
      <c r="J141" s="228">
        <v>56.513187275177266</v>
      </c>
      <c r="K141" s="228">
        <v>1139.593659222649</v>
      </c>
      <c r="L141" s="228">
        <v>70.399608291746659</v>
      </c>
      <c r="M141" s="228">
        <v>1687.8120628591448</v>
      </c>
      <c r="N141" s="315">
        <v>88.059759801346686</v>
      </c>
      <c r="O141" s="321">
        <v>999</v>
      </c>
      <c r="P141" s="322">
        <v>0.50251256281407031</v>
      </c>
      <c r="Q141" s="326">
        <v>47.317541273057905</v>
      </c>
    </row>
    <row r="142" spans="1:17">
      <c r="A142" s="328" t="s">
        <v>574</v>
      </c>
      <c r="B142" s="304">
        <v>2.92</v>
      </c>
      <c r="C142" s="225">
        <v>0.12</v>
      </c>
      <c r="D142" s="225">
        <v>0.24199999999999999</v>
      </c>
      <c r="E142" s="225">
        <v>1.4999999999999999E-2</v>
      </c>
      <c r="F142" s="226">
        <v>0.85163999999999995</v>
      </c>
      <c r="G142" s="227">
        <v>8.7800000000000003E-2</v>
      </c>
      <c r="H142" s="305">
        <v>3.8E-3</v>
      </c>
      <c r="I142" s="314">
        <v>1397.0861144966127</v>
      </c>
      <c r="J142" s="228">
        <v>173.19249353263794</v>
      </c>
      <c r="K142" s="228">
        <v>1387.1063144665391</v>
      </c>
      <c r="L142" s="228">
        <v>114.00873817533197</v>
      </c>
      <c r="M142" s="228">
        <v>1378.1116941262185</v>
      </c>
      <c r="N142" s="315">
        <v>119.28985051662026</v>
      </c>
      <c r="O142" s="321">
        <v>140.1</v>
      </c>
      <c r="P142" s="322">
        <v>0.82644628099173556</v>
      </c>
      <c r="Q142" s="326">
        <v>-1.3768419824943701</v>
      </c>
    </row>
    <row r="143" spans="1:17">
      <c r="A143" s="328" t="s">
        <v>575</v>
      </c>
      <c r="B143" s="304">
        <v>2.81</v>
      </c>
      <c r="C143" s="225">
        <v>8.2000000000000003E-2</v>
      </c>
      <c r="D143" s="225">
        <v>0.19980000000000001</v>
      </c>
      <c r="E143" s="225">
        <v>5.7000000000000002E-3</v>
      </c>
      <c r="F143" s="226">
        <v>0.76815</v>
      </c>
      <c r="G143" s="227">
        <v>0.1018</v>
      </c>
      <c r="H143" s="305">
        <v>2E-3</v>
      </c>
      <c r="I143" s="314">
        <v>1174.2457775139769</v>
      </c>
      <c r="J143" s="228">
        <v>66.999008326623311</v>
      </c>
      <c r="K143" s="228">
        <v>1358.206010193034</v>
      </c>
      <c r="L143" s="228">
        <v>79.26896287247601</v>
      </c>
      <c r="M143" s="228">
        <v>1657.1966394327333</v>
      </c>
      <c r="N143" s="315">
        <v>65.11578151012705</v>
      </c>
      <c r="O143" s="321">
        <v>791</v>
      </c>
      <c r="P143" s="322">
        <v>0.69930069930069938</v>
      </c>
      <c r="Q143" s="326">
        <v>29.142640675645637</v>
      </c>
    </row>
    <row r="144" spans="1:17">
      <c r="A144" s="328" t="s">
        <v>576</v>
      </c>
      <c r="B144" s="304">
        <v>4.63</v>
      </c>
      <c r="C144" s="225">
        <v>0.11</v>
      </c>
      <c r="D144" s="225">
        <v>0.31900000000000001</v>
      </c>
      <c r="E144" s="225">
        <v>6.4000000000000003E-3</v>
      </c>
      <c r="F144" s="226">
        <v>0.60938000000000003</v>
      </c>
      <c r="G144" s="227">
        <v>0.10489999999999999</v>
      </c>
      <c r="H144" s="305">
        <v>2.0999999999999999E-3</v>
      </c>
      <c r="I144" s="314">
        <v>1784.8436663025143</v>
      </c>
      <c r="J144" s="228">
        <v>71.617551500539761</v>
      </c>
      <c r="K144" s="228">
        <v>1754.6930417338672</v>
      </c>
      <c r="L144" s="228">
        <v>83.37634323573451</v>
      </c>
      <c r="M144" s="228">
        <v>1712.5623862006112</v>
      </c>
      <c r="N144" s="315">
        <v>68.567798112893868</v>
      </c>
      <c r="O144" s="321">
        <v>400</v>
      </c>
      <c r="P144" s="322">
        <v>0.72306579898770784</v>
      </c>
      <c r="Q144" s="326">
        <v>-4.2206509196001996</v>
      </c>
    </row>
    <row r="145" spans="1:17">
      <c r="A145" s="328" t="s">
        <v>577</v>
      </c>
      <c r="B145" s="304">
        <v>6.39</v>
      </c>
      <c r="C145" s="225">
        <v>0.21</v>
      </c>
      <c r="D145" s="225">
        <v>0.38200000000000001</v>
      </c>
      <c r="E145" s="225">
        <v>1.4999999999999999E-2</v>
      </c>
      <c r="F145" s="226">
        <v>0.77042999999999995</v>
      </c>
      <c r="G145" s="227">
        <v>0.1217</v>
      </c>
      <c r="H145" s="305">
        <v>3.2000000000000002E-3</v>
      </c>
      <c r="I145" s="314">
        <v>2085.619502629997</v>
      </c>
      <c r="J145" s="228">
        <v>163.79210753638719</v>
      </c>
      <c r="K145" s="228">
        <v>2030.8958064274871</v>
      </c>
      <c r="L145" s="228">
        <v>133.48610934265173</v>
      </c>
      <c r="M145" s="228">
        <v>1981.2977535700397</v>
      </c>
      <c r="N145" s="315">
        <v>104.19314398396266</v>
      </c>
      <c r="O145" s="321">
        <v>254</v>
      </c>
      <c r="P145" s="322">
        <v>0.75187969924812026</v>
      </c>
      <c r="Q145" s="326">
        <v>-5.2653241478714197</v>
      </c>
    </row>
    <row r="146" spans="1:17">
      <c r="A146" s="328" t="s">
        <v>578</v>
      </c>
      <c r="B146" s="304">
        <v>3.66</v>
      </c>
      <c r="C146" s="225">
        <v>0.11</v>
      </c>
      <c r="D146" s="225">
        <v>0.25819999999999999</v>
      </c>
      <c r="E146" s="225">
        <v>6.8999999999999999E-3</v>
      </c>
      <c r="F146" s="226">
        <v>0.52561000000000002</v>
      </c>
      <c r="G146" s="227">
        <v>0.1043</v>
      </c>
      <c r="H146" s="305">
        <v>2.8999999999999998E-3</v>
      </c>
      <c r="I146" s="314">
        <v>1480.6261283080885</v>
      </c>
      <c r="J146" s="228">
        <v>79.134936369680958</v>
      </c>
      <c r="K146" s="228">
        <v>1562.690204739356</v>
      </c>
      <c r="L146" s="228">
        <v>93.932198099086975</v>
      </c>
      <c r="M146" s="228">
        <v>1702.0052708247874</v>
      </c>
      <c r="N146" s="315">
        <v>94.646505951905723</v>
      </c>
      <c r="O146" s="321">
        <v>561</v>
      </c>
      <c r="P146" s="322">
        <v>0.4504504504504504</v>
      </c>
      <c r="Q146" s="326">
        <v>13.006959867369805</v>
      </c>
    </row>
    <row r="147" spans="1:17">
      <c r="A147" s="328" t="s">
        <v>579</v>
      </c>
      <c r="B147" s="304">
        <v>4.3</v>
      </c>
      <c r="C147" s="225">
        <v>0.14000000000000001</v>
      </c>
      <c r="D147" s="225">
        <v>0.29270000000000002</v>
      </c>
      <c r="E147" s="225">
        <v>8.9999999999999993E-3</v>
      </c>
      <c r="F147" s="226">
        <v>0.77725</v>
      </c>
      <c r="G147" s="227">
        <v>0.106</v>
      </c>
      <c r="H147" s="305">
        <v>2.0999999999999999E-3</v>
      </c>
      <c r="I147" s="314">
        <v>1655.0076023063011</v>
      </c>
      <c r="J147" s="228">
        <v>101.77703054838885</v>
      </c>
      <c r="K147" s="228">
        <v>1693.3612433955182</v>
      </c>
      <c r="L147" s="228">
        <v>110.26538329087097</v>
      </c>
      <c r="M147" s="228">
        <v>1731.7253164444485</v>
      </c>
      <c r="N147" s="315">
        <v>68.615531406289463</v>
      </c>
      <c r="O147" s="321">
        <v>452</v>
      </c>
      <c r="P147" s="322">
        <v>0.61500615006150061</v>
      </c>
      <c r="Q147" s="326">
        <v>4.4301318118778248</v>
      </c>
    </row>
    <row r="148" spans="1:17">
      <c r="A148" s="328" t="s">
        <v>580</v>
      </c>
      <c r="B148" s="304">
        <v>0.93500000000000005</v>
      </c>
      <c r="C148" s="225">
        <v>9.5000000000000001E-2</v>
      </c>
      <c r="D148" s="225">
        <v>7.1300000000000002E-2</v>
      </c>
      <c r="E148" s="225">
        <v>5.3E-3</v>
      </c>
      <c r="F148" s="226">
        <v>0.97511000000000003</v>
      </c>
      <c r="G148" s="227">
        <v>9.3399999999999997E-2</v>
      </c>
      <c r="H148" s="305">
        <v>2.3999999999999998E-3</v>
      </c>
      <c r="I148" s="314">
        <v>443.98300909830988</v>
      </c>
      <c r="J148" s="228">
        <v>66.00588915066038</v>
      </c>
      <c r="K148" s="228">
        <v>670.26179264024495</v>
      </c>
      <c r="L148" s="228">
        <v>136.20293112475565</v>
      </c>
      <c r="M148" s="228">
        <v>1496.0108367263792</v>
      </c>
      <c r="N148" s="315">
        <v>76.882783900285006</v>
      </c>
      <c r="O148" s="321">
        <v>1920</v>
      </c>
      <c r="P148" s="322">
        <v>0.41666666666666669</v>
      </c>
      <c r="Q148" s="326">
        <v>70.3222063504668</v>
      </c>
    </row>
    <row r="149" spans="1:17">
      <c r="A149" s="328" t="s">
        <v>581</v>
      </c>
      <c r="B149" s="304">
        <v>3.55</v>
      </c>
      <c r="C149" s="225">
        <v>0.15</v>
      </c>
      <c r="D149" s="225">
        <v>0.255</v>
      </c>
      <c r="E149" s="225">
        <v>1.0999999999999999E-2</v>
      </c>
      <c r="F149" s="226">
        <v>0.8629</v>
      </c>
      <c r="G149" s="227">
        <v>0.10050000000000001</v>
      </c>
      <c r="H149" s="305">
        <v>1.9E-3</v>
      </c>
      <c r="I149" s="314">
        <v>1464.2099763658155</v>
      </c>
      <c r="J149" s="228">
        <v>126.32399796097232</v>
      </c>
      <c r="K149" s="228">
        <v>1538.4345158784172</v>
      </c>
      <c r="L149" s="228">
        <v>130.0085506376127</v>
      </c>
      <c r="M149" s="228">
        <v>1633.3549771324961</v>
      </c>
      <c r="N149" s="315">
        <v>61.758695652770996</v>
      </c>
      <c r="O149" s="321">
        <v>352</v>
      </c>
      <c r="P149" s="322">
        <v>2.6737967914438503</v>
      </c>
      <c r="Q149" s="326">
        <v>10.355679147201069</v>
      </c>
    </row>
    <row r="150" spans="1:17">
      <c r="A150" s="328" t="s">
        <v>582</v>
      </c>
      <c r="B150" s="304">
        <v>3.57</v>
      </c>
      <c r="C150" s="225">
        <v>0.12</v>
      </c>
      <c r="D150" s="225">
        <v>0.2472</v>
      </c>
      <c r="E150" s="225">
        <v>8.2000000000000007E-3</v>
      </c>
      <c r="F150" s="226">
        <v>0.68193999999999999</v>
      </c>
      <c r="G150" s="227">
        <v>0.10489999999999999</v>
      </c>
      <c r="H150" s="305">
        <v>2.8E-3</v>
      </c>
      <c r="I150" s="314">
        <v>1424.0195891147771</v>
      </c>
      <c r="J150" s="228">
        <v>94.473791510850901</v>
      </c>
      <c r="K150" s="228">
        <v>1542.8879574616574</v>
      </c>
      <c r="L150" s="228">
        <v>103.72356016548957</v>
      </c>
      <c r="M150" s="228">
        <v>1712.5623862006112</v>
      </c>
      <c r="N150" s="315">
        <v>91.423730817191839</v>
      </c>
      <c r="O150" s="321">
        <v>524</v>
      </c>
      <c r="P150" s="322">
        <v>0.79365079365079361</v>
      </c>
      <c r="Q150" s="326">
        <v>16.848600635564459</v>
      </c>
    </row>
    <row r="151" spans="1:17">
      <c r="A151" s="328" t="s">
        <v>583</v>
      </c>
      <c r="B151" s="304">
        <v>4.17</v>
      </c>
      <c r="C151" s="225">
        <v>0.11</v>
      </c>
      <c r="D151" s="225">
        <v>0.29320000000000002</v>
      </c>
      <c r="E151" s="225">
        <v>6.1000000000000004E-3</v>
      </c>
      <c r="F151" s="226">
        <v>0.57804</v>
      </c>
      <c r="G151" s="227">
        <v>0.1038</v>
      </c>
      <c r="H151" s="305">
        <v>2.3999999999999998E-3</v>
      </c>
      <c r="I151" s="314">
        <v>1657.5005116463567</v>
      </c>
      <c r="J151" s="228">
        <v>68.96830232634909</v>
      </c>
      <c r="K151" s="228">
        <v>1668.1450865820559</v>
      </c>
      <c r="L151" s="228">
        <v>88.007654447974176</v>
      </c>
      <c r="M151" s="228">
        <v>1693.1503242104268</v>
      </c>
      <c r="N151" s="315">
        <v>78.295968749615099</v>
      </c>
      <c r="O151" s="321">
        <v>494</v>
      </c>
      <c r="P151" s="322">
        <v>0.6234413965087281</v>
      </c>
      <c r="Q151" s="326">
        <v>2.1055314495300181</v>
      </c>
    </row>
    <row r="152" spans="1:17">
      <c r="A152" s="328" t="s">
        <v>584</v>
      </c>
      <c r="B152" s="304">
        <v>6.1</v>
      </c>
      <c r="C152" s="225">
        <v>0.13</v>
      </c>
      <c r="D152" s="225">
        <v>0.36070000000000002</v>
      </c>
      <c r="E152" s="225">
        <v>7.4000000000000003E-3</v>
      </c>
      <c r="F152" s="226">
        <v>0.75927</v>
      </c>
      <c r="G152" s="227">
        <v>0.1231</v>
      </c>
      <c r="H152" s="305">
        <v>2.3E-3</v>
      </c>
      <c r="I152" s="314">
        <v>1985.4908829310282</v>
      </c>
      <c r="J152" s="228">
        <v>81.467327605708945</v>
      </c>
      <c r="K152" s="228">
        <v>1990.2470264987255</v>
      </c>
      <c r="L152" s="228">
        <v>84.830201129453883</v>
      </c>
      <c r="M152" s="228">
        <v>2001.636267089538</v>
      </c>
      <c r="N152" s="315">
        <v>74.797131020405146</v>
      </c>
      <c r="O152" s="321">
        <v>213.4</v>
      </c>
      <c r="P152" s="322">
        <v>0.45662100456621008</v>
      </c>
      <c r="Q152" s="326">
        <v>0.80660929380470536</v>
      </c>
    </row>
    <row r="153" spans="1:17">
      <c r="A153" s="328" t="s">
        <v>585</v>
      </c>
      <c r="B153" s="304">
        <v>2.29</v>
      </c>
      <c r="C153" s="225">
        <v>0.21</v>
      </c>
      <c r="D153" s="225">
        <v>0.156</v>
      </c>
      <c r="E153" s="225">
        <v>1.2999999999999999E-2</v>
      </c>
      <c r="F153" s="226">
        <v>0.93362999999999996</v>
      </c>
      <c r="G153" s="227">
        <v>0.1061</v>
      </c>
      <c r="H153" s="305">
        <v>3.7000000000000002E-3</v>
      </c>
      <c r="I153" s="314">
        <v>934.50939726147078</v>
      </c>
      <c r="J153" s="228">
        <v>155.75156621024513</v>
      </c>
      <c r="K153" s="228">
        <v>1209.2070516091592</v>
      </c>
      <c r="L153" s="228">
        <v>221.77596579731301</v>
      </c>
      <c r="M153" s="228">
        <v>1733.4552595483312</v>
      </c>
      <c r="N153" s="315">
        <v>120.90074383277712</v>
      </c>
      <c r="O153" s="321">
        <v>1083</v>
      </c>
      <c r="P153" s="322">
        <v>0.42918454935622319</v>
      </c>
      <c r="Q153" s="326">
        <v>46.089788466477856</v>
      </c>
    </row>
    <row r="154" spans="1:17">
      <c r="A154" s="328" t="s">
        <v>586</v>
      </c>
      <c r="B154" s="304">
        <v>4.24</v>
      </c>
      <c r="C154" s="225">
        <v>0.13</v>
      </c>
      <c r="D154" s="225">
        <v>0.30099999999999999</v>
      </c>
      <c r="E154" s="225">
        <v>0.01</v>
      </c>
      <c r="F154" s="226">
        <v>0.70818000000000003</v>
      </c>
      <c r="G154" s="227">
        <v>0.1019</v>
      </c>
      <c r="H154" s="305">
        <v>2.8E-3</v>
      </c>
      <c r="I154" s="314">
        <v>1696.2655892368618</v>
      </c>
      <c r="J154" s="228">
        <v>112.70867702570511</v>
      </c>
      <c r="K154" s="228">
        <v>1681.8007801522576</v>
      </c>
      <c r="L154" s="228">
        <v>103.1292931225441</v>
      </c>
      <c r="M154" s="228">
        <v>1659.0149899288558</v>
      </c>
      <c r="N154" s="315">
        <v>91.172560781173615</v>
      </c>
      <c r="O154" s="321">
        <v>266</v>
      </c>
      <c r="P154" s="322">
        <v>1.4064697609001406</v>
      </c>
      <c r="Q154" s="326">
        <v>-2.2453443479497182</v>
      </c>
    </row>
    <row r="155" spans="1:17">
      <c r="A155" s="328" t="s">
        <v>587</v>
      </c>
      <c r="B155" s="304">
        <v>3.24</v>
      </c>
      <c r="C155" s="225">
        <v>0.1</v>
      </c>
      <c r="D155" s="225">
        <v>0.22950000000000001</v>
      </c>
      <c r="E155" s="225">
        <v>4.7000000000000002E-3</v>
      </c>
      <c r="F155" s="226">
        <v>0.67688999999999999</v>
      </c>
      <c r="G155" s="227">
        <v>0.10290000000000001</v>
      </c>
      <c r="H155" s="305">
        <v>2E-3</v>
      </c>
      <c r="I155" s="314">
        <v>1331.8780510820966</v>
      </c>
      <c r="J155" s="228">
        <v>54.551867887458428</v>
      </c>
      <c r="K155" s="228">
        <v>1466.7850629475213</v>
      </c>
      <c r="L155" s="228">
        <v>90.542287836266752</v>
      </c>
      <c r="M155" s="228">
        <v>1677.0780174359111</v>
      </c>
      <c r="N155" s="315">
        <v>65.192537120929487</v>
      </c>
      <c r="O155" s="321">
        <v>313.10000000000002</v>
      </c>
      <c r="P155" s="322">
        <v>0.75700227100681305</v>
      </c>
      <c r="Q155" s="326">
        <v>20.58341727486188</v>
      </c>
    </row>
    <row r="156" spans="1:17">
      <c r="A156" s="78" t="s">
        <v>588</v>
      </c>
      <c r="B156" s="306">
        <v>2.5739999999999998</v>
      </c>
      <c r="C156" s="307">
        <v>5.5E-2</v>
      </c>
      <c r="D156" s="307">
        <v>0.21870000000000001</v>
      </c>
      <c r="E156" s="307">
        <v>4.1000000000000003E-3</v>
      </c>
      <c r="F156" s="308">
        <v>0.42769000000000001</v>
      </c>
      <c r="G156" s="309">
        <v>8.5199999999999998E-2</v>
      </c>
      <c r="H156" s="310">
        <v>1.6999999999999999E-3</v>
      </c>
      <c r="I156" s="316">
        <v>1275.00220368941</v>
      </c>
      <c r="J156" s="317">
        <v>47.805295245784919</v>
      </c>
      <c r="K156" s="317">
        <v>1293.2785873353671</v>
      </c>
      <c r="L156" s="317">
        <v>55.268315698092621</v>
      </c>
      <c r="M156" s="317">
        <v>1320.0944731662555</v>
      </c>
      <c r="N156" s="318">
        <v>52.67982639395855</v>
      </c>
      <c r="O156" s="323">
        <v>131.5</v>
      </c>
      <c r="P156" s="324">
        <v>1.1441647597254005</v>
      </c>
      <c r="Q156" s="250">
        <v>3.4158365475685626</v>
      </c>
    </row>
    <row r="157" spans="1:17" ht="15" thickBot="1">
      <c r="A157" s="550" t="s">
        <v>589</v>
      </c>
      <c r="B157" s="534"/>
      <c r="C157" s="534"/>
      <c r="D157" s="534"/>
      <c r="E157" s="534"/>
      <c r="F157" s="534"/>
      <c r="G157" s="534"/>
      <c r="H157" s="534"/>
      <c r="I157" s="534"/>
      <c r="J157" s="534"/>
      <c r="K157" s="534"/>
      <c r="L157" s="534"/>
      <c r="M157" s="534"/>
      <c r="N157" s="534"/>
      <c r="O157" s="534"/>
      <c r="P157" s="534"/>
      <c r="Q157" s="534"/>
    </row>
    <row r="158" spans="1:17" ht="15" thickTop="1">
      <c r="A158" s="353" t="s">
        <v>590</v>
      </c>
      <c r="B158" s="354">
        <v>0.65900000000000003</v>
      </c>
      <c r="C158" s="355">
        <v>3.2000000000000001E-2</v>
      </c>
      <c r="D158" s="355">
        <v>8.48E-2</v>
      </c>
      <c r="E158" s="355">
        <v>3.0999999999999999E-3</v>
      </c>
      <c r="F158" s="355">
        <v>0.51736000000000004</v>
      </c>
      <c r="G158" s="355">
        <v>5.7099999999999998E-2</v>
      </c>
      <c r="H158" s="356">
        <v>2.7000000000000001E-3</v>
      </c>
      <c r="I158" s="357">
        <v>524.70999648021962</v>
      </c>
      <c r="J158" s="355">
        <v>19.181615437366517</v>
      </c>
      <c r="K158" s="358">
        <v>514.0021436851373</v>
      </c>
      <c r="L158" s="355">
        <v>24.959132925530188</v>
      </c>
      <c r="M158" s="358">
        <v>495.39751514669069</v>
      </c>
      <c r="N158" s="356">
        <v>23.425101416743694</v>
      </c>
      <c r="O158" s="359">
        <v>84.3</v>
      </c>
      <c r="P158" s="360">
        <v>0.79</v>
      </c>
      <c r="Q158" s="361">
        <f t="shared" ref="Q158:Q204" si="0">100*(1-I158/M158)</f>
        <v>-5.9169617200944824</v>
      </c>
    </row>
    <row r="159" spans="1:17">
      <c r="A159" s="362" t="s">
        <v>590</v>
      </c>
      <c r="B159" s="363">
        <v>0.61299999999999999</v>
      </c>
      <c r="C159" s="364">
        <v>3.2000000000000001E-2</v>
      </c>
      <c r="D159" s="364">
        <v>8.2199999999999995E-2</v>
      </c>
      <c r="E159" s="364">
        <v>2.8999999999999998E-3</v>
      </c>
      <c r="F159" s="364">
        <v>0.50317000000000001</v>
      </c>
      <c r="G159" s="364">
        <v>5.5300000000000002E-2</v>
      </c>
      <c r="H159" s="365">
        <v>2.5999999999999999E-3</v>
      </c>
      <c r="I159" s="366">
        <v>509.24097486864071</v>
      </c>
      <c r="J159" s="364">
        <v>17.965922471034769</v>
      </c>
      <c r="K159" s="223">
        <v>485.4503722831617</v>
      </c>
      <c r="L159" s="364">
        <v>25.341618128974186</v>
      </c>
      <c r="M159" s="223">
        <v>424.37243753732736</v>
      </c>
      <c r="N159" s="365">
        <v>19.952411168120271</v>
      </c>
      <c r="O159" s="367">
        <v>84.3</v>
      </c>
      <c r="P159" s="368">
        <v>0.78400000000000003</v>
      </c>
      <c r="Q159" s="369">
        <f t="shared" si="0"/>
        <v>-19.998597888169488</v>
      </c>
    </row>
    <row r="160" spans="1:17">
      <c r="A160" s="362" t="s">
        <v>590</v>
      </c>
      <c r="B160" s="363">
        <v>0.67300000000000004</v>
      </c>
      <c r="C160" s="364">
        <v>2.9000000000000001E-2</v>
      </c>
      <c r="D160" s="364">
        <v>8.4000000000000005E-2</v>
      </c>
      <c r="E160" s="364">
        <v>2.5000000000000001E-3</v>
      </c>
      <c r="F160" s="364">
        <v>6.0425E-2</v>
      </c>
      <c r="G160" s="364">
        <v>5.7000000000000002E-2</v>
      </c>
      <c r="H160" s="365">
        <v>2.8E-3</v>
      </c>
      <c r="I160" s="366">
        <v>519.95424991106881</v>
      </c>
      <c r="J160" s="364">
        <v>15.474828866400856</v>
      </c>
      <c r="K160" s="223">
        <v>522.53482459733664</v>
      </c>
      <c r="L160" s="364">
        <v>22.516359455160121</v>
      </c>
      <c r="M160" s="223">
        <v>491.53323097375943</v>
      </c>
      <c r="N160" s="365">
        <v>24.145492047833795</v>
      </c>
      <c r="O160" s="367">
        <v>77.099999999999994</v>
      </c>
      <c r="P160" s="368">
        <v>0.79700000000000004</v>
      </c>
      <c r="Q160" s="369">
        <f t="shared" si="0"/>
        <v>-5.7821154596212176</v>
      </c>
    </row>
    <row r="161" spans="1:17">
      <c r="A161" s="362" t="s">
        <v>590</v>
      </c>
      <c r="B161" s="363">
        <v>0.68200000000000005</v>
      </c>
      <c r="C161" s="364">
        <v>3.3000000000000002E-2</v>
      </c>
      <c r="D161" s="364">
        <v>8.3699999999999997E-2</v>
      </c>
      <c r="E161" s="364">
        <v>3.0999999999999999E-3</v>
      </c>
      <c r="F161" s="364">
        <v>0.61160999999999999</v>
      </c>
      <c r="G161" s="364">
        <v>5.7599999999999998E-2</v>
      </c>
      <c r="H161" s="365">
        <v>2.3999999999999998E-3</v>
      </c>
      <c r="I161" s="366">
        <v>518.16994002779927</v>
      </c>
      <c r="J161" s="364">
        <v>19.191479260288862</v>
      </c>
      <c r="K161" s="223">
        <v>527.98249637077356</v>
      </c>
      <c r="L161" s="364">
        <v>25.547540146972914</v>
      </c>
      <c r="M161" s="223">
        <v>514.58004409857756</v>
      </c>
      <c r="N161" s="365">
        <v>21.440835170774065</v>
      </c>
      <c r="O161" s="367">
        <v>77.8</v>
      </c>
      <c r="P161" s="368">
        <v>0.82499999999999996</v>
      </c>
      <c r="Q161" s="369">
        <f t="shared" si="0"/>
        <v>-0.69763605689574515</v>
      </c>
    </row>
    <row r="162" spans="1:17">
      <c r="A162" s="362" t="s">
        <v>590</v>
      </c>
      <c r="B162" s="363">
        <v>0.65300000000000002</v>
      </c>
      <c r="C162" s="364">
        <v>3.1E-2</v>
      </c>
      <c r="D162" s="364">
        <v>8.3500000000000005E-2</v>
      </c>
      <c r="E162" s="364">
        <v>2.8999999999999998E-3</v>
      </c>
      <c r="F162" s="364">
        <v>0.30419000000000002</v>
      </c>
      <c r="G162" s="364">
        <v>5.6099999999999997E-2</v>
      </c>
      <c r="H162" s="365">
        <v>2.8999999999999998E-3</v>
      </c>
      <c r="I162" s="366">
        <v>516.98012566818124</v>
      </c>
      <c r="J162" s="364">
        <v>17.954998376499706</v>
      </c>
      <c r="K162" s="223">
        <v>510.32321555453842</v>
      </c>
      <c r="L162" s="364">
        <v>24.22667638926599</v>
      </c>
      <c r="M162" s="223">
        <v>456.32829833820534</v>
      </c>
      <c r="N162" s="365">
        <v>23.589163372206695</v>
      </c>
      <c r="O162" s="367">
        <v>93.1</v>
      </c>
      <c r="P162" s="368">
        <v>0.71299999999999997</v>
      </c>
      <c r="Q162" s="369">
        <f t="shared" si="0"/>
        <v>-13.291270243561382</v>
      </c>
    </row>
    <row r="163" spans="1:17">
      <c r="A163" s="362" t="s">
        <v>590</v>
      </c>
      <c r="B163" s="363">
        <v>0.64400000000000002</v>
      </c>
      <c r="C163" s="364">
        <v>3.1E-2</v>
      </c>
      <c r="D163" s="364">
        <v>8.4599999999999995E-2</v>
      </c>
      <c r="E163" s="364">
        <v>3.8E-3</v>
      </c>
      <c r="F163" s="364">
        <v>0.64929999999999999</v>
      </c>
      <c r="G163" s="364">
        <v>5.62E-2</v>
      </c>
      <c r="H163" s="365">
        <v>2.7000000000000001E-3</v>
      </c>
      <c r="I163" s="366">
        <v>523.52138871763566</v>
      </c>
      <c r="J163" s="364">
        <v>23.515145119704677</v>
      </c>
      <c r="K163" s="223">
        <v>504.77970922880462</v>
      </c>
      <c r="L163" s="364">
        <v>24.298402152318232</v>
      </c>
      <c r="M163" s="223">
        <v>460.27838713971238</v>
      </c>
      <c r="N163" s="365">
        <v>22.113018599238853</v>
      </c>
      <c r="O163" s="367">
        <v>88.6</v>
      </c>
      <c r="P163" s="368">
        <v>0.75900000000000001</v>
      </c>
      <c r="Q163" s="369">
        <f t="shared" si="0"/>
        <v>-13.740163202302735</v>
      </c>
    </row>
    <row r="164" spans="1:17">
      <c r="A164" s="362" t="s">
        <v>590</v>
      </c>
      <c r="B164" s="363">
        <v>0.63500000000000001</v>
      </c>
      <c r="C164" s="364">
        <v>3.3000000000000002E-2</v>
      </c>
      <c r="D164" s="364">
        <v>8.0600000000000005E-2</v>
      </c>
      <c r="E164" s="364">
        <v>2.8E-3</v>
      </c>
      <c r="F164" s="364">
        <v>0.53278999999999999</v>
      </c>
      <c r="G164" s="364">
        <v>5.7200000000000001E-2</v>
      </c>
      <c r="H164" s="365">
        <v>2.3999999999999998E-3</v>
      </c>
      <c r="I164" s="366">
        <v>499.70309381355906</v>
      </c>
      <c r="J164" s="364">
        <v>17.359412688312226</v>
      </c>
      <c r="K164" s="223">
        <v>499.20577179186341</v>
      </c>
      <c r="L164" s="364">
        <v>25.942977116742508</v>
      </c>
      <c r="M164" s="223">
        <v>499.25248343743493</v>
      </c>
      <c r="N164" s="365">
        <v>20.947656647724543</v>
      </c>
      <c r="O164" s="367">
        <v>86.5</v>
      </c>
      <c r="P164" s="368">
        <v>0.69599999999999995</v>
      </c>
      <c r="Q164" s="369">
        <f t="shared" si="0"/>
        <v>-9.0257012448202723E-2</v>
      </c>
    </row>
    <row r="165" spans="1:17">
      <c r="A165" s="362" t="s">
        <v>590</v>
      </c>
      <c r="B165" s="363">
        <v>0.66800000000000004</v>
      </c>
      <c r="C165" s="364">
        <v>3.7999999999999999E-2</v>
      </c>
      <c r="D165" s="364">
        <v>8.5400000000000004E-2</v>
      </c>
      <c r="E165" s="364">
        <v>3.2000000000000002E-3</v>
      </c>
      <c r="F165" s="364">
        <v>0.48723</v>
      </c>
      <c r="G165" s="364">
        <v>5.7799999999999997E-2</v>
      </c>
      <c r="H165" s="365">
        <v>3.3E-3</v>
      </c>
      <c r="I165" s="366">
        <v>528.27450538061134</v>
      </c>
      <c r="J165" s="364">
        <v>19.794829241428058</v>
      </c>
      <c r="K165" s="223">
        <v>519.49566323455872</v>
      </c>
      <c r="L165" s="364">
        <v>29.552148507355135</v>
      </c>
      <c r="M165" s="223">
        <v>522.1890215237994</v>
      </c>
      <c r="N165" s="365">
        <v>29.813560052396856</v>
      </c>
      <c r="O165" s="367">
        <v>76.599999999999994</v>
      </c>
      <c r="P165" s="368">
        <v>0.84899999999999998</v>
      </c>
      <c r="Q165" s="369">
        <f t="shared" si="0"/>
        <v>-1.165379509330533</v>
      </c>
    </row>
    <row r="166" spans="1:17">
      <c r="A166" s="362" t="s">
        <v>590</v>
      </c>
      <c r="B166" s="363">
        <v>0.68400000000000005</v>
      </c>
      <c r="C166" s="364">
        <v>3.5999999999999997E-2</v>
      </c>
      <c r="D166" s="364">
        <v>8.2299999999999998E-2</v>
      </c>
      <c r="E166" s="364">
        <v>3.5999999999999999E-3</v>
      </c>
      <c r="F166" s="364">
        <v>0.51768999999999998</v>
      </c>
      <c r="G166" s="364">
        <v>5.96E-2</v>
      </c>
      <c r="H166" s="365">
        <v>2.5000000000000001E-3</v>
      </c>
      <c r="I166" s="366">
        <v>509.83662413514082</v>
      </c>
      <c r="J166" s="364">
        <v>22.30148052109972</v>
      </c>
      <c r="K166" s="223">
        <v>529.18913115716623</v>
      </c>
      <c r="L166" s="364">
        <v>27.852059534587692</v>
      </c>
      <c r="M166" s="223">
        <v>589.08345455945437</v>
      </c>
      <c r="N166" s="365">
        <v>24.709876449641541</v>
      </c>
      <c r="O166" s="367">
        <v>75.599999999999994</v>
      </c>
      <c r="P166" s="368">
        <v>0.82899999999999996</v>
      </c>
      <c r="Q166" s="369">
        <f t="shared" si="0"/>
        <v>13.452564286256896</v>
      </c>
    </row>
    <row r="167" spans="1:17">
      <c r="A167" s="362" t="s">
        <v>590</v>
      </c>
      <c r="B167" s="363">
        <v>0.67900000000000005</v>
      </c>
      <c r="C167" s="364">
        <v>3.5999999999999997E-2</v>
      </c>
      <c r="D167" s="364">
        <v>8.5599999999999996E-2</v>
      </c>
      <c r="E167" s="364">
        <v>3.0000000000000001E-3</v>
      </c>
      <c r="F167" s="364">
        <v>0.53203</v>
      </c>
      <c r="G167" s="364">
        <v>5.8000000000000003E-2</v>
      </c>
      <c r="H167" s="365">
        <v>2.8E-3</v>
      </c>
      <c r="I167" s="366">
        <v>529.46223715405154</v>
      </c>
      <c r="J167" s="364">
        <v>18.55591952642704</v>
      </c>
      <c r="K167" s="223">
        <v>526.16985134325409</v>
      </c>
      <c r="L167" s="364">
        <v>27.897076065327166</v>
      </c>
      <c r="M167" s="223">
        <v>529.76190249090018</v>
      </c>
      <c r="N167" s="365">
        <v>25.574712534043456</v>
      </c>
      <c r="O167" s="367">
        <v>88.1</v>
      </c>
      <c r="P167" s="368">
        <v>0.65500000000000003</v>
      </c>
      <c r="Q167" s="369">
        <f t="shared" si="0"/>
        <v>5.6566041355488039E-2</v>
      </c>
    </row>
    <row r="168" spans="1:17">
      <c r="A168" s="362" t="s">
        <v>590</v>
      </c>
      <c r="B168" s="363">
        <v>0.65800000000000003</v>
      </c>
      <c r="C168" s="364">
        <v>3.1E-2</v>
      </c>
      <c r="D168" s="364">
        <v>8.2699999999999996E-2</v>
      </c>
      <c r="E168" s="364">
        <v>3.0999999999999999E-3</v>
      </c>
      <c r="F168" s="364">
        <v>0.56891999999999998</v>
      </c>
      <c r="G168" s="364">
        <v>5.6800000000000003E-2</v>
      </c>
      <c r="H168" s="365">
        <v>2.5999999999999999E-3</v>
      </c>
      <c r="I168" s="366">
        <v>512.21867097318625</v>
      </c>
      <c r="J168" s="364">
        <v>19.200458041316534</v>
      </c>
      <c r="K168" s="223">
        <v>513.38991390882177</v>
      </c>
      <c r="L168" s="364">
        <v>24.187062813333547</v>
      </c>
      <c r="M168" s="223">
        <v>483.77654344126421</v>
      </c>
      <c r="N168" s="365">
        <v>22.14470093217054</v>
      </c>
      <c r="O168" s="367">
        <v>83.5</v>
      </c>
      <c r="P168" s="368">
        <v>0.81</v>
      </c>
      <c r="Q168" s="369">
        <f t="shared" si="0"/>
        <v>-5.8791869753757942</v>
      </c>
    </row>
    <row r="169" spans="1:17">
      <c r="A169" s="362" t="s">
        <v>590</v>
      </c>
      <c r="B169" s="363">
        <v>0.66800000000000004</v>
      </c>
      <c r="C169" s="364">
        <v>3.2000000000000001E-2</v>
      </c>
      <c r="D169" s="364">
        <v>8.3699999999999997E-2</v>
      </c>
      <c r="E169" s="364">
        <v>2.8999999999999998E-3</v>
      </c>
      <c r="F169" s="364">
        <v>0.44568999999999998</v>
      </c>
      <c r="G169" s="364">
        <v>5.8099999999999999E-2</v>
      </c>
      <c r="H169" s="365">
        <v>2.7000000000000001E-3</v>
      </c>
      <c r="I169" s="366">
        <v>518.16994002779927</v>
      </c>
      <c r="J169" s="364">
        <v>17.953319308012162</v>
      </c>
      <c r="K169" s="223">
        <v>519.49566323455872</v>
      </c>
      <c r="L169" s="364">
        <v>24.886019795667483</v>
      </c>
      <c r="M169" s="223">
        <v>533.53490813033352</v>
      </c>
      <c r="N169" s="365">
        <v>24.794221203991402</v>
      </c>
      <c r="O169" s="367">
        <v>72.599999999999994</v>
      </c>
      <c r="P169" s="368">
        <v>0.79900000000000004</v>
      </c>
      <c r="Q169" s="369">
        <f t="shared" si="0"/>
        <v>2.8798430746317494</v>
      </c>
    </row>
    <row r="170" spans="1:17">
      <c r="A170" s="362" t="s">
        <v>590</v>
      </c>
      <c r="B170" s="363">
        <v>0.71</v>
      </c>
      <c r="C170" s="364">
        <v>3.9E-2</v>
      </c>
      <c r="D170" s="364">
        <v>8.3799999999999999E-2</v>
      </c>
      <c r="E170" s="364">
        <v>2.8999999999999998E-3</v>
      </c>
      <c r="F170" s="364">
        <v>0.22708</v>
      </c>
      <c r="G170" s="364">
        <v>5.9900000000000002E-2</v>
      </c>
      <c r="H170" s="365">
        <v>3.5999999999999999E-3</v>
      </c>
      <c r="I170" s="366">
        <v>518.76476486624904</v>
      </c>
      <c r="J170" s="364">
        <v>17.952479929738928</v>
      </c>
      <c r="K170" s="223">
        <v>544.74627660513625</v>
      </c>
      <c r="L170" s="364">
        <v>29.922682799437066</v>
      </c>
      <c r="M170" s="223">
        <v>599.96417822687522</v>
      </c>
      <c r="N170" s="365">
        <v>36.057947272399844</v>
      </c>
      <c r="O170" s="367">
        <v>68.7</v>
      </c>
      <c r="P170" s="368">
        <v>0.78700000000000003</v>
      </c>
      <c r="Q170" s="369">
        <f t="shared" si="0"/>
        <v>13.534043582502154</v>
      </c>
    </row>
    <row r="171" spans="1:17">
      <c r="A171" s="362" t="s">
        <v>590</v>
      </c>
      <c r="B171" s="363">
        <v>0.66900000000000004</v>
      </c>
      <c r="C171" s="364">
        <v>3.6999999999999998E-2</v>
      </c>
      <c r="D171" s="364">
        <v>8.3900000000000002E-2</v>
      </c>
      <c r="E171" s="364">
        <v>3.0000000000000001E-3</v>
      </c>
      <c r="F171" s="364">
        <v>0.60341</v>
      </c>
      <c r="G171" s="364">
        <v>5.7700000000000001E-2</v>
      </c>
      <c r="H171" s="365">
        <v>2.5000000000000001E-3</v>
      </c>
      <c r="I171" s="366">
        <v>519.35953482396303</v>
      </c>
      <c r="J171" s="364">
        <v>18.570662746983182</v>
      </c>
      <c r="K171" s="223">
        <v>520.10422366827243</v>
      </c>
      <c r="L171" s="364">
        <v>28.765106540696678</v>
      </c>
      <c r="M171" s="223">
        <v>518.38906526783137</v>
      </c>
      <c r="N171" s="365">
        <v>22.460531424082816</v>
      </c>
      <c r="O171" s="367">
        <v>85.7</v>
      </c>
      <c r="P171" s="368">
        <v>0.70399999999999996</v>
      </c>
      <c r="Q171" s="369">
        <f t="shared" si="0"/>
        <v>-0.18720872432567148</v>
      </c>
    </row>
    <row r="172" spans="1:17">
      <c r="A172" s="329" t="s">
        <v>406</v>
      </c>
      <c r="B172" s="332">
        <v>0.4</v>
      </c>
      <c r="C172" s="333">
        <v>1.4999999999999999E-2</v>
      </c>
      <c r="D172" s="333">
        <v>5.5199999999999999E-2</v>
      </c>
      <c r="E172" s="333">
        <v>2.3E-3</v>
      </c>
      <c r="F172" s="333">
        <v>0.62809000000000004</v>
      </c>
      <c r="G172" s="333">
        <v>5.28E-2</v>
      </c>
      <c r="H172" s="334">
        <v>1.5E-3</v>
      </c>
      <c r="I172" s="338">
        <v>346.36791246393369</v>
      </c>
      <c r="J172" s="333">
        <v>14.431996352663903</v>
      </c>
      <c r="K172" s="336">
        <v>341.64820695660546</v>
      </c>
      <c r="L172" s="333">
        <v>12.811807760872703</v>
      </c>
      <c r="M172" s="336">
        <v>320.21196490330823</v>
      </c>
      <c r="N172" s="334">
        <v>9.096930821116711</v>
      </c>
      <c r="O172" s="339">
        <v>965</v>
      </c>
      <c r="P172" s="340">
        <v>6.25</v>
      </c>
      <c r="Q172" s="326">
        <f t="shared" si="0"/>
        <v>-8.168322994590028</v>
      </c>
    </row>
    <row r="173" spans="1:17">
      <c r="A173" s="329" t="s">
        <v>406</v>
      </c>
      <c r="B173" s="332">
        <v>0.39400000000000002</v>
      </c>
      <c r="C173" s="333">
        <v>1.4E-2</v>
      </c>
      <c r="D173" s="333">
        <v>5.3900000000000003E-2</v>
      </c>
      <c r="E173" s="333">
        <v>1.6999999999999999E-3</v>
      </c>
      <c r="F173" s="333">
        <v>0.61350000000000005</v>
      </c>
      <c r="G173" s="333">
        <v>5.2999999999999999E-2</v>
      </c>
      <c r="H173" s="334">
        <v>1.6999999999999999E-3</v>
      </c>
      <c r="I173" s="338">
        <v>338.42107305562644</v>
      </c>
      <c r="J173" s="333">
        <v>10.67376297206985</v>
      </c>
      <c r="K173" s="336">
        <v>337.28721362474715</v>
      </c>
      <c r="L173" s="333">
        <v>11.984824849610305</v>
      </c>
      <c r="M173" s="336">
        <v>328.79678831034431</v>
      </c>
      <c r="N173" s="334">
        <v>10.546312077878968</v>
      </c>
      <c r="O173" s="339">
        <v>974</v>
      </c>
      <c r="P173" s="340">
        <v>6.64</v>
      </c>
      <c r="Q173" s="326">
        <f t="shared" si="0"/>
        <v>-2.9271224925098593</v>
      </c>
    </row>
    <row r="174" spans="1:17">
      <c r="A174" s="329" t="s">
        <v>406</v>
      </c>
      <c r="B174" s="332">
        <v>0.39900000000000002</v>
      </c>
      <c r="C174" s="333">
        <v>1.4E-2</v>
      </c>
      <c r="D174" s="333">
        <v>5.4199999999999998E-2</v>
      </c>
      <c r="E174" s="333">
        <v>1.8E-3</v>
      </c>
      <c r="F174" s="333">
        <v>0.60650999999999999</v>
      </c>
      <c r="G174" s="333">
        <v>5.2900000000000003E-2</v>
      </c>
      <c r="H174" s="334">
        <v>1.6000000000000001E-3</v>
      </c>
      <c r="I174" s="338">
        <v>340.25582877659622</v>
      </c>
      <c r="J174" s="333">
        <v>11.300009073761499</v>
      </c>
      <c r="K174" s="336">
        <v>340.92267419743524</v>
      </c>
      <c r="L174" s="333">
        <v>11.962199094646849</v>
      </c>
      <c r="M174" s="336">
        <v>324.51007394780544</v>
      </c>
      <c r="N174" s="334">
        <v>9.8150494955857983</v>
      </c>
      <c r="O174" s="339">
        <v>968</v>
      </c>
      <c r="P174" s="340">
        <v>6.83</v>
      </c>
      <c r="Q174" s="326">
        <f t="shared" si="0"/>
        <v>-4.8521621030856998</v>
      </c>
    </row>
    <row r="175" spans="1:17">
      <c r="A175" s="329" t="s">
        <v>406</v>
      </c>
      <c r="B175" s="332">
        <v>0.38300000000000001</v>
      </c>
      <c r="C175" s="333">
        <v>0.01</v>
      </c>
      <c r="D175" s="333">
        <v>5.3800000000000001E-2</v>
      </c>
      <c r="E175" s="333">
        <v>1.6999999999999999E-3</v>
      </c>
      <c r="F175" s="333">
        <v>0.65159</v>
      </c>
      <c r="G175" s="333">
        <v>5.16E-2</v>
      </c>
      <c r="H175" s="334">
        <v>1.4E-3</v>
      </c>
      <c r="I175" s="338">
        <v>337.80937175212523</v>
      </c>
      <c r="J175" s="333">
        <v>10.674273828598752</v>
      </c>
      <c r="K175" s="336">
        <v>329.24308542683775</v>
      </c>
      <c r="L175" s="333">
        <v>8.5964252069670444</v>
      </c>
      <c r="M175" s="336">
        <v>267.72452094707444</v>
      </c>
      <c r="N175" s="334">
        <v>7.2638435915872908</v>
      </c>
      <c r="O175" s="339">
        <v>961</v>
      </c>
      <c r="P175" s="340">
        <v>6.55</v>
      </c>
      <c r="Q175" s="326">
        <f t="shared" si="0"/>
        <v>-26.17797225189755</v>
      </c>
    </row>
    <row r="176" spans="1:17">
      <c r="A176" s="329" t="s">
        <v>406</v>
      </c>
      <c r="B176" s="332">
        <v>0.39700000000000002</v>
      </c>
      <c r="C176" s="333">
        <v>1.7000000000000001E-2</v>
      </c>
      <c r="D176" s="333">
        <v>5.5100000000000003E-2</v>
      </c>
      <c r="E176" s="333">
        <v>2.5000000000000001E-3</v>
      </c>
      <c r="F176" s="333">
        <v>0.71445999999999998</v>
      </c>
      <c r="G176" s="333">
        <v>5.11E-2</v>
      </c>
      <c r="H176" s="334">
        <v>1.8E-3</v>
      </c>
      <c r="I176" s="338">
        <v>345.75696480844056</v>
      </c>
      <c r="J176" s="333">
        <v>15.68770257751545</v>
      </c>
      <c r="K176" s="336">
        <v>339.47005155589659</v>
      </c>
      <c r="L176" s="333">
        <v>14.536500948237386</v>
      </c>
      <c r="M176" s="336">
        <v>245.34334856799543</v>
      </c>
      <c r="N176" s="334">
        <v>8.6422314564068845</v>
      </c>
      <c r="O176" s="339">
        <v>931</v>
      </c>
      <c r="P176" s="340">
        <v>7.12</v>
      </c>
      <c r="Q176" s="326">
        <f t="shared" si="0"/>
        <v>-40.927792347554146</v>
      </c>
    </row>
    <row r="177" spans="1:17">
      <c r="A177" s="329" t="s">
        <v>406</v>
      </c>
      <c r="B177" s="332">
        <v>0.38300000000000001</v>
      </c>
      <c r="C177" s="333">
        <v>1.4E-2</v>
      </c>
      <c r="D177" s="333">
        <v>5.33E-2</v>
      </c>
      <c r="E177" s="333">
        <v>1.6999999999999999E-3</v>
      </c>
      <c r="F177" s="333">
        <v>0.56220999999999999</v>
      </c>
      <c r="G177" s="333">
        <v>5.2600000000000001E-2</v>
      </c>
      <c r="H177" s="334">
        <v>1.6000000000000001E-3</v>
      </c>
      <c r="I177" s="338">
        <v>334.74999426500636</v>
      </c>
      <c r="J177" s="333">
        <v>10.676829085375436</v>
      </c>
      <c r="K177" s="336">
        <v>329.24308542683775</v>
      </c>
      <c r="L177" s="333">
        <v>12.03499528975386</v>
      </c>
      <c r="M177" s="336">
        <v>311.58133247976076</v>
      </c>
      <c r="N177" s="334">
        <v>9.4777591628824567</v>
      </c>
      <c r="O177" s="339">
        <v>959</v>
      </c>
      <c r="P177" s="340">
        <v>6.93</v>
      </c>
      <c r="Q177" s="326">
        <f t="shared" si="0"/>
        <v>-7.4358311522884746</v>
      </c>
    </row>
    <row r="178" spans="1:17">
      <c r="A178" s="329" t="s">
        <v>406</v>
      </c>
      <c r="B178" s="332">
        <v>0.38700000000000001</v>
      </c>
      <c r="C178" s="333">
        <v>1.4999999999999999E-2</v>
      </c>
      <c r="D178" s="333">
        <v>5.33E-2</v>
      </c>
      <c r="E178" s="333">
        <v>1.8E-3</v>
      </c>
      <c r="F178" s="333">
        <v>0.62753000000000003</v>
      </c>
      <c r="G178" s="333">
        <v>5.21E-2</v>
      </c>
      <c r="H178" s="334">
        <v>1.5E-3</v>
      </c>
      <c r="I178" s="338">
        <v>334.74999426500636</v>
      </c>
      <c r="J178" s="333">
        <v>11.304877855103404</v>
      </c>
      <c r="K178" s="336">
        <v>332.17560169842574</v>
      </c>
      <c r="L178" s="333">
        <v>12.875023321644406</v>
      </c>
      <c r="M178" s="336">
        <v>289.80126942168613</v>
      </c>
      <c r="N178" s="334">
        <v>8.343606605230887</v>
      </c>
      <c r="O178" s="339">
        <v>963</v>
      </c>
      <c r="P178" s="340">
        <v>6.68</v>
      </c>
      <c r="Q178" s="326">
        <f t="shared" si="0"/>
        <v>-15.510189079922876</v>
      </c>
    </row>
    <row r="179" spans="1:17">
      <c r="A179" s="329" t="s">
        <v>406</v>
      </c>
      <c r="B179" s="332">
        <v>0.40400000000000003</v>
      </c>
      <c r="C179" s="333">
        <v>1.4999999999999999E-2</v>
      </c>
      <c r="D179" s="333">
        <v>5.5300000000000002E-2</v>
      </c>
      <c r="E179" s="333">
        <v>1.4E-3</v>
      </c>
      <c r="F179" s="333">
        <v>0.63556000000000001</v>
      </c>
      <c r="G179" s="333">
        <v>5.21E-2</v>
      </c>
      <c r="H179" s="334">
        <v>1.1999999999999999E-3</v>
      </c>
      <c r="I179" s="338">
        <v>346.97880222341576</v>
      </c>
      <c r="J179" s="333">
        <v>8.7842734740105257</v>
      </c>
      <c r="K179" s="336">
        <v>344.54516485111373</v>
      </c>
      <c r="L179" s="333">
        <v>12.792518496947292</v>
      </c>
      <c r="M179" s="336">
        <v>289.80126942168613</v>
      </c>
      <c r="N179" s="334">
        <v>6.6748852841847093</v>
      </c>
      <c r="O179" s="339">
        <v>951</v>
      </c>
      <c r="P179" s="340">
        <v>6.25</v>
      </c>
      <c r="Q179" s="326">
        <f t="shared" si="0"/>
        <v>-19.729911092463624</v>
      </c>
    </row>
    <row r="180" spans="1:17">
      <c r="A180" s="329" t="s">
        <v>406</v>
      </c>
      <c r="B180" s="332">
        <v>0.40100000000000002</v>
      </c>
      <c r="C180" s="333">
        <v>1.4E-2</v>
      </c>
      <c r="D180" s="333">
        <v>5.4699999999999999E-2</v>
      </c>
      <c r="E180" s="333">
        <v>1.8E-3</v>
      </c>
      <c r="F180" s="333">
        <v>0.60372999999999999</v>
      </c>
      <c r="G180" s="333">
        <v>5.28E-2</v>
      </c>
      <c r="H180" s="334">
        <v>1.4E-3</v>
      </c>
      <c r="I180" s="338">
        <v>343.31259500681045</v>
      </c>
      <c r="J180" s="333">
        <v>11.297306599858478</v>
      </c>
      <c r="K180" s="336">
        <v>342.37322166306541</v>
      </c>
      <c r="L180" s="333">
        <v>11.953179808685576</v>
      </c>
      <c r="M180" s="336">
        <v>320.21196490330823</v>
      </c>
      <c r="N180" s="334">
        <v>8.4904687663755958</v>
      </c>
      <c r="O180" s="339">
        <v>914</v>
      </c>
      <c r="P180" s="340">
        <v>7.11</v>
      </c>
      <c r="Q180" s="326">
        <f t="shared" si="0"/>
        <v>-7.214168312067204</v>
      </c>
    </row>
    <row r="181" spans="1:17">
      <c r="A181" s="329" t="s">
        <v>406</v>
      </c>
      <c r="B181" s="332">
        <v>0.40799999999999997</v>
      </c>
      <c r="C181" s="333">
        <v>1.6E-2</v>
      </c>
      <c r="D181" s="333">
        <v>5.5199999999999999E-2</v>
      </c>
      <c r="E181" s="333">
        <v>2E-3</v>
      </c>
      <c r="F181" s="333">
        <v>0.69064999999999999</v>
      </c>
      <c r="G181" s="333">
        <v>5.2499999999999998E-2</v>
      </c>
      <c r="H181" s="334">
        <v>1.6000000000000001E-3</v>
      </c>
      <c r="I181" s="338">
        <v>346.36791246393369</v>
      </c>
      <c r="J181" s="333">
        <v>12.549562045794701</v>
      </c>
      <c r="K181" s="336">
        <v>347.43388103350821</v>
      </c>
      <c r="L181" s="333">
        <v>13.624858079745421</v>
      </c>
      <c r="M181" s="336">
        <v>307.24869289293326</v>
      </c>
      <c r="N181" s="334">
        <v>9.3637696881655863</v>
      </c>
      <c r="O181" s="339">
        <v>927</v>
      </c>
      <c r="P181" s="340">
        <v>6.75</v>
      </c>
      <c r="Q181" s="326">
        <f t="shared" si="0"/>
        <v>-12.73210284563595</v>
      </c>
    </row>
    <row r="182" spans="1:17">
      <c r="A182" s="329" t="s">
        <v>406</v>
      </c>
      <c r="B182" s="332">
        <v>0.42</v>
      </c>
      <c r="C182" s="333">
        <v>1.2E-2</v>
      </c>
      <c r="D182" s="333">
        <v>5.33E-2</v>
      </c>
      <c r="E182" s="333">
        <v>1.2999999999999999E-3</v>
      </c>
      <c r="F182" s="333">
        <v>0.47854000000000002</v>
      </c>
      <c r="G182" s="333">
        <v>5.8099999999999999E-2</v>
      </c>
      <c r="H182" s="334">
        <v>1.6999999999999999E-3</v>
      </c>
      <c r="I182" s="338">
        <v>334.74999426500636</v>
      </c>
      <c r="J182" s="333">
        <v>8.1646340064635687</v>
      </c>
      <c r="K182" s="336">
        <v>356.05104494407203</v>
      </c>
      <c r="L182" s="333">
        <v>10.17288699840206</v>
      </c>
      <c r="M182" s="336">
        <v>533.53490813033352</v>
      </c>
      <c r="N182" s="334">
        <v>15.611176313624217</v>
      </c>
      <c r="O182" s="339">
        <v>793</v>
      </c>
      <c r="P182" s="340">
        <v>5.79</v>
      </c>
      <c r="Q182" s="326">
        <f t="shared" si="0"/>
        <v>37.258089552552278</v>
      </c>
    </row>
    <row r="183" spans="1:17">
      <c r="A183" s="329" t="s">
        <v>406</v>
      </c>
      <c r="B183" s="332">
        <v>0.39479999999999998</v>
      </c>
      <c r="C183" s="333">
        <v>9.1000000000000004E-3</v>
      </c>
      <c r="D183" s="333">
        <v>5.45E-2</v>
      </c>
      <c r="E183" s="333">
        <v>1.5E-3</v>
      </c>
      <c r="F183" s="333">
        <v>0.58535999999999999</v>
      </c>
      <c r="G183" s="333">
        <v>5.3600000000000002E-2</v>
      </c>
      <c r="H183" s="334">
        <v>1.1999999999999999E-3</v>
      </c>
      <c r="I183" s="338">
        <v>342.0900624444302</v>
      </c>
      <c r="J183" s="333">
        <v>9.4153228195714735</v>
      </c>
      <c r="K183" s="336">
        <v>337.86976272463733</v>
      </c>
      <c r="L183" s="333">
        <v>7.7877782188302938</v>
      </c>
      <c r="M183" s="336">
        <v>354.28095189412528</v>
      </c>
      <c r="N183" s="334">
        <v>7.9316631021072812</v>
      </c>
      <c r="O183" s="339">
        <v>916</v>
      </c>
      <c r="P183" s="340">
        <v>6.73</v>
      </c>
      <c r="Q183" s="326">
        <f t="shared" si="0"/>
        <v>3.4410231158400695</v>
      </c>
    </row>
    <row r="184" spans="1:17">
      <c r="A184" s="329" t="s">
        <v>406</v>
      </c>
      <c r="B184" s="332">
        <v>0.39300000000000002</v>
      </c>
      <c r="C184" s="333">
        <v>1.0999999999999999E-2</v>
      </c>
      <c r="D184" s="333">
        <v>5.3699999999999998E-2</v>
      </c>
      <c r="E184" s="333">
        <v>1.6999999999999999E-3</v>
      </c>
      <c r="F184" s="333">
        <v>0.49164999999999998</v>
      </c>
      <c r="G184" s="333">
        <v>5.1999999999999998E-2</v>
      </c>
      <c r="H184" s="334">
        <v>1.5E-3</v>
      </c>
      <c r="I184" s="338">
        <v>337.19761239867813</v>
      </c>
      <c r="J184" s="333">
        <v>10.674784750051263</v>
      </c>
      <c r="K184" s="336">
        <v>336.5585569352375</v>
      </c>
      <c r="L184" s="333">
        <v>9.4202140618005394</v>
      </c>
      <c r="M184" s="336">
        <v>285.4098980202682</v>
      </c>
      <c r="N184" s="334">
        <v>8.232977827507737</v>
      </c>
      <c r="O184" s="339">
        <v>901</v>
      </c>
      <c r="P184" s="340">
        <v>6.67</v>
      </c>
      <c r="Q184" s="326">
        <f t="shared" si="0"/>
        <v>-18.145030966912113</v>
      </c>
    </row>
    <row r="185" spans="1:17">
      <c r="A185" s="329" t="s">
        <v>406</v>
      </c>
      <c r="B185" s="332">
        <v>0.39100000000000001</v>
      </c>
      <c r="C185" s="333">
        <v>1.0999999999999999E-2</v>
      </c>
      <c r="D185" s="333">
        <v>5.4600000000000003E-2</v>
      </c>
      <c r="E185" s="333">
        <v>1.4E-3</v>
      </c>
      <c r="F185" s="333">
        <v>0.53627999999999998</v>
      </c>
      <c r="G185" s="333">
        <v>5.1400000000000001E-2</v>
      </c>
      <c r="H185" s="334">
        <v>1.2999999999999999E-3</v>
      </c>
      <c r="I185" s="338">
        <v>342.70135770657436</v>
      </c>
      <c r="J185" s="333">
        <v>8.7872143001685732</v>
      </c>
      <c r="K185" s="336">
        <v>335.09967298705982</v>
      </c>
      <c r="L185" s="333">
        <v>9.427356529047719</v>
      </c>
      <c r="M185" s="336">
        <v>258.80902606852715</v>
      </c>
      <c r="N185" s="334">
        <v>6.5457535776086626</v>
      </c>
      <c r="O185" s="339">
        <v>911</v>
      </c>
      <c r="P185" s="340">
        <v>6.43</v>
      </c>
      <c r="Q185" s="326">
        <f t="shared" si="0"/>
        <v>-32.414762696813469</v>
      </c>
    </row>
    <row r="186" spans="1:17">
      <c r="A186" s="329" t="s">
        <v>406</v>
      </c>
      <c r="B186" s="332">
        <v>0.379</v>
      </c>
      <c r="C186" s="333">
        <v>1.0999999999999999E-2</v>
      </c>
      <c r="D186" s="333">
        <v>5.16E-2</v>
      </c>
      <c r="E186" s="333">
        <v>1.4E-3</v>
      </c>
      <c r="F186" s="333">
        <v>0.62473999999999996</v>
      </c>
      <c r="G186" s="333">
        <v>5.28E-2</v>
      </c>
      <c r="H186" s="334">
        <v>1.2999999999999999E-3</v>
      </c>
      <c r="I186" s="338">
        <v>324.33723689662645</v>
      </c>
      <c r="J186" s="333">
        <v>8.7998475126991682</v>
      </c>
      <c r="K186" s="336">
        <v>326.30207525122074</v>
      </c>
      <c r="L186" s="333">
        <v>9.470508780378438</v>
      </c>
      <c r="M186" s="336">
        <v>320.21196490330823</v>
      </c>
      <c r="N186" s="334">
        <v>7.8840067116344832</v>
      </c>
      <c r="O186" s="339">
        <v>918</v>
      </c>
      <c r="P186" s="340">
        <v>6.78</v>
      </c>
      <c r="Q186" s="326">
        <f t="shared" si="0"/>
        <v>-1.288294144337776</v>
      </c>
    </row>
    <row r="187" spans="1:17">
      <c r="A187" s="329" t="s">
        <v>406</v>
      </c>
      <c r="B187" s="332">
        <v>0.40200000000000002</v>
      </c>
      <c r="C187" s="333">
        <v>1.2999999999999999E-2</v>
      </c>
      <c r="D187" s="333">
        <v>5.3100000000000001E-2</v>
      </c>
      <c r="E187" s="333">
        <v>1.6000000000000001E-3</v>
      </c>
      <c r="F187" s="333">
        <v>0.60043999999999997</v>
      </c>
      <c r="G187" s="333">
        <v>5.5E-2</v>
      </c>
      <c r="H187" s="334">
        <v>1.6000000000000001E-3</v>
      </c>
      <c r="I187" s="338">
        <v>333.52583661185736</v>
      </c>
      <c r="J187" s="333">
        <v>10.04974272276783</v>
      </c>
      <c r="K187" s="336">
        <v>343.09771905609836</v>
      </c>
      <c r="L187" s="333">
        <v>11.09519986997333</v>
      </c>
      <c r="M187" s="336">
        <v>412.22310422703578</v>
      </c>
      <c r="N187" s="334">
        <v>11.99194485024104</v>
      </c>
      <c r="O187" s="339">
        <v>911</v>
      </c>
      <c r="P187" s="340">
        <v>6.66</v>
      </c>
      <c r="Q187" s="326">
        <f t="shared" si="0"/>
        <v>19.090940514541167</v>
      </c>
    </row>
    <row r="188" spans="1:17">
      <c r="A188" s="362" t="s">
        <v>407</v>
      </c>
      <c r="B188" s="363">
        <v>0.495</v>
      </c>
      <c r="C188" s="364">
        <v>1.9E-2</v>
      </c>
      <c r="D188" s="364">
        <v>6.7699999999999996E-2</v>
      </c>
      <c r="E188" s="364">
        <v>1.4E-3</v>
      </c>
      <c r="F188" s="364">
        <v>0.29842000000000002</v>
      </c>
      <c r="G188" s="364">
        <v>5.21E-2</v>
      </c>
      <c r="H188" s="365">
        <v>1.6999999999999999E-3</v>
      </c>
      <c r="I188" s="366">
        <v>422.28397874049779</v>
      </c>
      <c r="J188" s="364">
        <v>8.7326081275730729</v>
      </c>
      <c r="K188" s="223">
        <v>408.31213569848182</v>
      </c>
      <c r="L188" s="364">
        <v>15.672587026810413</v>
      </c>
      <c r="M188" s="223">
        <v>289.80126942168613</v>
      </c>
      <c r="N188" s="365">
        <v>9.4560874859283377</v>
      </c>
      <c r="O188" s="367">
        <v>181</v>
      </c>
      <c r="P188" s="368">
        <v>1.3720000000000001</v>
      </c>
      <c r="Q188" s="369">
        <f t="shared" si="0"/>
        <v>-45.715020359706493</v>
      </c>
    </row>
    <row r="189" spans="1:17">
      <c r="A189" s="362" t="s">
        <v>407</v>
      </c>
      <c r="B189" s="363">
        <v>0.5</v>
      </c>
      <c r="C189" s="364">
        <v>1.7000000000000001E-2</v>
      </c>
      <c r="D189" s="364">
        <v>6.6699999999999995E-2</v>
      </c>
      <c r="E189" s="364">
        <v>1.1999999999999999E-3</v>
      </c>
      <c r="F189" s="364">
        <v>0.21920999999999999</v>
      </c>
      <c r="G189" s="364">
        <v>5.4699999999999999E-2</v>
      </c>
      <c r="H189" s="365">
        <v>2E-3</v>
      </c>
      <c r="I189" s="366">
        <v>416.24348524931554</v>
      </c>
      <c r="J189" s="364">
        <v>7.4886384152800396</v>
      </c>
      <c r="K189" s="223">
        <v>411.70239945998316</v>
      </c>
      <c r="L189" s="364">
        <v>13.997881581639428</v>
      </c>
      <c r="M189" s="223">
        <v>399.98125786918473</v>
      </c>
      <c r="N189" s="365">
        <v>14.624543249330339</v>
      </c>
      <c r="O189" s="367">
        <v>181</v>
      </c>
      <c r="P189" s="368">
        <v>1.3280000000000001</v>
      </c>
      <c r="Q189" s="369">
        <f t="shared" si="0"/>
        <v>-4.0657473469543071</v>
      </c>
    </row>
    <row r="190" spans="1:17">
      <c r="A190" s="362" t="s">
        <v>407</v>
      </c>
      <c r="B190" s="363">
        <v>0.502</v>
      </c>
      <c r="C190" s="364">
        <v>2.1000000000000001E-2</v>
      </c>
      <c r="D190" s="364">
        <v>6.5299999999999997E-2</v>
      </c>
      <c r="E190" s="364">
        <v>1.1999999999999999E-3</v>
      </c>
      <c r="F190" s="364">
        <v>0.43269999999999997</v>
      </c>
      <c r="G190" s="364">
        <v>5.57E-2</v>
      </c>
      <c r="H190" s="365">
        <v>2.0999999999999999E-3</v>
      </c>
      <c r="I190" s="366">
        <v>407.7772740371621</v>
      </c>
      <c r="J190" s="364">
        <v>7.493609936364388</v>
      </c>
      <c r="K190" s="223">
        <v>413.05534176975482</v>
      </c>
      <c r="L190" s="364">
        <v>17.279207524232774</v>
      </c>
      <c r="M190" s="223">
        <v>440.42991060132334</v>
      </c>
      <c r="N190" s="365">
        <v>16.605077419439478</v>
      </c>
      <c r="O190" s="367">
        <v>204</v>
      </c>
      <c r="P190" s="368">
        <v>2.476</v>
      </c>
      <c r="Q190" s="369">
        <f t="shared" si="0"/>
        <v>7.4138099566353866</v>
      </c>
    </row>
    <row r="191" spans="1:17">
      <c r="A191" s="362" t="s">
        <v>407</v>
      </c>
      <c r="B191" s="363">
        <v>0.51100000000000001</v>
      </c>
      <c r="C191" s="364">
        <v>1.9E-2</v>
      </c>
      <c r="D191" s="364">
        <v>6.6199999999999995E-2</v>
      </c>
      <c r="E191" s="364">
        <v>1.6000000000000001E-3</v>
      </c>
      <c r="F191" s="364">
        <v>0.31268000000000001</v>
      </c>
      <c r="G191" s="364">
        <v>5.5E-2</v>
      </c>
      <c r="H191" s="365">
        <v>1.9E-3</v>
      </c>
      <c r="I191" s="366">
        <v>413.22111462706619</v>
      </c>
      <c r="J191" s="364">
        <v>9.987217271953261</v>
      </c>
      <c r="K191" s="223">
        <v>419.12137207757792</v>
      </c>
      <c r="L191" s="364">
        <v>15.583769216191742</v>
      </c>
      <c r="M191" s="223">
        <v>412.22310422703578</v>
      </c>
      <c r="N191" s="365">
        <v>14.240434509661235</v>
      </c>
      <c r="O191" s="367">
        <v>230</v>
      </c>
      <c r="P191" s="368">
        <v>1.76</v>
      </c>
      <c r="Q191" s="369">
        <f t="shared" si="0"/>
        <v>-0.2421044307794995</v>
      </c>
    </row>
    <row r="192" spans="1:17">
      <c r="A192" s="362" t="s">
        <v>407</v>
      </c>
      <c r="B192" s="363">
        <v>0.505</v>
      </c>
      <c r="C192" s="364">
        <v>2.4E-2</v>
      </c>
      <c r="D192" s="364">
        <v>6.54E-2</v>
      </c>
      <c r="E192" s="364">
        <v>1.1999999999999999E-3</v>
      </c>
      <c r="F192" s="364">
        <v>0.10528</v>
      </c>
      <c r="G192" s="364">
        <v>5.5899999999999998E-2</v>
      </c>
      <c r="H192" s="365">
        <v>2.8E-3</v>
      </c>
      <c r="I192" s="366">
        <v>408.38237228532876</v>
      </c>
      <c r="J192" s="364">
        <v>7.4932545373454813</v>
      </c>
      <c r="K192" s="223">
        <v>415.08138112488092</v>
      </c>
      <c r="L192" s="364">
        <v>19.726639895043846</v>
      </c>
      <c r="M192" s="223">
        <v>448.39880307114424</v>
      </c>
      <c r="N192" s="365">
        <v>22.460047381023326</v>
      </c>
      <c r="O192" s="367">
        <v>236</v>
      </c>
      <c r="P192" s="368">
        <v>2.5230000000000001</v>
      </c>
      <c r="Q192" s="369">
        <f t="shared" si="0"/>
        <v>8.9242947375723354</v>
      </c>
    </row>
    <row r="193" spans="1:18">
      <c r="A193" s="362" t="s">
        <v>407</v>
      </c>
      <c r="B193" s="363">
        <v>0.50600000000000001</v>
      </c>
      <c r="C193" s="364">
        <v>1.7999999999999999E-2</v>
      </c>
      <c r="D193" s="364">
        <v>6.5000000000000002E-2</v>
      </c>
      <c r="E193" s="364">
        <v>1.4E-3</v>
      </c>
      <c r="F193" s="364">
        <v>0.38453999999999999</v>
      </c>
      <c r="G193" s="364">
        <v>5.5899999999999998E-2</v>
      </c>
      <c r="H193" s="365">
        <v>1.6999999999999999E-3</v>
      </c>
      <c r="I193" s="366">
        <v>405.96163842957867</v>
      </c>
      <c r="J193" s="364">
        <v>8.7437891354063098</v>
      </c>
      <c r="K193" s="223">
        <v>415.75583020531235</v>
      </c>
      <c r="L193" s="364">
        <v>14.789733090307553</v>
      </c>
      <c r="M193" s="223">
        <v>448.39880307114424</v>
      </c>
      <c r="N193" s="365">
        <v>13.636457338478447</v>
      </c>
      <c r="O193" s="367">
        <v>297</v>
      </c>
      <c r="P193" s="368">
        <v>1.4530000000000001</v>
      </c>
      <c r="Q193" s="369">
        <f t="shared" si="0"/>
        <v>9.464156538979962</v>
      </c>
    </row>
    <row r="194" spans="1:18">
      <c r="A194" s="362" t="s">
        <v>407</v>
      </c>
      <c r="B194" s="363">
        <v>0.504</v>
      </c>
      <c r="C194" s="364">
        <v>1.6E-2</v>
      </c>
      <c r="D194" s="364">
        <v>6.7900000000000002E-2</v>
      </c>
      <c r="E194" s="364">
        <v>1.6000000000000001E-3</v>
      </c>
      <c r="F194" s="364">
        <v>0.31398999999999999</v>
      </c>
      <c r="G194" s="364">
        <v>5.3800000000000001E-2</v>
      </c>
      <c r="H194" s="365">
        <v>1.6999999999999999E-3</v>
      </c>
      <c r="I194" s="366">
        <v>423.49139851966174</v>
      </c>
      <c r="J194" s="364">
        <v>9.979178757458893</v>
      </c>
      <c r="K194" s="223">
        <v>414.40648375655996</v>
      </c>
      <c r="L194" s="364">
        <v>13.155761389097142</v>
      </c>
      <c r="M194" s="223">
        <v>362.68705394146576</v>
      </c>
      <c r="N194" s="365">
        <v>11.460371592945945</v>
      </c>
      <c r="O194" s="367">
        <v>181</v>
      </c>
      <c r="P194" s="368">
        <v>2.41</v>
      </c>
      <c r="Q194" s="369">
        <f t="shared" si="0"/>
        <v>-16.764961395067935</v>
      </c>
    </row>
    <row r="195" spans="1:18">
      <c r="A195" s="362" t="s">
        <v>407</v>
      </c>
      <c r="B195" s="363">
        <v>0.51700000000000002</v>
      </c>
      <c r="C195" s="364">
        <v>1.4999999999999999E-2</v>
      </c>
      <c r="D195" s="364">
        <v>6.5500000000000003E-2</v>
      </c>
      <c r="E195" s="364">
        <v>1.1999999999999999E-3</v>
      </c>
      <c r="F195" s="364">
        <v>0.44048999999999999</v>
      </c>
      <c r="G195" s="364">
        <v>5.6399999999999999E-2</v>
      </c>
      <c r="H195" s="365">
        <v>1.5E-3</v>
      </c>
      <c r="I195" s="366">
        <v>408.98741374075672</v>
      </c>
      <c r="J195" s="364">
        <v>7.4928991830367631</v>
      </c>
      <c r="K195" s="223">
        <v>423.14535245610512</v>
      </c>
      <c r="L195" s="364">
        <v>12.276944461975969</v>
      </c>
      <c r="M195" s="223">
        <v>468.1494745771912</v>
      </c>
      <c r="N195" s="365">
        <v>12.450783898329552</v>
      </c>
      <c r="O195" s="367">
        <v>284</v>
      </c>
      <c r="P195" s="368">
        <v>1.329</v>
      </c>
      <c r="Q195" s="369">
        <f t="shared" si="0"/>
        <v>12.637429720468374</v>
      </c>
    </row>
    <row r="196" spans="1:18">
      <c r="A196" s="362" t="s">
        <v>407</v>
      </c>
      <c r="B196" s="363">
        <v>0.48799999999999999</v>
      </c>
      <c r="C196" s="364">
        <v>1.9E-2</v>
      </c>
      <c r="D196" s="364">
        <v>6.6400000000000001E-2</v>
      </c>
      <c r="E196" s="364">
        <v>1.4E-3</v>
      </c>
      <c r="F196" s="364">
        <v>0.32140999999999997</v>
      </c>
      <c r="G196" s="364">
        <v>5.3699999999999998E-2</v>
      </c>
      <c r="H196" s="365">
        <v>1.8E-3</v>
      </c>
      <c r="I196" s="366">
        <v>414.43023292417001</v>
      </c>
      <c r="J196" s="364">
        <v>8.7379868387626214</v>
      </c>
      <c r="K196" s="223">
        <v>403.54666843773174</v>
      </c>
      <c r="L196" s="364">
        <v>15.71185799245267</v>
      </c>
      <c r="M196" s="223">
        <v>358.48947778284702</v>
      </c>
      <c r="N196" s="365">
        <v>12.016407076520013</v>
      </c>
      <c r="O196" s="367">
        <v>178</v>
      </c>
      <c r="P196" s="368">
        <v>1.2709999999999999</v>
      </c>
      <c r="Q196" s="369">
        <f t="shared" si="0"/>
        <v>-15.604573804313659</v>
      </c>
    </row>
    <row r="197" spans="1:18">
      <c r="A197" s="362" t="s">
        <v>407</v>
      </c>
      <c r="B197" s="363">
        <v>0.50700000000000001</v>
      </c>
      <c r="C197" s="364">
        <v>1.6E-2</v>
      </c>
      <c r="D197" s="364">
        <v>6.7400000000000002E-2</v>
      </c>
      <c r="E197" s="364">
        <v>1.6999999999999999E-3</v>
      </c>
      <c r="F197" s="364">
        <v>0.38546999999999998</v>
      </c>
      <c r="G197" s="364">
        <v>5.4399999999999997E-2</v>
      </c>
      <c r="H197" s="365">
        <v>1.6000000000000001E-3</v>
      </c>
      <c r="I197" s="366">
        <v>420.47242493284335</v>
      </c>
      <c r="J197" s="364">
        <v>10.605387572490113</v>
      </c>
      <c r="K197" s="223">
        <v>416.42983159299234</v>
      </c>
      <c r="L197" s="364">
        <v>13.141769833309423</v>
      </c>
      <c r="M197" s="223">
        <v>387.64555423836083</v>
      </c>
      <c r="N197" s="365">
        <v>11.401339830540024</v>
      </c>
      <c r="O197" s="367">
        <v>243</v>
      </c>
      <c r="P197" s="368">
        <v>1.105</v>
      </c>
      <c r="Q197" s="369">
        <f t="shared" si="0"/>
        <v>-8.46826961784204</v>
      </c>
    </row>
    <row r="198" spans="1:18">
      <c r="A198" s="362" t="s">
        <v>407</v>
      </c>
      <c r="B198" s="363">
        <v>0.51700000000000002</v>
      </c>
      <c r="C198" s="364">
        <v>1.4E-2</v>
      </c>
      <c r="D198" s="364">
        <v>6.59E-2</v>
      </c>
      <c r="E198" s="364">
        <v>1.2999999999999999E-3</v>
      </c>
      <c r="F198" s="364">
        <v>0.49879000000000001</v>
      </c>
      <c r="G198" s="364">
        <v>5.7200000000000001E-2</v>
      </c>
      <c r="H198" s="365">
        <v>1.2999999999999999E-3</v>
      </c>
      <c r="I198" s="366">
        <v>411.40701184821347</v>
      </c>
      <c r="J198" s="364">
        <v>8.1157680637735581</v>
      </c>
      <c r="K198" s="223">
        <v>423.14535245610512</v>
      </c>
      <c r="L198" s="364">
        <v>11.45848149784424</v>
      </c>
      <c r="M198" s="223">
        <v>499.25248343743493</v>
      </c>
      <c r="N198" s="365">
        <v>11.346647350850793</v>
      </c>
      <c r="O198" s="367">
        <v>414</v>
      </c>
      <c r="P198" s="368">
        <v>2.214</v>
      </c>
      <c r="Q198" s="369">
        <f t="shared" si="0"/>
        <v>17.595400023729681</v>
      </c>
    </row>
    <row r="199" spans="1:18">
      <c r="A199" s="362" t="s">
        <v>407</v>
      </c>
      <c r="B199" s="363">
        <v>0.51400000000000001</v>
      </c>
      <c r="C199" s="364">
        <v>1.2999999999999999E-2</v>
      </c>
      <c r="D199" s="364">
        <v>6.6610000000000003E-2</v>
      </c>
      <c r="E199" s="364">
        <v>9.8999999999999999E-4</v>
      </c>
      <c r="F199" s="364">
        <v>0.20319000000000001</v>
      </c>
      <c r="G199" s="364">
        <v>5.62E-2</v>
      </c>
      <c r="H199" s="365">
        <v>1.6000000000000001E-3</v>
      </c>
      <c r="I199" s="366">
        <v>415.69956310322925</v>
      </c>
      <c r="J199" s="364">
        <v>6.1783901437051041</v>
      </c>
      <c r="K199" s="223">
        <v>421.13535565340618</v>
      </c>
      <c r="L199" s="364">
        <v>10.651283314191206</v>
      </c>
      <c r="M199" s="223">
        <v>460.27838713971238</v>
      </c>
      <c r="N199" s="365">
        <v>13.104011021771171</v>
      </c>
      <c r="O199" s="367">
        <v>326</v>
      </c>
      <c r="P199" s="368">
        <v>2.09</v>
      </c>
      <c r="Q199" s="369">
        <f t="shared" si="0"/>
        <v>9.6851873305430107</v>
      </c>
    </row>
    <row r="200" spans="1:18">
      <c r="A200" s="362" t="s">
        <v>407</v>
      </c>
      <c r="B200" s="363">
        <v>0.51</v>
      </c>
      <c r="C200" s="364">
        <v>0.02</v>
      </c>
      <c r="D200" s="364">
        <v>6.5500000000000003E-2</v>
      </c>
      <c r="E200" s="364">
        <v>1.4E-3</v>
      </c>
      <c r="F200" s="364">
        <v>0.22106999999999999</v>
      </c>
      <c r="G200" s="364">
        <v>5.5599999999999997E-2</v>
      </c>
      <c r="H200" s="365">
        <v>2.3999999999999998E-3</v>
      </c>
      <c r="I200" s="366">
        <v>408.98741374075672</v>
      </c>
      <c r="J200" s="364">
        <v>8.7417157135428916</v>
      </c>
      <c r="K200" s="223">
        <v>418.44915553316036</v>
      </c>
      <c r="L200" s="364">
        <v>16.409770805221974</v>
      </c>
      <c r="M200" s="223">
        <v>436.43057410532879</v>
      </c>
      <c r="N200" s="365">
        <v>18.838729817496205</v>
      </c>
      <c r="O200" s="367">
        <v>135.9</v>
      </c>
      <c r="P200" s="368">
        <v>1.498</v>
      </c>
      <c r="Q200" s="369">
        <f t="shared" si="0"/>
        <v>6.288092996424421</v>
      </c>
    </row>
    <row r="201" spans="1:18">
      <c r="A201" s="362" t="s">
        <v>407</v>
      </c>
      <c r="B201" s="363">
        <v>0.51400000000000001</v>
      </c>
      <c r="C201" s="364">
        <v>2.3E-2</v>
      </c>
      <c r="D201" s="364">
        <v>6.4600000000000005E-2</v>
      </c>
      <c r="E201" s="364">
        <v>1.4E-3</v>
      </c>
      <c r="F201" s="364">
        <v>0.16692000000000001</v>
      </c>
      <c r="G201" s="364">
        <v>5.7200000000000001E-2</v>
      </c>
      <c r="H201" s="365">
        <v>2.7000000000000001E-3</v>
      </c>
      <c r="I201" s="366">
        <v>403.5399952072197</v>
      </c>
      <c r="J201" s="364">
        <v>8.7454488125403653</v>
      </c>
      <c r="K201" s="223">
        <v>421.13535565340618</v>
      </c>
      <c r="L201" s="364">
        <v>18.844578171261364</v>
      </c>
      <c r="M201" s="223">
        <v>499.25248343743493</v>
      </c>
      <c r="N201" s="365">
        <v>23.566113728690109</v>
      </c>
      <c r="O201" s="367">
        <v>93.6</v>
      </c>
      <c r="P201" s="368">
        <v>2.1459999999999999</v>
      </c>
      <c r="Q201" s="369">
        <f t="shared" si="0"/>
        <v>19.171159164040429</v>
      </c>
    </row>
    <row r="202" spans="1:18">
      <c r="A202" s="362" t="s">
        <v>407</v>
      </c>
      <c r="B202" s="363">
        <v>0.52600000000000002</v>
      </c>
      <c r="C202" s="364">
        <v>2.7E-2</v>
      </c>
      <c r="D202" s="364">
        <v>6.5699999999999995E-2</v>
      </c>
      <c r="E202" s="364">
        <v>2.3999999999999998E-3</v>
      </c>
      <c r="F202" s="364">
        <v>0.37513000000000002</v>
      </c>
      <c r="G202" s="364">
        <v>5.7099999999999998E-2</v>
      </c>
      <c r="H202" s="365">
        <v>2.5999999999999999E-3</v>
      </c>
      <c r="I202" s="366">
        <v>410.19732631602596</v>
      </c>
      <c r="J202" s="364">
        <v>14.984377217023779</v>
      </c>
      <c r="K202" s="223">
        <v>429.15157928848583</v>
      </c>
      <c r="L202" s="364">
        <v>22.028693233439387</v>
      </c>
      <c r="M202" s="223">
        <v>495.39751514669069</v>
      </c>
      <c r="N202" s="365">
        <v>22.557505067975409</v>
      </c>
      <c r="O202" s="367">
        <v>65.2</v>
      </c>
      <c r="P202" s="368">
        <v>2.1219999999999999</v>
      </c>
      <c r="Q202" s="369">
        <f t="shared" si="0"/>
        <v>17.1983480388343</v>
      </c>
    </row>
    <row r="203" spans="1:18">
      <c r="A203" s="362" t="s">
        <v>407</v>
      </c>
      <c r="B203" s="363">
        <v>0.48399999999999999</v>
      </c>
      <c r="C203" s="364">
        <v>2.1000000000000001E-2</v>
      </c>
      <c r="D203" s="364">
        <v>6.7599999999999993E-2</v>
      </c>
      <c r="E203" s="364">
        <v>1.2999999999999999E-3</v>
      </c>
      <c r="F203" s="364">
        <v>0.21793999999999999</v>
      </c>
      <c r="G203" s="364">
        <v>5.3100000000000001E-2</v>
      </c>
      <c r="H203" s="365">
        <v>2.5999999999999999E-3</v>
      </c>
      <c r="I203" s="366">
        <v>421.68018403372844</v>
      </c>
      <c r="J203" s="364">
        <v>8.1092343083409322</v>
      </c>
      <c r="K203" s="223">
        <v>400.81346879747036</v>
      </c>
      <c r="L203" s="364">
        <v>17.390667034600988</v>
      </c>
      <c r="M203" s="223">
        <v>333.07216503748305</v>
      </c>
      <c r="N203" s="365">
        <v>16.308618250422896</v>
      </c>
      <c r="O203" s="367">
        <v>67.7</v>
      </c>
      <c r="P203" s="368">
        <v>2.14</v>
      </c>
      <c r="Q203" s="369">
        <f t="shared" si="0"/>
        <v>-26.603249474861901</v>
      </c>
    </row>
    <row r="204" spans="1:18">
      <c r="A204" s="370" t="s">
        <v>407</v>
      </c>
      <c r="B204" s="371">
        <v>0.502</v>
      </c>
      <c r="C204" s="372">
        <v>1.9E-2</v>
      </c>
      <c r="D204" s="372">
        <v>6.54E-2</v>
      </c>
      <c r="E204" s="372">
        <v>1.4E-3</v>
      </c>
      <c r="F204" s="372">
        <v>0.11962</v>
      </c>
      <c r="G204" s="372">
        <v>5.5599999999999997E-2</v>
      </c>
      <c r="H204" s="373">
        <v>2.3999999999999998E-3</v>
      </c>
      <c r="I204" s="374">
        <v>408.38237228532876</v>
      </c>
      <c r="J204" s="372">
        <v>8.742130293569728</v>
      </c>
      <c r="K204" s="375">
        <v>413.05534176975482</v>
      </c>
      <c r="L204" s="372">
        <v>15.633568712401079</v>
      </c>
      <c r="M204" s="375">
        <v>436.43057410532879</v>
      </c>
      <c r="N204" s="373">
        <v>18.838729817496205</v>
      </c>
      <c r="O204" s="376">
        <v>92.2</v>
      </c>
      <c r="P204" s="377">
        <v>1.9470000000000001</v>
      </c>
      <c r="Q204" s="378">
        <f t="shared" si="0"/>
        <v>6.4267270636339191</v>
      </c>
    </row>
    <row r="205" spans="1:18" ht="15" thickBot="1">
      <c r="A205" s="533" t="s">
        <v>591</v>
      </c>
      <c r="B205" s="533"/>
      <c r="C205" s="533"/>
      <c r="D205" s="533"/>
      <c r="E205" s="533"/>
      <c r="F205" s="533"/>
      <c r="G205" s="533"/>
      <c r="H205" s="533"/>
      <c r="I205" s="533"/>
      <c r="J205" s="533"/>
      <c r="K205" s="533"/>
      <c r="L205" s="533"/>
      <c r="M205" s="533"/>
      <c r="N205" s="533"/>
      <c r="O205" s="533"/>
      <c r="P205" s="533"/>
      <c r="Q205" s="533"/>
    </row>
    <row r="206" spans="1:18" ht="15" thickTop="1">
      <c r="A206" s="327" t="s">
        <v>592</v>
      </c>
      <c r="B206" s="299">
        <v>2.3180068347551206</v>
      </c>
      <c r="C206" s="300">
        <v>0.1398886182807608</v>
      </c>
      <c r="D206" s="300">
        <v>0.21071867240361877</v>
      </c>
      <c r="E206" s="300">
        <v>7.1021308394954965E-3</v>
      </c>
      <c r="F206" s="301">
        <v>0.55849331492931553</v>
      </c>
      <c r="G206" s="302">
        <v>7.9783009806735278E-2</v>
      </c>
      <c r="H206" s="303">
        <v>3.9939184978181287E-3</v>
      </c>
      <c r="I206" s="311">
        <v>1232.6454628774516</v>
      </c>
      <c r="J206" s="312">
        <v>75.630785521043663</v>
      </c>
      <c r="K206" s="312">
        <v>1217.8141358259807</v>
      </c>
      <c r="L206" s="312">
        <v>85.66876949049697</v>
      </c>
      <c r="M206" s="312">
        <v>1191.6309798684679</v>
      </c>
      <c r="N206" s="313">
        <v>197.69172664478924</v>
      </c>
      <c r="O206" s="319">
        <v>23.233346814869048</v>
      </c>
      <c r="P206" s="320">
        <v>1.1065423230948918E-2</v>
      </c>
      <c r="Q206" s="311">
        <v>-3.441877871747745</v>
      </c>
      <c r="R206" s="251"/>
    </row>
    <row r="207" spans="1:18">
      <c r="A207" s="328" t="s">
        <v>593</v>
      </c>
      <c r="B207" s="304">
        <v>4.375534212774058</v>
      </c>
      <c r="C207" s="225">
        <v>6.6822339803103772E-2</v>
      </c>
      <c r="D207" s="225">
        <v>0.30598184731852635</v>
      </c>
      <c r="E207" s="225">
        <v>4.2696809368990146E-3</v>
      </c>
      <c r="F207" s="226">
        <v>0.91371165703567148</v>
      </c>
      <c r="G207" s="227">
        <v>0.1037132268978585</v>
      </c>
      <c r="H207" s="305">
        <v>6.4363411787047079E-4</v>
      </c>
      <c r="I207" s="314">
        <v>1720.9033444500524</v>
      </c>
      <c r="J207" s="228">
        <v>42.151014373908538</v>
      </c>
      <c r="K207" s="228">
        <v>1707.7300680287403</v>
      </c>
      <c r="L207" s="228">
        <v>25.245404054196342</v>
      </c>
      <c r="M207" s="228">
        <v>1691.5922958494723</v>
      </c>
      <c r="N207" s="315">
        <v>22.890872984323778</v>
      </c>
      <c r="O207" s="321">
        <v>141.36869842032399</v>
      </c>
      <c r="P207" s="322">
        <v>0.63366907514164217</v>
      </c>
      <c r="Q207" s="326">
        <v>-1.7327490006012969</v>
      </c>
      <c r="R207" s="251"/>
    </row>
    <row r="208" spans="1:18">
      <c r="A208" s="328" t="s">
        <v>594</v>
      </c>
      <c r="B208" s="304">
        <v>2.3108849389508754</v>
      </c>
      <c r="C208" s="225">
        <v>0.10806628415715619</v>
      </c>
      <c r="D208" s="225">
        <v>0.20584453156068691</v>
      </c>
      <c r="E208" s="225">
        <v>3.827505348694782E-3</v>
      </c>
      <c r="F208" s="226">
        <v>0.39761666258905259</v>
      </c>
      <c r="G208" s="227">
        <v>8.1421240212841917E-2</v>
      </c>
      <c r="H208" s="305">
        <v>3.4936558348869855E-3</v>
      </c>
      <c r="I208" s="314">
        <v>1206.6409510050487</v>
      </c>
      <c r="J208" s="228">
        <v>40.923629837595172</v>
      </c>
      <c r="K208" s="228">
        <v>1215.6323367150826</v>
      </c>
      <c r="L208" s="228">
        <v>66.307145665695998</v>
      </c>
      <c r="M208" s="228">
        <v>1231.6494034514485</v>
      </c>
      <c r="N208" s="315">
        <v>168.47989705983741</v>
      </c>
      <c r="O208" s="321">
        <v>33.966765127067973</v>
      </c>
      <c r="P208" s="322">
        <v>1.6479300551098786</v>
      </c>
      <c r="Q208" s="326">
        <v>2.0304846798381626</v>
      </c>
      <c r="R208" s="251"/>
    </row>
    <row r="209" spans="1:18">
      <c r="A209" s="328" t="s">
        <v>595</v>
      </c>
      <c r="B209" s="304">
        <v>3.0843141596331489</v>
      </c>
      <c r="C209" s="225">
        <v>0.10993097254651467</v>
      </c>
      <c r="D209" s="225">
        <v>0.24756263348814994</v>
      </c>
      <c r="E209" s="225">
        <v>8.7272821718661544E-3</v>
      </c>
      <c r="F209" s="226">
        <v>0.98908237150025302</v>
      </c>
      <c r="G209" s="227">
        <v>9.0359171241956859E-2</v>
      </c>
      <c r="H209" s="305">
        <v>4.7459618385327454E-4</v>
      </c>
      <c r="I209" s="314">
        <v>1425.8936637429622</v>
      </c>
      <c r="J209" s="228">
        <v>90.19281565323422</v>
      </c>
      <c r="K209" s="228">
        <v>1428.8001440196952</v>
      </c>
      <c r="L209" s="228">
        <v>54.672098358333869</v>
      </c>
      <c r="M209" s="228">
        <v>1433.113845591831</v>
      </c>
      <c r="N209" s="315">
        <v>20.041367654543365</v>
      </c>
      <c r="O209" s="321">
        <v>125.42293971949059</v>
      </c>
      <c r="P209" s="322">
        <v>0.6835876851683329</v>
      </c>
      <c r="Q209" s="326">
        <v>0.50381076640056977</v>
      </c>
      <c r="R209" s="251"/>
    </row>
    <row r="210" spans="1:18">
      <c r="A210" s="328" t="s">
        <v>596</v>
      </c>
      <c r="B210" s="304">
        <v>2.7546619991688757</v>
      </c>
      <c r="C210" s="225">
        <v>8.0783394793606966E-2</v>
      </c>
      <c r="D210" s="225">
        <v>0.23206753265725161</v>
      </c>
      <c r="E210" s="225">
        <v>4.1862818943719446E-3</v>
      </c>
      <c r="F210" s="226">
        <v>0.61512064412611478</v>
      </c>
      <c r="G210" s="227">
        <v>8.6089990189955654E-2</v>
      </c>
      <c r="H210" s="305">
        <v>1.9905414833173629E-3</v>
      </c>
      <c r="I210" s="314">
        <v>1345.3258925225693</v>
      </c>
      <c r="J210" s="228">
        <v>43.807031857003267</v>
      </c>
      <c r="K210" s="228">
        <v>1343.3500204373449</v>
      </c>
      <c r="L210" s="228">
        <v>43.699672921348338</v>
      </c>
      <c r="M210" s="228">
        <v>1340.1852480757575</v>
      </c>
      <c r="N210" s="315">
        <v>89.373177403652107</v>
      </c>
      <c r="O210" s="321">
        <v>34.026307449057583</v>
      </c>
      <c r="P210" s="322">
        <v>1.2035057327812373</v>
      </c>
      <c r="Q210" s="326">
        <v>-0.38357715503829493</v>
      </c>
      <c r="R210" s="251"/>
    </row>
    <row r="211" spans="1:18">
      <c r="A211" s="328" t="s">
        <v>597</v>
      </c>
      <c r="B211" s="304">
        <v>4.8219153493268996</v>
      </c>
      <c r="C211" s="225">
        <v>0.12386078524694341</v>
      </c>
      <c r="D211" s="225">
        <v>0.31698285665326714</v>
      </c>
      <c r="E211" s="225">
        <v>3.4774865653260717E-3</v>
      </c>
      <c r="F211" s="226">
        <v>0.42708610169972078</v>
      </c>
      <c r="G211" s="227">
        <v>0.11032718370773474</v>
      </c>
      <c r="H211" s="305">
        <v>2.5625157688071438E-3</v>
      </c>
      <c r="I211" s="314">
        <v>1774.9776355101758</v>
      </c>
      <c r="J211" s="228">
        <v>34.043527141193863</v>
      </c>
      <c r="K211" s="228">
        <v>1788.7285428491928</v>
      </c>
      <c r="L211" s="228">
        <v>43.210907325513972</v>
      </c>
      <c r="M211" s="228">
        <v>1804.7891294084718</v>
      </c>
      <c r="N211" s="315">
        <v>84.476164225208322</v>
      </c>
      <c r="O211" s="321">
        <v>43.134057211468139</v>
      </c>
      <c r="P211" s="322">
        <v>2.4155886938071984</v>
      </c>
      <c r="Q211" s="326">
        <v>1.6517992829481853</v>
      </c>
      <c r="R211" s="251"/>
    </row>
    <row r="212" spans="1:18">
      <c r="A212" s="328" t="s">
        <v>598</v>
      </c>
      <c r="B212" s="304">
        <v>4.5413310207762336</v>
      </c>
      <c r="C212" s="225">
        <v>0.19429453548058301</v>
      </c>
      <c r="D212" s="225">
        <v>0.30988797385907135</v>
      </c>
      <c r="E212" s="225">
        <v>1.3005476882758065E-2</v>
      </c>
      <c r="F212" s="226">
        <v>0.98094381180114698</v>
      </c>
      <c r="G212" s="227">
        <v>0.10628626893769884</v>
      </c>
      <c r="H212" s="305">
        <v>8.835043341153038E-4</v>
      </c>
      <c r="I212" s="314">
        <v>1740.1554708669355</v>
      </c>
      <c r="J212" s="228">
        <v>128.01315435933861</v>
      </c>
      <c r="K212" s="228">
        <v>1738.5741263746111</v>
      </c>
      <c r="L212" s="228">
        <v>71.23353010397318</v>
      </c>
      <c r="M212" s="228">
        <v>1736.6570276393379</v>
      </c>
      <c r="N212" s="315">
        <v>30.484591163266487</v>
      </c>
      <c r="O212" s="321">
        <v>142.870749007265</v>
      </c>
      <c r="P212" s="322">
        <v>0.41624275916943165</v>
      </c>
      <c r="Q212" s="326">
        <v>-0.2014469853240497</v>
      </c>
      <c r="R212" s="251"/>
    </row>
    <row r="213" spans="1:18">
      <c r="A213" s="328" t="s">
        <v>599</v>
      </c>
      <c r="B213" s="304">
        <v>4.5281310704779205</v>
      </c>
      <c r="C213" s="225">
        <v>0.10724049324222064</v>
      </c>
      <c r="D213" s="225">
        <v>0.30614658472918699</v>
      </c>
      <c r="E213" s="225">
        <v>4.6841155038361611E-3</v>
      </c>
      <c r="F213" s="226">
        <v>0.64603844517917719</v>
      </c>
      <c r="G213" s="227">
        <v>0.10727247373201648</v>
      </c>
      <c r="H213" s="305">
        <v>1.9392158109250027E-3</v>
      </c>
      <c r="I213" s="314">
        <v>1721.7164481005354</v>
      </c>
      <c r="J213" s="228">
        <v>46.236583882354353</v>
      </c>
      <c r="K213" s="228">
        <v>1736.1525069536922</v>
      </c>
      <c r="L213" s="228">
        <v>39.399876904630673</v>
      </c>
      <c r="M213" s="228">
        <v>1753.5729546074872</v>
      </c>
      <c r="N213" s="315">
        <v>66.161054777014215</v>
      </c>
      <c r="O213" s="321">
        <v>39.63021723481026</v>
      </c>
      <c r="P213" s="322">
        <v>1.7547315852254963</v>
      </c>
      <c r="Q213" s="326">
        <v>1.8166627412477654</v>
      </c>
      <c r="R213" s="251"/>
    </row>
    <row r="214" spans="1:18">
      <c r="A214" s="328" t="s">
        <v>600</v>
      </c>
      <c r="B214" s="304">
        <v>3.0066048825924523</v>
      </c>
      <c r="C214" s="225">
        <v>5.4808327153947553E-2</v>
      </c>
      <c r="D214" s="225">
        <v>0.24381024221342706</v>
      </c>
      <c r="E214" s="225">
        <v>3.3225039626426905E-3</v>
      </c>
      <c r="F214" s="226">
        <v>0.74755538319273962</v>
      </c>
      <c r="G214" s="227">
        <v>8.9438218032445685E-2</v>
      </c>
      <c r="H214" s="305">
        <v>1.0829087362645448E-3</v>
      </c>
      <c r="I214" s="314">
        <v>1406.4750637755149</v>
      </c>
      <c r="J214" s="228">
        <v>34.439799386256027</v>
      </c>
      <c r="K214" s="228">
        <v>1409.2950398558498</v>
      </c>
      <c r="L214" s="228">
        <v>27.781585614289725</v>
      </c>
      <c r="M214" s="228">
        <v>1413.5431573758917</v>
      </c>
      <c r="N214" s="315">
        <v>46.324302457822341</v>
      </c>
      <c r="O214" s="321">
        <v>51.224944027956582</v>
      </c>
      <c r="P214" s="322">
        <v>0.9059078778456563</v>
      </c>
      <c r="Q214" s="326">
        <v>0.50002672811901849</v>
      </c>
      <c r="R214" s="251"/>
    </row>
    <row r="215" spans="1:18">
      <c r="A215" s="328" t="s">
        <v>601</v>
      </c>
      <c r="B215" s="304">
        <v>3.2116192265743648</v>
      </c>
      <c r="C215" s="225">
        <v>4.0735267833617243E-2</v>
      </c>
      <c r="D215" s="225">
        <v>0.25447904674619182</v>
      </c>
      <c r="E215" s="225">
        <v>3.007060364705987E-3</v>
      </c>
      <c r="F215" s="226">
        <v>0.93163026825938711</v>
      </c>
      <c r="G215" s="227">
        <v>9.1531534905752415E-2</v>
      </c>
      <c r="H215" s="305">
        <v>4.2190163761756641E-4</v>
      </c>
      <c r="I215" s="314">
        <v>1461.5335001496364</v>
      </c>
      <c r="J215" s="228">
        <v>30.904930232969718</v>
      </c>
      <c r="K215" s="228">
        <v>1459.9656680076623</v>
      </c>
      <c r="L215" s="228">
        <v>19.642416977767425</v>
      </c>
      <c r="M215" s="228">
        <v>1457.6671436386487</v>
      </c>
      <c r="N215" s="315">
        <v>17.529755468403209</v>
      </c>
      <c r="O215" s="321">
        <v>165.91846479099817</v>
      </c>
      <c r="P215" s="322">
        <v>0.59959711089306289</v>
      </c>
      <c r="Q215" s="326">
        <v>-0.26524275640436024</v>
      </c>
      <c r="R215" s="251"/>
    </row>
    <row r="216" spans="1:18">
      <c r="A216" s="328" t="s">
        <v>602</v>
      </c>
      <c r="B216" s="304">
        <v>4.4592743517043569</v>
      </c>
      <c r="C216" s="225">
        <v>8.5223723105679508E-2</v>
      </c>
      <c r="D216" s="225">
        <v>0.31032727175758296</v>
      </c>
      <c r="E216" s="225">
        <v>3.9458694421702651E-3</v>
      </c>
      <c r="F216" s="226">
        <v>0.66531368688954262</v>
      </c>
      <c r="G216" s="227">
        <v>0.10421805759356127</v>
      </c>
      <c r="H216" s="305">
        <v>1.4869839702217507E-3</v>
      </c>
      <c r="I216" s="314">
        <v>1742.3170461301945</v>
      </c>
      <c r="J216" s="228">
        <v>38.825087702399287</v>
      </c>
      <c r="K216" s="228">
        <v>1723.4257788558953</v>
      </c>
      <c r="L216" s="228">
        <v>31.70449003407407</v>
      </c>
      <c r="M216" s="228">
        <v>1700.5425076413901</v>
      </c>
      <c r="N216" s="315">
        <v>52.567868239025984</v>
      </c>
      <c r="O216" s="321">
        <v>229.53379260087291</v>
      </c>
      <c r="P216" s="322">
        <v>0.45853336770588654</v>
      </c>
      <c r="Q216" s="326">
        <v>-2.456541856559924</v>
      </c>
      <c r="R216" s="251"/>
    </row>
    <row r="217" spans="1:18">
      <c r="A217" s="328" t="s">
        <v>603</v>
      </c>
      <c r="B217" s="304">
        <v>4.5572600366915283</v>
      </c>
      <c r="C217" s="225">
        <v>3.5151186257208498E-2</v>
      </c>
      <c r="D217" s="225">
        <v>0.30973733781642016</v>
      </c>
      <c r="E217" s="225">
        <v>2.0361699561365059E-3</v>
      </c>
      <c r="F217" s="226">
        <v>0.85228390691023292</v>
      </c>
      <c r="G217" s="227">
        <v>0.10671094700413776</v>
      </c>
      <c r="H217" s="305">
        <v>4.3053933221926725E-4</v>
      </c>
      <c r="I217" s="314">
        <v>1739.4140958936316</v>
      </c>
      <c r="J217" s="228">
        <v>20.043721864244617</v>
      </c>
      <c r="K217" s="228">
        <v>1741.4887420834441</v>
      </c>
      <c r="L217" s="228">
        <v>12.845321112727788</v>
      </c>
      <c r="M217" s="228">
        <v>1743.9628227424282</v>
      </c>
      <c r="N217" s="315">
        <v>14.780785252994065</v>
      </c>
      <c r="O217" s="321">
        <v>159.41023068754117</v>
      </c>
      <c r="P217" s="322">
        <v>0.6667374324923917</v>
      </c>
      <c r="Q217" s="326">
        <v>0.26082705373521309</v>
      </c>
      <c r="R217" s="251"/>
    </row>
    <row r="218" spans="1:18">
      <c r="A218" s="328" t="s">
        <v>604</v>
      </c>
      <c r="B218" s="304">
        <v>5.5434716546474565</v>
      </c>
      <c r="C218" s="225">
        <v>8.0750612135091174E-2</v>
      </c>
      <c r="D218" s="225">
        <v>0.34461635702744359</v>
      </c>
      <c r="E218" s="225">
        <v>4.1739387529623967E-3</v>
      </c>
      <c r="F218" s="226">
        <v>0.83146925087005552</v>
      </c>
      <c r="G218" s="227">
        <v>0.11666609707610781</v>
      </c>
      <c r="H218" s="305">
        <v>9.4416533814747244E-4</v>
      </c>
      <c r="I218" s="314">
        <v>1908.8395549095092</v>
      </c>
      <c r="J218" s="228">
        <v>40.021860892938776</v>
      </c>
      <c r="K218" s="228">
        <v>1907.3644297817032</v>
      </c>
      <c r="L218" s="228">
        <v>25.062220813233353</v>
      </c>
      <c r="M218" s="228">
        <v>1905.7441539150343</v>
      </c>
      <c r="N218" s="315">
        <v>29.076315334907804</v>
      </c>
      <c r="O218" s="321">
        <v>68.27142778966487</v>
      </c>
      <c r="P218" s="322">
        <v>0.83910293919617118</v>
      </c>
      <c r="Q218" s="326">
        <v>-0.16242479286192602</v>
      </c>
      <c r="R218" s="251"/>
    </row>
    <row r="219" spans="1:18">
      <c r="A219" s="328" t="s">
        <v>605</v>
      </c>
      <c r="B219" s="304">
        <v>3.2272352395438118</v>
      </c>
      <c r="C219" s="225">
        <v>4.1243595690679723E-2</v>
      </c>
      <c r="D219" s="225">
        <v>0.25556113336534608</v>
      </c>
      <c r="E219" s="225">
        <v>2.4481002870184775E-3</v>
      </c>
      <c r="F219" s="226">
        <v>0.74956362292294854</v>
      </c>
      <c r="G219" s="227">
        <v>9.1587149584514291E-2</v>
      </c>
      <c r="H219" s="305">
        <v>7.747721782112388E-4</v>
      </c>
      <c r="I219" s="314">
        <v>1467.0916414219537</v>
      </c>
      <c r="J219" s="228">
        <v>25.138542424035904</v>
      </c>
      <c r="K219" s="228">
        <v>1463.7235839881341</v>
      </c>
      <c r="L219" s="228">
        <v>19.814074514460572</v>
      </c>
      <c r="M219" s="228">
        <v>1458.8220749652214</v>
      </c>
      <c r="N219" s="315">
        <v>32.167157821749697</v>
      </c>
      <c r="O219" s="321">
        <v>103.00019655992499</v>
      </c>
      <c r="P219" s="322">
        <v>0.62455971340889116</v>
      </c>
      <c r="Q219" s="326">
        <v>-0.56686600776378882</v>
      </c>
      <c r="R219" s="251"/>
    </row>
    <row r="220" spans="1:18">
      <c r="A220" s="328" t="s">
        <v>606</v>
      </c>
      <c r="B220" s="304">
        <v>4.5209657024487591</v>
      </c>
      <c r="C220" s="225">
        <v>6.384527704236867E-2</v>
      </c>
      <c r="D220" s="225">
        <v>0.30835105176965172</v>
      </c>
      <c r="E220" s="225">
        <v>3.560939082199508E-3</v>
      </c>
      <c r="F220" s="226">
        <v>0.81775187118698334</v>
      </c>
      <c r="G220" s="227">
        <v>0.10633702442039092</v>
      </c>
      <c r="H220" s="305">
        <v>8.6433262505031976E-4</v>
      </c>
      <c r="I220" s="314">
        <v>1732.5873020366398</v>
      </c>
      <c r="J220" s="228">
        <v>35.090497847525057</v>
      </c>
      <c r="K220" s="228">
        <v>1734.8355496608722</v>
      </c>
      <c r="L220" s="228">
        <v>23.485131350530992</v>
      </c>
      <c r="M220" s="228">
        <v>1737.5324903025171</v>
      </c>
      <c r="N220" s="315">
        <v>29.805489599415978</v>
      </c>
      <c r="O220" s="321">
        <v>71.214895044378579</v>
      </c>
      <c r="P220" s="322">
        <v>1.063372433265013</v>
      </c>
      <c r="Q220" s="326">
        <v>0.28460982994431561</v>
      </c>
      <c r="R220" s="251"/>
    </row>
    <row r="221" spans="1:18">
      <c r="A221" s="328" t="s">
        <v>607</v>
      </c>
      <c r="B221" s="304">
        <v>3.3109768301299916</v>
      </c>
      <c r="C221" s="225">
        <v>0.17109124385302149</v>
      </c>
      <c r="D221" s="225">
        <v>0.2643266808649376</v>
      </c>
      <c r="E221" s="225">
        <v>1.3499818693003464E-2</v>
      </c>
      <c r="F221" s="226">
        <v>0.98836029685797877</v>
      </c>
      <c r="G221" s="227">
        <v>9.084768485215082E-2</v>
      </c>
      <c r="H221" s="305">
        <v>7.1417394156415956E-4</v>
      </c>
      <c r="I221" s="314">
        <v>1511.9401281777873</v>
      </c>
      <c r="J221" s="228">
        <v>137.66810656580196</v>
      </c>
      <c r="K221" s="228">
        <v>1483.6416928036253</v>
      </c>
      <c r="L221" s="228">
        <v>80.638079177580948</v>
      </c>
      <c r="M221" s="228">
        <v>1443.3933851083136</v>
      </c>
      <c r="N221" s="315">
        <v>29.954746158250828</v>
      </c>
      <c r="O221" s="321">
        <v>152.62646881460861</v>
      </c>
      <c r="P221" s="322">
        <v>0.49195844636695141</v>
      </c>
      <c r="Q221" s="326">
        <v>-4.7489993910655004</v>
      </c>
      <c r="R221" s="251"/>
    </row>
    <row r="222" spans="1:18">
      <c r="A222" s="328" t="s">
        <v>608</v>
      </c>
      <c r="B222" s="304">
        <v>2.5580781449510628</v>
      </c>
      <c r="C222" s="225">
        <v>0.12375573706711408</v>
      </c>
      <c r="D222" s="225">
        <v>0.2161965927874521</v>
      </c>
      <c r="E222" s="225">
        <v>9.8409253773821675E-3</v>
      </c>
      <c r="F222" s="226">
        <v>0.94088286531848542</v>
      </c>
      <c r="G222" s="227">
        <v>8.5815094938406944E-2</v>
      </c>
      <c r="H222" s="305">
        <v>1.4062792613986131E-3</v>
      </c>
      <c r="I222" s="314">
        <v>1261.7466054905506</v>
      </c>
      <c r="J222" s="228">
        <v>104.32534651386823</v>
      </c>
      <c r="K222" s="228">
        <v>1288.7450395189776</v>
      </c>
      <c r="L222" s="228">
        <v>70.661847499891564</v>
      </c>
      <c r="M222" s="228">
        <v>1334.0033685594551</v>
      </c>
      <c r="N222" s="315">
        <v>63.392923304219721</v>
      </c>
      <c r="O222" s="321">
        <v>92.014777494678484</v>
      </c>
      <c r="P222" s="322">
        <v>0.78077975595264548</v>
      </c>
      <c r="Q222" s="326">
        <v>5.4165352780879523</v>
      </c>
      <c r="R222" s="251"/>
    </row>
    <row r="223" spans="1:18">
      <c r="A223" s="328" t="s">
        <v>609</v>
      </c>
      <c r="B223" s="304">
        <v>4.5805439754401673</v>
      </c>
      <c r="C223" s="225">
        <v>0.19928997681760141</v>
      </c>
      <c r="D223" s="225">
        <v>0.30519860771102519</v>
      </c>
      <c r="E223" s="225">
        <v>1.2139898432134396E-2</v>
      </c>
      <c r="F223" s="226">
        <v>0.91424818212889214</v>
      </c>
      <c r="G223" s="227">
        <v>0.10885120324859984</v>
      </c>
      <c r="H223" s="305">
        <v>1.9187678068914018E-3</v>
      </c>
      <c r="I223" s="314">
        <v>1717.0360613172534</v>
      </c>
      <c r="J223" s="228">
        <v>119.92208673138384</v>
      </c>
      <c r="K223" s="228">
        <v>1745.7341303546009</v>
      </c>
      <c r="L223" s="228">
        <v>72.552695363930752</v>
      </c>
      <c r="M223" s="228">
        <v>1780.2605079252526</v>
      </c>
      <c r="N223" s="315">
        <v>64.303990106367792</v>
      </c>
      <c r="O223" s="321">
        <v>62.38593514068539</v>
      </c>
      <c r="P223" s="322">
        <v>2.3265831631687703</v>
      </c>
      <c r="Q223" s="326">
        <v>3.5514154432197187</v>
      </c>
      <c r="R223" s="251"/>
    </row>
    <row r="224" spans="1:18">
      <c r="A224" s="328" t="s">
        <v>610</v>
      </c>
      <c r="B224" s="304">
        <v>4.316904335270439</v>
      </c>
      <c r="C224" s="225">
        <v>9.7998245250170618E-2</v>
      </c>
      <c r="D224" s="225">
        <v>0.29555422692252503</v>
      </c>
      <c r="E224" s="225">
        <v>6.5954233433767485E-3</v>
      </c>
      <c r="F224" s="226">
        <v>0.98301382880695631</v>
      </c>
      <c r="G224" s="227">
        <v>0.10593365941275686</v>
      </c>
      <c r="H224" s="305">
        <v>4.4135745785986024E-4</v>
      </c>
      <c r="I224" s="314">
        <v>1669.225321863674</v>
      </c>
      <c r="J224" s="228">
        <v>65.635535732753169</v>
      </c>
      <c r="K224" s="228">
        <v>1696.5946510862748</v>
      </c>
      <c r="L224" s="228">
        <v>37.434199102565117</v>
      </c>
      <c r="M224" s="228">
        <v>1730.5607631476273</v>
      </c>
      <c r="N224" s="315">
        <v>15.292561513120745</v>
      </c>
      <c r="O224" s="321">
        <v>184.74828854986697</v>
      </c>
      <c r="P224" s="322">
        <v>0.38227786592768409</v>
      </c>
      <c r="Q224" s="326">
        <v>3.5442523943738036</v>
      </c>
      <c r="R224" s="251"/>
    </row>
    <row r="225" spans="1:18">
      <c r="A225" s="328" t="s">
        <v>611</v>
      </c>
      <c r="B225" s="304">
        <v>4.8281226913643742</v>
      </c>
      <c r="C225" s="225">
        <v>5.6334983952612286E-2</v>
      </c>
      <c r="D225" s="225">
        <v>0.32001382430599878</v>
      </c>
      <c r="E225" s="225">
        <v>2.6120482416339252E-3</v>
      </c>
      <c r="F225" s="226">
        <v>0.69954003851950208</v>
      </c>
      <c r="G225" s="227">
        <v>0.10942291577952021</v>
      </c>
      <c r="H225" s="305">
        <v>9.1236194870558131E-4</v>
      </c>
      <c r="I225" s="314">
        <v>1789.7966768897888</v>
      </c>
      <c r="J225" s="228">
        <v>25.51240978994997</v>
      </c>
      <c r="K225" s="228">
        <v>1789.8105703043911</v>
      </c>
      <c r="L225" s="228">
        <v>19.630118527031982</v>
      </c>
      <c r="M225" s="228">
        <v>1789.8096080280548</v>
      </c>
      <c r="N225" s="315">
        <v>30.376830012261735</v>
      </c>
      <c r="O225" s="321">
        <v>70.174802802473309</v>
      </c>
      <c r="P225" s="322">
        <v>0.88497598450086234</v>
      </c>
      <c r="Q225" s="326">
        <v>7.2248680573760993E-4</v>
      </c>
      <c r="R225" s="251"/>
    </row>
    <row r="226" spans="1:18">
      <c r="A226" s="328" t="s">
        <v>612</v>
      </c>
      <c r="B226" s="304">
        <v>3.3609612347694999</v>
      </c>
      <c r="C226" s="225">
        <v>0.27564682396054624</v>
      </c>
      <c r="D226" s="225">
        <v>0.2657757124194931</v>
      </c>
      <c r="E226" s="225">
        <v>2.1382547620435007E-2</v>
      </c>
      <c r="F226" s="226">
        <v>0.98096760900033153</v>
      </c>
      <c r="G226" s="227">
        <v>9.1716386895389149E-2</v>
      </c>
      <c r="H226" s="305">
        <v>1.4605680290345592E-3</v>
      </c>
      <c r="I226" s="314">
        <v>1519.3240653731425</v>
      </c>
      <c r="J226" s="228">
        <v>217.81721817960943</v>
      </c>
      <c r="K226" s="228">
        <v>1495.3470069066209</v>
      </c>
      <c r="L226" s="228">
        <v>128.53163891512168</v>
      </c>
      <c r="M226" s="228">
        <v>1461.5025047042461</v>
      </c>
      <c r="N226" s="315">
        <v>60.535589846182802</v>
      </c>
      <c r="O226" s="321">
        <v>56.26287911319482</v>
      </c>
      <c r="P226" s="322">
        <v>0.67817672635377313</v>
      </c>
      <c r="Q226" s="326">
        <v>-3.9563093790658588</v>
      </c>
      <c r="R226" s="251"/>
    </row>
    <row r="227" spans="1:18">
      <c r="A227" s="328" t="s">
        <v>613</v>
      </c>
      <c r="B227" s="304">
        <v>2.5364527208502881</v>
      </c>
      <c r="C227" s="225">
        <v>5.1446082253931665E-2</v>
      </c>
      <c r="D227" s="225">
        <v>0.20848792369737648</v>
      </c>
      <c r="E227" s="225">
        <v>3.2510581165887632E-3</v>
      </c>
      <c r="F227" s="226">
        <v>0.76880870591552541</v>
      </c>
      <c r="G227" s="227">
        <v>8.8235752233376527E-2</v>
      </c>
      <c r="H227" s="305">
        <v>1.1444486212448608E-3</v>
      </c>
      <c r="I227" s="314">
        <v>1220.7569915120605</v>
      </c>
      <c r="J227" s="228">
        <v>34.684198818227514</v>
      </c>
      <c r="K227" s="228">
        <v>1282.5548748486422</v>
      </c>
      <c r="L227" s="228">
        <v>29.544387896017952</v>
      </c>
      <c r="M227" s="228">
        <v>1387.6045628208169</v>
      </c>
      <c r="N227" s="315">
        <v>49.802622546944349</v>
      </c>
      <c r="O227" s="321">
        <v>87.91997860452669</v>
      </c>
      <c r="P227" s="322">
        <v>1.5105867594473479</v>
      </c>
      <c r="Q227" s="326">
        <v>12.02414403780695</v>
      </c>
      <c r="R227" s="251"/>
    </row>
    <row r="228" spans="1:18">
      <c r="A228" s="328" t="s">
        <v>614</v>
      </c>
      <c r="B228" s="304">
        <v>2.3422677177103437</v>
      </c>
      <c r="C228" s="225">
        <v>8.7348118640072539E-2</v>
      </c>
      <c r="D228" s="225">
        <v>0.20859862568340148</v>
      </c>
      <c r="E228" s="225">
        <v>2.8992403248024661E-3</v>
      </c>
      <c r="F228" s="226">
        <v>0.37269687491643477</v>
      </c>
      <c r="G228" s="227">
        <v>8.1437384146314795E-2</v>
      </c>
      <c r="H228" s="305">
        <v>2.8181680425210863E-3</v>
      </c>
      <c r="I228" s="314">
        <v>1221.3474799688192</v>
      </c>
      <c r="J228" s="228">
        <v>30.927951430361418</v>
      </c>
      <c r="K228" s="228">
        <v>1225.2114880434763</v>
      </c>
      <c r="L228" s="228">
        <v>53.084915705172079</v>
      </c>
      <c r="M228" s="228">
        <v>1232.0374155146676</v>
      </c>
      <c r="N228" s="315">
        <v>135.85124352549769</v>
      </c>
      <c r="O228" s="321">
        <v>39.589652307435706</v>
      </c>
      <c r="P228" s="322">
        <v>1.3207457379527552</v>
      </c>
      <c r="Q228" s="326">
        <v>0.86766322282370023</v>
      </c>
      <c r="R228" s="251"/>
    </row>
    <row r="229" spans="1:18">
      <c r="A229" s="328" t="s">
        <v>615</v>
      </c>
      <c r="B229" s="304">
        <v>2.3505943114075003</v>
      </c>
      <c r="C229" s="225">
        <v>0.17549943986339905</v>
      </c>
      <c r="D229" s="225">
        <v>0.20903530473833645</v>
      </c>
      <c r="E229" s="225">
        <v>1.5577200865858825E-2</v>
      </c>
      <c r="F229" s="226">
        <v>0.99809464229754619</v>
      </c>
      <c r="G229" s="227">
        <v>8.155615905252063E-2</v>
      </c>
      <c r="H229" s="305">
        <v>3.7570857358580075E-4</v>
      </c>
      <c r="I229" s="314">
        <v>1223.6762147271752</v>
      </c>
      <c r="J229" s="228">
        <v>166.12028624658478</v>
      </c>
      <c r="K229" s="228">
        <v>1227.7379666879433</v>
      </c>
      <c r="L229" s="228">
        <v>106.46612122155602</v>
      </c>
      <c r="M229" s="228">
        <v>1234.8971807155269</v>
      </c>
      <c r="N229" s="315">
        <v>18.072629444314543</v>
      </c>
      <c r="O229" s="321">
        <v>244.78022454671071</v>
      </c>
      <c r="P229" s="322">
        <v>1.043690305638872</v>
      </c>
      <c r="Q229" s="326">
        <v>0.90865589164679239</v>
      </c>
      <c r="R229" s="251"/>
    </row>
    <row r="230" spans="1:18">
      <c r="A230" s="328" t="s">
        <v>616</v>
      </c>
      <c r="B230" s="304">
        <v>4.6176817509162476</v>
      </c>
      <c r="C230" s="225">
        <v>8.8484871267804979E-2</v>
      </c>
      <c r="D230" s="225">
        <v>0.31136182644557564</v>
      </c>
      <c r="E230" s="225">
        <v>5.7095501453450024E-3</v>
      </c>
      <c r="F230" s="226">
        <v>0.95695496539043357</v>
      </c>
      <c r="G230" s="227">
        <v>0.10756162562578807</v>
      </c>
      <c r="H230" s="305">
        <v>5.982109094794508E-4</v>
      </c>
      <c r="I230" s="314">
        <v>1747.4047343412735</v>
      </c>
      <c r="J230" s="228">
        <v>56.134557012234382</v>
      </c>
      <c r="K230" s="228">
        <v>1752.468984075922</v>
      </c>
      <c r="L230" s="228">
        <v>31.989519542621338</v>
      </c>
      <c r="M230" s="228">
        <v>1758.4975064394725</v>
      </c>
      <c r="N230" s="315">
        <v>20.342793282686898</v>
      </c>
      <c r="O230" s="321">
        <v>115.36141764075647</v>
      </c>
      <c r="P230" s="322">
        <v>0.44104391023995665</v>
      </c>
      <c r="Q230" s="326">
        <v>0.63080965753878893</v>
      </c>
      <c r="R230" s="251"/>
    </row>
    <row r="231" spans="1:18">
      <c r="A231" s="328" t="s">
        <v>617</v>
      </c>
      <c r="B231" s="304">
        <v>3.3282763907965771</v>
      </c>
      <c r="C231" s="225">
        <v>3.7130778375299489E-2</v>
      </c>
      <c r="D231" s="225">
        <v>0.24828356215625944</v>
      </c>
      <c r="E231" s="225">
        <v>2.1680964594125948E-3</v>
      </c>
      <c r="F231" s="226">
        <v>0.78273718027470784</v>
      </c>
      <c r="G231" s="227">
        <v>9.722325163081752E-2</v>
      </c>
      <c r="H231" s="305">
        <v>6.7502705242643789E-4</v>
      </c>
      <c r="I231" s="314">
        <v>1429.6177753711174</v>
      </c>
      <c r="J231" s="228">
        <v>22.39308798431739</v>
      </c>
      <c r="K231" s="228">
        <v>1487.7081795145759</v>
      </c>
      <c r="L231" s="228">
        <v>17.421663786466979</v>
      </c>
      <c r="M231" s="228">
        <v>1571.5073752795863</v>
      </c>
      <c r="N231" s="315">
        <v>26.005837909098773</v>
      </c>
      <c r="O231" s="321">
        <v>303.72555826705729</v>
      </c>
      <c r="P231" s="322">
        <v>0.28798452743585473</v>
      </c>
      <c r="Q231" s="326">
        <v>9.0288853963046414</v>
      </c>
      <c r="R231" s="251"/>
    </row>
    <row r="232" spans="1:18">
      <c r="A232" s="328" t="s">
        <v>618</v>
      </c>
      <c r="B232" s="304">
        <v>2.7441159123587222</v>
      </c>
      <c r="C232" s="225">
        <v>8.8803061464160463E-2</v>
      </c>
      <c r="D232" s="225">
        <v>0.21796947997059307</v>
      </c>
      <c r="E232" s="225">
        <v>6.9158138275135679E-3</v>
      </c>
      <c r="F232" s="226">
        <v>0.98044247925047734</v>
      </c>
      <c r="G232" s="227">
        <v>9.1307297621815942E-2</v>
      </c>
      <c r="H232" s="305">
        <v>5.8152580590368932E-4</v>
      </c>
      <c r="I232" s="314">
        <v>1271.1368991352333</v>
      </c>
      <c r="J232" s="228">
        <v>73.208204658121758</v>
      </c>
      <c r="K232" s="228">
        <v>1340.4940017603008</v>
      </c>
      <c r="L232" s="228">
        <v>48.174810595059853</v>
      </c>
      <c r="M232" s="228">
        <v>1453.0015256681861</v>
      </c>
      <c r="N232" s="315">
        <v>24.236721437652932</v>
      </c>
      <c r="O232" s="321">
        <v>165.03682310386438</v>
      </c>
      <c r="P232" s="322">
        <v>0.99436611129680097</v>
      </c>
      <c r="Q232" s="326">
        <v>12.516478704268351</v>
      </c>
      <c r="R232" s="251"/>
    </row>
    <row r="233" spans="1:18">
      <c r="A233" s="328" t="s">
        <v>619</v>
      </c>
      <c r="B233" s="304">
        <v>3.0833170681939883</v>
      </c>
      <c r="C233" s="225">
        <v>4.382565632622714E-2</v>
      </c>
      <c r="D233" s="225">
        <v>0.24608121159931537</v>
      </c>
      <c r="E233" s="225">
        <v>2.3730161200751555E-3</v>
      </c>
      <c r="F233" s="226">
        <v>0.67844085110695462</v>
      </c>
      <c r="G233" s="227">
        <v>9.0873751224272881E-2</v>
      </c>
      <c r="H233" s="305">
        <v>9.4892557876907909E-4</v>
      </c>
      <c r="I233" s="314">
        <v>1418.2343019490443</v>
      </c>
      <c r="J233" s="228">
        <v>24.552915366075013</v>
      </c>
      <c r="K233" s="228">
        <v>1428.5522313197557</v>
      </c>
      <c r="L233" s="228">
        <v>21.796758279579308</v>
      </c>
      <c r="M233" s="228">
        <v>1443.9399319369688</v>
      </c>
      <c r="N233" s="315">
        <v>39.787088051238925</v>
      </c>
      <c r="O233" s="321">
        <v>63.845274779275805</v>
      </c>
      <c r="P233" s="322">
        <v>0.57061347473757773</v>
      </c>
      <c r="Q233" s="326">
        <v>1.7802423369122966</v>
      </c>
      <c r="R233" s="251"/>
    </row>
    <row r="234" spans="1:18">
      <c r="A234" s="328" t="s">
        <v>620</v>
      </c>
      <c r="B234" s="304">
        <v>3.2089998959746109</v>
      </c>
      <c r="C234" s="225">
        <v>0.13672584207610261</v>
      </c>
      <c r="D234" s="225">
        <v>0.25578714808827652</v>
      </c>
      <c r="E234" s="225">
        <v>1.078330261969173E-2</v>
      </c>
      <c r="F234" s="226">
        <v>0.9894461654291492</v>
      </c>
      <c r="G234" s="227">
        <v>9.0989171067328956E-2</v>
      </c>
      <c r="H234" s="305">
        <v>5.6174840674974916E-4</v>
      </c>
      <c r="I234" s="314">
        <v>1468.2519619796067</v>
      </c>
      <c r="J234" s="228">
        <v>110.71198433550148</v>
      </c>
      <c r="K234" s="228">
        <v>1459.3339747915359</v>
      </c>
      <c r="L234" s="228">
        <v>65.99095706784351</v>
      </c>
      <c r="M234" s="228">
        <v>1446.3576319798888</v>
      </c>
      <c r="N234" s="315">
        <v>23.515345444406648</v>
      </c>
      <c r="O234" s="321">
        <v>133.42385635103909</v>
      </c>
      <c r="P234" s="322">
        <v>0.69072791958284863</v>
      </c>
      <c r="Q234" s="326">
        <v>-1.5137563155626532</v>
      </c>
      <c r="R234" s="251"/>
    </row>
    <row r="235" spans="1:18">
      <c r="A235" s="328" t="s">
        <v>621</v>
      </c>
      <c r="B235" s="304">
        <v>2.3277472021192884</v>
      </c>
      <c r="C235" s="225">
        <v>0.12536303319654363</v>
      </c>
      <c r="D235" s="225">
        <v>0.21084767808526628</v>
      </c>
      <c r="E235" s="225">
        <v>5.0500333307782726E-3</v>
      </c>
      <c r="F235" s="226">
        <v>0.44472520456423398</v>
      </c>
      <c r="G235" s="227">
        <v>8.0069241747161943E-2</v>
      </c>
      <c r="H235" s="305">
        <v>3.8622999553710852E-3</v>
      </c>
      <c r="I235" s="314">
        <v>1233.3323109222017</v>
      </c>
      <c r="J235" s="228">
        <v>53.771908441969799</v>
      </c>
      <c r="K235" s="228">
        <v>1220.7905357893392</v>
      </c>
      <c r="L235" s="228">
        <v>76.539328043159003</v>
      </c>
      <c r="M235" s="228">
        <v>1198.7069363522314</v>
      </c>
      <c r="N235" s="315">
        <v>190.32794724149699</v>
      </c>
      <c r="O235" s="321">
        <v>34.061193050557044</v>
      </c>
      <c r="P235" s="322">
        <v>1.7252686106093005</v>
      </c>
      <c r="Q235" s="326">
        <v>-2.888560457932976</v>
      </c>
      <c r="R235" s="251"/>
    </row>
    <row r="236" spans="1:18">
      <c r="A236" s="328" t="s">
        <v>622</v>
      </c>
      <c r="B236" s="304">
        <v>4.0042707599432799</v>
      </c>
      <c r="C236" s="225">
        <v>4.3076564288957536E-2</v>
      </c>
      <c r="D236" s="225">
        <v>0.28857484411779122</v>
      </c>
      <c r="E236" s="225">
        <v>2.699142295707157E-3</v>
      </c>
      <c r="F236" s="226">
        <v>0.86946016515105784</v>
      </c>
      <c r="G236" s="227">
        <v>0.10063839254768131</v>
      </c>
      <c r="H236" s="305">
        <v>5.3482407684345634E-4</v>
      </c>
      <c r="I236" s="314">
        <v>1634.4034530955171</v>
      </c>
      <c r="J236" s="228">
        <v>27.006292575330463</v>
      </c>
      <c r="K236" s="228">
        <v>1635.0629028202632</v>
      </c>
      <c r="L236" s="228">
        <v>17.481185903947335</v>
      </c>
      <c r="M236" s="228">
        <v>1635.8938653347752</v>
      </c>
      <c r="N236" s="315">
        <v>19.742055563289568</v>
      </c>
      <c r="O236" s="321">
        <v>113.88676603631592</v>
      </c>
      <c r="P236" s="322">
        <v>1.3308679329033883</v>
      </c>
      <c r="Q236" s="326">
        <v>9.1106903133542083E-2</v>
      </c>
      <c r="R236" s="251"/>
    </row>
    <row r="237" spans="1:18">
      <c r="A237" s="328" t="s">
        <v>623</v>
      </c>
      <c r="B237" s="304">
        <v>2.8331016488029199</v>
      </c>
      <c r="C237" s="225">
        <v>0.17881796686704518</v>
      </c>
      <c r="D237" s="225">
        <v>0.23624750147940907</v>
      </c>
      <c r="E237" s="225">
        <v>1.4857804411998035E-2</v>
      </c>
      <c r="F237" s="226">
        <v>0.99641077889586649</v>
      </c>
      <c r="G237" s="227">
        <v>8.6974843895862269E-2</v>
      </c>
      <c r="H237" s="305">
        <v>4.6469469349699852E-4</v>
      </c>
      <c r="I237" s="314">
        <v>1367.1592773875373</v>
      </c>
      <c r="J237" s="228">
        <v>154.95954158757991</v>
      </c>
      <c r="K237" s="228">
        <v>1364.3441188321485</v>
      </c>
      <c r="L237" s="228">
        <v>94.806054713213371</v>
      </c>
      <c r="M237" s="228">
        <v>1359.9189755076054</v>
      </c>
      <c r="N237" s="315">
        <v>20.593684086093845</v>
      </c>
      <c r="O237" s="321">
        <v>112.20436827267886</v>
      </c>
      <c r="P237" s="322">
        <v>1.1052873577203648</v>
      </c>
      <c r="Q237" s="326">
        <v>-0.53240685734452509</v>
      </c>
      <c r="R237" s="251"/>
    </row>
    <row r="238" spans="1:18">
      <c r="A238" s="328" t="s">
        <v>624</v>
      </c>
      <c r="B238" s="304">
        <v>3.0915128360516335</v>
      </c>
      <c r="C238" s="225">
        <v>5.9427134984656627E-2</v>
      </c>
      <c r="D238" s="225">
        <v>0.24587696287312169</v>
      </c>
      <c r="E238" s="225">
        <v>4.4979924094991483E-3</v>
      </c>
      <c r="F238" s="226">
        <v>0.95167166552675175</v>
      </c>
      <c r="G238" s="227">
        <v>9.1190991836297891E-2</v>
      </c>
      <c r="H238" s="305">
        <v>5.3835651265434035E-4</v>
      </c>
      <c r="I238" s="314">
        <v>1417.1775652014937</v>
      </c>
      <c r="J238" s="228">
        <v>46.547209564075956</v>
      </c>
      <c r="K238" s="228">
        <v>1430.5881994504041</v>
      </c>
      <c r="L238" s="228">
        <v>29.497915288964805</v>
      </c>
      <c r="M238" s="228">
        <v>1450.5759231264756</v>
      </c>
      <c r="N238" s="315">
        <v>22.473452329316387</v>
      </c>
      <c r="O238" s="321">
        <v>250.83682376989293</v>
      </c>
      <c r="P238" s="322">
        <v>0.76206801499824806</v>
      </c>
      <c r="Q238" s="326">
        <v>2.3024205346657944</v>
      </c>
      <c r="R238" s="251"/>
    </row>
    <row r="239" spans="1:18">
      <c r="A239" s="328" t="s">
        <v>625</v>
      </c>
      <c r="B239" s="304">
        <v>9.5394568263973056</v>
      </c>
      <c r="C239" s="225">
        <v>0.18272704149217212</v>
      </c>
      <c r="D239" s="225">
        <v>0.39996883728511079</v>
      </c>
      <c r="E239" s="225">
        <v>7.6386939037274325E-3</v>
      </c>
      <c r="F239" s="226">
        <v>0.99704274119518388</v>
      </c>
      <c r="G239" s="227">
        <v>0.17298012896602913</v>
      </c>
      <c r="H239" s="305">
        <v>2.5463244435990686E-4</v>
      </c>
      <c r="I239" s="314">
        <v>2168.8959051823513</v>
      </c>
      <c r="J239" s="228">
        <v>70.34824216531706</v>
      </c>
      <c r="K239" s="228">
        <v>2391.3550360845397</v>
      </c>
      <c r="L239" s="228">
        <v>35.2117832574163</v>
      </c>
      <c r="M239" s="228">
        <v>2586.6766239912808</v>
      </c>
      <c r="N239" s="315">
        <v>4.9143000932713221</v>
      </c>
      <c r="O239" s="321">
        <v>331.74639306142399</v>
      </c>
      <c r="P239" s="322">
        <v>0.95648722276394327</v>
      </c>
      <c r="Q239" s="326">
        <v>16.151254274849702</v>
      </c>
      <c r="R239" s="251"/>
    </row>
    <row r="240" spans="1:18">
      <c r="A240" s="328" t="s">
        <v>626</v>
      </c>
      <c r="B240" s="304">
        <v>3.1762905783001347</v>
      </c>
      <c r="C240" s="225">
        <v>6.2038701561812779E-2</v>
      </c>
      <c r="D240" s="225">
        <v>0.25276614314959428</v>
      </c>
      <c r="E240" s="225">
        <v>4.3661929430393268E-3</v>
      </c>
      <c r="F240" s="226">
        <v>0.88438536726876305</v>
      </c>
      <c r="G240" s="227">
        <v>9.1138116675037475E-2</v>
      </c>
      <c r="H240" s="305">
        <v>8.3087135529005254E-4</v>
      </c>
      <c r="I240" s="314">
        <v>1452.725356614164</v>
      </c>
      <c r="J240" s="228">
        <v>44.934806433051335</v>
      </c>
      <c r="K240" s="228">
        <v>1451.4123278528057</v>
      </c>
      <c r="L240" s="228">
        <v>30.169203607950749</v>
      </c>
      <c r="M240" s="228">
        <v>1449.4719052586481</v>
      </c>
      <c r="N240" s="315">
        <v>34.710052116940233</v>
      </c>
      <c r="O240" s="321">
        <v>64.156128996549029</v>
      </c>
      <c r="P240" s="322">
        <v>0.99999367036895837</v>
      </c>
      <c r="Q240" s="326">
        <v>-0.22445770378247687</v>
      </c>
      <c r="R240" s="251"/>
    </row>
    <row r="241" spans="1:18">
      <c r="A241" s="328" t="s">
        <v>627</v>
      </c>
      <c r="B241" s="304">
        <v>2.4224368807703365</v>
      </c>
      <c r="C241" s="225">
        <v>2.5917847301184519E-2</v>
      </c>
      <c r="D241" s="225">
        <v>0.21359414469838775</v>
      </c>
      <c r="E241" s="225">
        <v>2.1552840292460417E-3</v>
      </c>
      <c r="F241" s="226">
        <v>0.94312381338737716</v>
      </c>
      <c r="G241" s="227">
        <v>8.2254913881397787E-2</v>
      </c>
      <c r="H241" s="305">
        <v>2.9256595101832144E-4</v>
      </c>
      <c r="I241" s="314">
        <v>1247.9376264489683</v>
      </c>
      <c r="J241" s="228">
        <v>22.897058626093667</v>
      </c>
      <c r="K241" s="228">
        <v>1249.2794187709885</v>
      </c>
      <c r="L241" s="228">
        <v>15.379127176189968</v>
      </c>
      <c r="M241" s="228">
        <v>1251.5829195276506</v>
      </c>
      <c r="N241" s="315">
        <v>13.955652165370338</v>
      </c>
      <c r="O241" s="321">
        <v>173.81690434511276</v>
      </c>
      <c r="P241" s="322">
        <v>0.64999674459964663</v>
      </c>
      <c r="Q241" s="326">
        <v>0.29125462019392589</v>
      </c>
      <c r="R241" s="251"/>
    </row>
    <row r="242" spans="1:18">
      <c r="A242" s="328" t="s">
        <v>628</v>
      </c>
      <c r="B242" s="304">
        <v>4.7436540926249089</v>
      </c>
      <c r="C242" s="225">
        <v>3.2662399866363802E-2</v>
      </c>
      <c r="D242" s="225">
        <v>0.31616275499239149</v>
      </c>
      <c r="E242" s="225">
        <v>1.5089479186780625E-3</v>
      </c>
      <c r="F242" s="226">
        <v>0.69315197418068875</v>
      </c>
      <c r="G242" s="227">
        <v>0.10881807293967929</v>
      </c>
      <c r="H242" s="305">
        <v>5.4006464412720224E-4</v>
      </c>
      <c r="I242" s="314">
        <v>1770.9621225624664</v>
      </c>
      <c r="J242" s="228">
        <v>14.781314070790586</v>
      </c>
      <c r="K242" s="228">
        <v>1774.9866571450386</v>
      </c>
      <c r="L242" s="228">
        <v>11.548468718824324</v>
      </c>
      <c r="M242" s="228">
        <v>1779.7089030980196</v>
      </c>
      <c r="N242" s="315">
        <v>18.102089571547822</v>
      </c>
      <c r="O242" s="321">
        <v>163.21937141166433</v>
      </c>
      <c r="P242" s="322">
        <v>0.65892735164487992</v>
      </c>
      <c r="Q242" s="326">
        <v>0.49147253915104994</v>
      </c>
      <c r="R242" s="251"/>
    </row>
    <row r="243" spans="1:18">
      <c r="A243" s="328" t="s">
        <v>629</v>
      </c>
      <c r="B243" s="304">
        <v>3.2649698346804295</v>
      </c>
      <c r="C243" s="225">
        <v>4.0329894124133403E-2</v>
      </c>
      <c r="D243" s="225">
        <v>0.25826021858335224</v>
      </c>
      <c r="E243" s="225">
        <v>2.6641614603264353E-3</v>
      </c>
      <c r="F243" s="226">
        <v>0.835131987562164</v>
      </c>
      <c r="G243" s="227">
        <v>9.1689664612963781E-2</v>
      </c>
      <c r="H243" s="305">
        <v>6.2297432286881457E-4</v>
      </c>
      <c r="I243" s="314">
        <v>1480.9346521042971</v>
      </c>
      <c r="J243" s="228">
        <v>27.298508897425791</v>
      </c>
      <c r="K243" s="228">
        <v>1472.7472286734624</v>
      </c>
      <c r="L243" s="228">
        <v>19.203658287344751</v>
      </c>
      <c r="M243" s="228">
        <v>1460.9486637752595</v>
      </c>
      <c r="N243" s="315">
        <v>25.828310702597491</v>
      </c>
      <c r="O243" s="321">
        <v>78.082459754889797</v>
      </c>
      <c r="P243" s="322">
        <v>1.2798972225406196</v>
      </c>
      <c r="Q243" s="326">
        <v>-1.3680144158790375</v>
      </c>
      <c r="R243" s="251"/>
    </row>
    <row r="244" spans="1:18">
      <c r="A244" s="328" t="s">
        <v>630</v>
      </c>
      <c r="B244" s="304">
        <v>2.8874029904749987</v>
      </c>
      <c r="C244" s="225">
        <v>6.7990095004188303E-2</v>
      </c>
      <c r="D244" s="225">
        <v>0.23725754488659495</v>
      </c>
      <c r="E244" s="225">
        <v>2.1351737534744835E-3</v>
      </c>
      <c r="F244" s="226">
        <v>0.3821861495264855</v>
      </c>
      <c r="G244" s="227">
        <v>8.8264506051243724E-2</v>
      </c>
      <c r="H244" s="305">
        <v>1.9205978119043738E-3</v>
      </c>
      <c r="I244" s="314">
        <v>1372.4239996213569</v>
      </c>
      <c r="J244" s="228">
        <v>22.249576228544811</v>
      </c>
      <c r="K244" s="228">
        <v>1378.6275300556847</v>
      </c>
      <c r="L244" s="228">
        <v>35.521416724387109</v>
      </c>
      <c r="M244" s="228">
        <v>1388.2300095050034</v>
      </c>
      <c r="N244" s="315">
        <v>83.54764090086951</v>
      </c>
      <c r="O244" s="321">
        <v>36.775480674476611</v>
      </c>
      <c r="P244" s="322">
        <v>0.69535948144025395</v>
      </c>
      <c r="Q244" s="326">
        <v>1.1385728427872333</v>
      </c>
      <c r="R244" s="251"/>
    </row>
    <row r="245" spans="1:18">
      <c r="A245" s="328" t="s">
        <v>631</v>
      </c>
      <c r="B245" s="304">
        <v>4.7919286573612085</v>
      </c>
      <c r="C245" s="225">
        <v>8.1420369829359365E-2</v>
      </c>
      <c r="D245" s="225">
        <v>0.32159054350843091</v>
      </c>
      <c r="E245" s="225">
        <v>4.9465359408459716E-3</v>
      </c>
      <c r="F245" s="226">
        <v>0.90526383790355403</v>
      </c>
      <c r="G245" s="227">
        <v>0.10807016118448275</v>
      </c>
      <c r="H245" s="305">
        <v>7.801246163476527E-4</v>
      </c>
      <c r="I245" s="314">
        <v>1797.4921413269735</v>
      </c>
      <c r="J245" s="228">
        <v>48.256350657711891</v>
      </c>
      <c r="K245" s="228">
        <v>1783.4851373945394</v>
      </c>
      <c r="L245" s="228">
        <v>28.549491904567958</v>
      </c>
      <c r="M245" s="228">
        <v>1767.1190722404258</v>
      </c>
      <c r="N245" s="315">
        <v>26.37229156876765</v>
      </c>
      <c r="O245" s="321">
        <v>79.262607962225545</v>
      </c>
      <c r="P245" s="322">
        <v>0.73550821313095316</v>
      </c>
      <c r="Q245" s="326">
        <v>-1.7187901802247829</v>
      </c>
      <c r="R245" s="251"/>
    </row>
    <row r="246" spans="1:18">
      <c r="A246" s="328" t="s">
        <v>632</v>
      </c>
      <c r="B246" s="304">
        <v>4.6045461210401317</v>
      </c>
      <c r="C246" s="225">
        <v>0.10797983428083099</v>
      </c>
      <c r="D246" s="225">
        <v>0.31444476753200051</v>
      </c>
      <c r="E246" s="225">
        <v>5.6375756884313602E-3</v>
      </c>
      <c r="F246" s="226">
        <v>0.76452586730092931</v>
      </c>
      <c r="G246" s="227">
        <v>0.10620407490460394</v>
      </c>
      <c r="H246" s="305">
        <v>1.6053976659050674E-3</v>
      </c>
      <c r="I246" s="314">
        <v>1762.5421205598611</v>
      </c>
      <c r="J246" s="228">
        <v>55.296915639009285</v>
      </c>
      <c r="K246" s="228">
        <v>1750.0919690636706</v>
      </c>
      <c r="L246" s="228">
        <v>39.13054174189142</v>
      </c>
      <c r="M246" s="228">
        <v>1735.2382016893478</v>
      </c>
      <c r="N246" s="315">
        <v>55.450888127620146</v>
      </c>
      <c r="O246" s="321">
        <v>63.94403065120293</v>
      </c>
      <c r="P246" s="322">
        <v>1.368365151870262</v>
      </c>
      <c r="Q246" s="326">
        <v>-1.5734968746038192</v>
      </c>
      <c r="R246" s="251"/>
    </row>
    <row r="247" spans="1:18">
      <c r="A247" s="328" t="s">
        <v>633</v>
      </c>
      <c r="B247" s="304">
        <v>3.0533538329877423</v>
      </c>
      <c r="C247" s="225">
        <v>3.5689527214001038E-2</v>
      </c>
      <c r="D247" s="225">
        <v>0.24740250226973007</v>
      </c>
      <c r="E247" s="225">
        <v>2.0629134746674611E-3</v>
      </c>
      <c r="F247" s="226">
        <v>0.71336740979550006</v>
      </c>
      <c r="G247" s="227">
        <v>8.9510044317685583E-2</v>
      </c>
      <c r="H247" s="305">
        <v>7.332017068500087E-4</v>
      </c>
      <c r="I247" s="314">
        <v>1425.0661795075771</v>
      </c>
      <c r="J247" s="228">
        <v>21.321757458161755</v>
      </c>
      <c r="K247" s="228">
        <v>1421.0739151522066</v>
      </c>
      <c r="L247" s="228">
        <v>17.88123077143041</v>
      </c>
      <c r="M247" s="228">
        <v>1415.0786065211037</v>
      </c>
      <c r="N247" s="315">
        <v>31.332348909316124</v>
      </c>
      <c r="O247" s="321">
        <v>147.14785349453541</v>
      </c>
      <c r="P247" s="322">
        <v>1.3705176792104303</v>
      </c>
      <c r="Q247" s="326">
        <v>-0.70579633812903886</v>
      </c>
      <c r="R247" s="251"/>
    </row>
    <row r="248" spans="1:18">
      <c r="A248" s="328" t="s">
        <v>634</v>
      </c>
      <c r="B248" s="304">
        <v>5.3562632086793434</v>
      </c>
      <c r="C248" s="225">
        <v>6.5854784238717143E-2</v>
      </c>
      <c r="D248" s="225">
        <v>0.34007926291451995</v>
      </c>
      <c r="E248" s="225">
        <v>2.4871892378780006E-3</v>
      </c>
      <c r="F248" s="226">
        <v>0.59484423675633036</v>
      </c>
      <c r="G248" s="227">
        <v>0.11423008102361062</v>
      </c>
      <c r="H248" s="305">
        <v>1.1289534965080881E-3</v>
      </c>
      <c r="I248" s="314">
        <v>1887.0508534548878</v>
      </c>
      <c r="J248" s="228">
        <v>23.929137373838103</v>
      </c>
      <c r="K248" s="228">
        <v>1877.8907030250502</v>
      </c>
      <c r="L248" s="228">
        <v>21.040734920189607</v>
      </c>
      <c r="M248" s="228">
        <v>1867.7559483961547</v>
      </c>
      <c r="N248" s="315">
        <v>35.666814958557552</v>
      </c>
      <c r="O248" s="321">
        <v>49.467972293781045</v>
      </c>
      <c r="P248" s="322">
        <v>1.7048113414704757</v>
      </c>
      <c r="Q248" s="326">
        <v>-1.0330527966087688</v>
      </c>
      <c r="R248" s="251"/>
    </row>
    <row r="249" spans="1:18">
      <c r="A249" s="328" t="s">
        <v>635</v>
      </c>
      <c r="B249" s="304">
        <v>11.198591623408749</v>
      </c>
      <c r="C249" s="225">
        <v>0.77469328035913454</v>
      </c>
      <c r="D249" s="225">
        <v>0.46239972443007926</v>
      </c>
      <c r="E249" s="225">
        <v>3.1969517991888616E-2</v>
      </c>
      <c r="F249" s="226">
        <v>0.99942944522411359</v>
      </c>
      <c r="G249" s="227">
        <v>0.17564854890613346</v>
      </c>
      <c r="H249" s="305">
        <v>4.1040501770729675E-4</v>
      </c>
      <c r="I249" s="314">
        <v>2450.1449365412973</v>
      </c>
      <c r="J249" s="228">
        <v>281.89501175854366</v>
      </c>
      <c r="K249" s="228">
        <v>2539.7984509023904</v>
      </c>
      <c r="L249" s="228">
        <v>129.14121807282754</v>
      </c>
      <c r="M249" s="228">
        <v>2612.1924884604791</v>
      </c>
      <c r="N249" s="315">
        <v>7.7813265900322222</v>
      </c>
      <c r="O249" s="321">
        <v>265.92955308525882</v>
      </c>
      <c r="P249" s="322">
        <v>1.3799262571007052</v>
      </c>
      <c r="Q249" s="326">
        <v>6.2035073079429237</v>
      </c>
      <c r="R249" s="251"/>
    </row>
    <row r="250" spans="1:18">
      <c r="A250" s="328" t="s">
        <v>636</v>
      </c>
      <c r="B250" s="304">
        <v>4.3997608161150685</v>
      </c>
      <c r="C250" s="225">
        <v>0.10779501890825781</v>
      </c>
      <c r="D250" s="225">
        <v>0.29940572432799029</v>
      </c>
      <c r="E250" s="225">
        <v>7.0043499435161636E-3</v>
      </c>
      <c r="F250" s="226">
        <v>0.95485650461067384</v>
      </c>
      <c r="G250" s="227">
        <v>0.10657803124951566</v>
      </c>
      <c r="H250" s="305">
        <v>7.7569742933247528E-4</v>
      </c>
      <c r="I250" s="314">
        <v>1688.3611591752292</v>
      </c>
      <c r="J250" s="228">
        <v>69.498505826541077</v>
      </c>
      <c r="K250" s="228">
        <v>1712.2959428108104</v>
      </c>
      <c r="L250" s="228">
        <v>40.545417598493714</v>
      </c>
      <c r="M250" s="228">
        <v>1741.6825258063545</v>
      </c>
      <c r="N250" s="315">
        <v>26.674241508003888</v>
      </c>
      <c r="O250" s="321">
        <v>89.893121486398485</v>
      </c>
      <c r="P250" s="322">
        <v>0.96010232725254652</v>
      </c>
      <c r="Q250" s="326">
        <v>3.0614859965043761</v>
      </c>
      <c r="R250" s="251"/>
    </row>
    <row r="251" spans="1:18">
      <c r="A251" s="328" t="s">
        <v>637</v>
      </c>
      <c r="B251" s="304">
        <v>4.806397369404845</v>
      </c>
      <c r="C251" s="225">
        <v>0.16423982288354527</v>
      </c>
      <c r="D251" s="225">
        <v>0.32014909006044784</v>
      </c>
      <c r="E251" s="225">
        <v>1.0878349218712788E-2</v>
      </c>
      <c r="F251" s="226">
        <v>0.99437896792404912</v>
      </c>
      <c r="G251" s="227">
        <v>0.10888451644445406</v>
      </c>
      <c r="H251" s="305">
        <v>3.9394609153908062E-4</v>
      </c>
      <c r="I251" s="314">
        <v>1790.4572263383486</v>
      </c>
      <c r="J251" s="228">
        <v>106.24244262191291</v>
      </c>
      <c r="K251" s="228">
        <v>1786.0184844652442</v>
      </c>
      <c r="L251" s="228">
        <v>57.457600667515635</v>
      </c>
      <c r="M251" s="228">
        <v>1780.8186111872724</v>
      </c>
      <c r="N251" s="315">
        <v>13.193549091004115</v>
      </c>
      <c r="O251" s="321">
        <v>176.86931404512077</v>
      </c>
      <c r="P251" s="322">
        <v>0.65347900830899419</v>
      </c>
      <c r="Q251" s="326">
        <v>-0.54124631731302664</v>
      </c>
      <c r="R251" s="251"/>
    </row>
    <row r="252" spans="1:18">
      <c r="A252" s="328" t="s">
        <v>638</v>
      </c>
      <c r="B252" s="304">
        <v>2.4521639186614683</v>
      </c>
      <c r="C252" s="225">
        <v>0.23476720470185819</v>
      </c>
      <c r="D252" s="225">
        <v>0.21163253772927615</v>
      </c>
      <c r="E252" s="225">
        <v>5.2218544951234316E-3</v>
      </c>
      <c r="F252" s="226">
        <v>0.25772372242808228</v>
      </c>
      <c r="G252" s="227">
        <v>8.403607954412412E-2</v>
      </c>
      <c r="H252" s="305">
        <v>7.7737242514471141E-3</v>
      </c>
      <c r="I252" s="314">
        <v>1237.50946001437</v>
      </c>
      <c r="J252" s="228">
        <v>55.56543629126395</v>
      </c>
      <c r="K252" s="228">
        <v>1258.0608795468206</v>
      </c>
      <c r="L252" s="228">
        <v>138.31738792215128</v>
      </c>
      <c r="M252" s="228">
        <v>1293.3708841026828</v>
      </c>
      <c r="N252" s="315">
        <v>360.59856827628187</v>
      </c>
      <c r="O252" s="321">
        <v>19.002428983777634</v>
      </c>
      <c r="P252" s="322">
        <v>1.0030634066291042</v>
      </c>
      <c r="Q252" s="326">
        <v>4.3190568749402747</v>
      </c>
      <c r="R252" s="251"/>
    </row>
    <row r="253" spans="1:18">
      <c r="A253" s="328" t="s">
        <v>639</v>
      </c>
      <c r="B253" s="304">
        <v>4.5957674466512097</v>
      </c>
      <c r="C253" s="225">
        <v>5.2883873935146798E-2</v>
      </c>
      <c r="D253" s="225">
        <v>0.31357497205953228</v>
      </c>
      <c r="E253" s="225">
        <v>3.3397666766762091E-3</v>
      </c>
      <c r="F253" s="226">
        <v>0.92557052966947595</v>
      </c>
      <c r="G253" s="227">
        <v>0.10629562199616915</v>
      </c>
      <c r="H253" s="305">
        <v>4.6305520873331555E-4</v>
      </c>
      <c r="I253" s="314">
        <v>1758.2749820832969</v>
      </c>
      <c r="J253" s="228">
        <v>32.780109424726561</v>
      </c>
      <c r="K253" s="228">
        <v>1748.5002780853774</v>
      </c>
      <c r="L253" s="228">
        <v>19.192716156650249</v>
      </c>
      <c r="M253" s="228">
        <v>1736.81839375195</v>
      </c>
      <c r="N253" s="315">
        <v>15.973670619176801</v>
      </c>
      <c r="O253" s="321">
        <v>154.10026603138496</v>
      </c>
      <c r="P253" s="322">
        <v>0.81295368900457698</v>
      </c>
      <c r="Q253" s="326">
        <v>-1.2353961938988522</v>
      </c>
      <c r="R253" s="251"/>
    </row>
    <row r="254" spans="1:18">
      <c r="A254" s="328" t="s">
        <v>639</v>
      </c>
      <c r="B254" s="304">
        <v>2.3352382709964181</v>
      </c>
      <c r="C254" s="225">
        <v>8.2644784376879096E-2</v>
      </c>
      <c r="D254" s="225">
        <v>0.20757647802754439</v>
      </c>
      <c r="E254" s="225">
        <v>2.2875614893135758E-3</v>
      </c>
      <c r="F254" s="226">
        <v>0.31139410469380718</v>
      </c>
      <c r="G254" s="227">
        <v>8.1592790382438315E-2</v>
      </c>
      <c r="H254" s="305">
        <v>2.7440247167665982E-3</v>
      </c>
      <c r="I254" s="314">
        <v>1215.8932498280583</v>
      </c>
      <c r="J254" s="228">
        <v>24.42344105737584</v>
      </c>
      <c r="K254" s="228">
        <v>1223.0736887765759</v>
      </c>
      <c r="L254" s="228">
        <v>50.331213656131695</v>
      </c>
      <c r="M254" s="228">
        <v>1235.7786176165309</v>
      </c>
      <c r="N254" s="315">
        <v>131.91362663100858</v>
      </c>
      <c r="O254" s="321">
        <v>35.960792247994362</v>
      </c>
      <c r="P254" s="322">
        <v>0.87192019672805476</v>
      </c>
      <c r="Q254" s="326">
        <v>1.609136742212447</v>
      </c>
      <c r="R254" s="251"/>
    </row>
    <row r="255" spans="1:18">
      <c r="A255" s="328" t="s">
        <v>640</v>
      </c>
      <c r="B255" s="304">
        <v>2.4505440519640591</v>
      </c>
      <c r="C255" s="225">
        <v>4.0029386565239043E-2</v>
      </c>
      <c r="D255" s="225">
        <v>0.21464081029393547</v>
      </c>
      <c r="E255" s="225">
        <v>3.0516716027108731E-3</v>
      </c>
      <c r="F255" s="226">
        <v>0.87038034745145365</v>
      </c>
      <c r="G255" s="227">
        <v>8.2803546864859551E-2</v>
      </c>
      <c r="H255" s="305">
        <v>6.6598700117580451E-4</v>
      </c>
      <c r="I255" s="314">
        <v>1253.4949472865278</v>
      </c>
      <c r="J255" s="228">
        <v>32.392095381819672</v>
      </c>
      <c r="K255" s="228">
        <v>1257.5843172381506</v>
      </c>
      <c r="L255" s="228">
        <v>23.559753845680916</v>
      </c>
      <c r="M255" s="228">
        <v>1264.5789645368413</v>
      </c>
      <c r="N255" s="315">
        <v>31.405012804198805</v>
      </c>
      <c r="O255" s="321">
        <v>106.08184707512972</v>
      </c>
      <c r="P255" s="322">
        <v>7.5147390737613116E-3</v>
      </c>
      <c r="Q255" s="326">
        <v>0.87649862611569596</v>
      </c>
      <c r="R255" s="251"/>
    </row>
    <row r="256" spans="1:18">
      <c r="A256" s="328" t="s">
        <v>641</v>
      </c>
      <c r="B256" s="304">
        <v>3.1459561517982064</v>
      </c>
      <c r="C256" s="225">
        <v>5.8269502739871679E-2</v>
      </c>
      <c r="D256" s="225">
        <v>0.24858828090419455</v>
      </c>
      <c r="E256" s="225">
        <v>1.5968972078929549E-3</v>
      </c>
      <c r="F256" s="226">
        <v>0.34682281889103544</v>
      </c>
      <c r="G256" s="227">
        <v>9.1784794393841684E-2</v>
      </c>
      <c r="H256" s="305">
        <v>1.5945205516684979E-3</v>
      </c>
      <c r="I256" s="314">
        <v>1431.1912187766782</v>
      </c>
      <c r="J256" s="228">
        <v>16.489449050108533</v>
      </c>
      <c r="K256" s="228">
        <v>1444.0101923461889</v>
      </c>
      <c r="L256" s="228">
        <v>28.543361086461346</v>
      </c>
      <c r="M256" s="228">
        <v>1462.9193827050929</v>
      </c>
      <c r="N256" s="315">
        <v>66.026408993374844</v>
      </c>
      <c r="O256" s="321">
        <v>67.645325294738399</v>
      </c>
      <c r="P256" s="322">
        <v>0.81619763113662869</v>
      </c>
      <c r="Q256" s="326">
        <v>2.1688251795355939</v>
      </c>
      <c r="R256" s="251"/>
    </row>
    <row r="257" spans="1:18">
      <c r="A257" s="328" t="s">
        <v>642</v>
      </c>
      <c r="B257" s="304">
        <v>5.363446495289546</v>
      </c>
      <c r="C257" s="225">
        <v>7.6475045619119969E-2</v>
      </c>
      <c r="D257" s="225">
        <v>0.33930121477639591</v>
      </c>
      <c r="E257" s="225">
        <v>3.3093197038955502E-3</v>
      </c>
      <c r="F257" s="226">
        <v>0.68403373146665258</v>
      </c>
      <c r="G257" s="227">
        <v>0.11464556614403265</v>
      </c>
      <c r="H257" s="305">
        <v>1.1924187852363456E-3</v>
      </c>
      <c r="I257" s="314">
        <v>1883.3069874868359</v>
      </c>
      <c r="J257" s="228">
        <v>31.85734270050898</v>
      </c>
      <c r="K257" s="228">
        <v>1879.0375512528533</v>
      </c>
      <c r="L257" s="228">
        <v>24.406649471218998</v>
      </c>
      <c r="M257" s="228">
        <v>1874.3051668798942</v>
      </c>
      <c r="N257" s="315">
        <v>37.505981727591916</v>
      </c>
      <c r="O257" s="321">
        <v>72.803165938907085</v>
      </c>
      <c r="P257" s="322">
        <v>0.94995999882186288</v>
      </c>
      <c r="Q257" s="326">
        <v>-0.48027507825350035</v>
      </c>
      <c r="R257" s="251"/>
    </row>
    <row r="258" spans="1:18">
      <c r="A258" s="328" t="s">
        <v>643</v>
      </c>
      <c r="B258" s="304">
        <v>4.7655935626220813</v>
      </c>
      <c r="C258" s="225">
        <v>0.10846337585789763</v>
      </c>
      <c r="D258" s="225">
        <v>0.31831925462224997</v>
      </c>
      <c r="E258" s="225">
        <v>4.9860839878838534E-3</v>
      </c>
      <c r="F258" s="226">
        <v>0.68822518859103721</v>
      </c>
      <c r="G258" s="227">
        <v>0.10858074484523313</v>
      </c>
      <c r="H258" s="305">
        <v>1.7928940832296098E-3</v>
      </c>
      <c r="I258" s="314">
        <v>1781.5157667717292</v>
      </c>
      <c r="J258" s="228">
        <v>48.762870880213768</v>
      </c>
      <c r="K258" s="228">
        <v>1778.857803840827</v>
      </c>
      <c r="L258" s="228">
        <v>38.207642327590975</v>
      </c>
      <c r="M258" s="228">
        <v>1775.7254115815606</v>
      </c>
      <c r="N258" s="315">
        <v>60.268254139738701</v>
      </c>
      <c r="O258" s="321">
        <v>42.339443377791419</v>
      </c>
      <c r="P258" s="322">
        <v>1.9520827889465633</v>
      </c>
      <c r="Q258" s="326">
        <v>-0.32608392899053928</v>
      </c>
      <c r="R258" s="251"/>
    </row>
    <row r="259" spans="1:18">
      <c r="A259" s="328" t="s">
        <v>644</v>
      </c>
      <c r="B259" s="304">
        <v>11.706387306666224</v>
      </c>
      <c r="C259" s="225">
        <v>0.15286885591049487</v>
      </c>
      <c r="D259" s="225">
        <v>0.4941565635076498</v>
      </c>
      <c r="E259" s="225">
        <v>6.2271613824858895E-3</v>
      </c>
      <c r="F259" s="226">
        <v>0.96500469489898377</v>
      </c>
      <c r="G259" s="227">
        <v>0.17181340540698611</v>
      </c>
      <c r="H259" s="305">
        <v>5.8835555830294341E-4</v>
      </c>
      <c r="I259" s="314">
        <v>2588.6341729005635</v>
      </c>
      <c r="J259" s="228">
        <v>53.733450501858442</v>
      </c>
      <c r="K259" s="228">
        <v>2581.2101381597477</v>
      </c>
      <c r="L259" s="228">
        <v>24.433055836650965</v>
      </c>
      <c r="M259" s="228">
        <v>2575.3735753634141</v>
      </c>
      <c r="N259" s="315">
        <v>11.444871518882337</v>
      </c>
      <c r="O259" s="321">
        <v>75.516794577125225</v>
      </c>
      <c r="P259" s="322">
        <v>0.57322000097117864</v>
      </c>
      <c r="Q259" s="326">
        <v>-0.51489996107760838</v>
      </c>
      <c r="R259" s="251"/>
    </row>
    <row r="260" spans="1:18">
      <c r="A260" s="328" t="s">
        <v>645</v>
      </c>
      <c r="B260" s="304">
        <v>3.8712270748893833</v>
      </c>
      <c r="C260" s="225">
        <v>0.15936433058186089</v>
      </c>
      <c r="D260" s="225">
        <v>0.25427223481364364</v>
      </c>
      <c r="E260" s="225">
        <v>1.0206455601640733E-2</v>
      </c>
      <c r="F260" s="226">
        <v>0.97506492508184228</v>
      </c>
      <c r="G260" s="227">
        <v>0.11042017514757657</v>
      </c>
      <c r="H260" s="305">
        <v>1.0087578675536352E-3</v>
      </c>
      <c r="I260" s="314">
        <v>1460.4706643174623</v>
      </c>
      <c r="J260" s="228">
        <v>104.915807924717</v>
      </c>
      <c r="K260" s="228">
        <v>1607.7025653173125</v>
      </c>
      <c r="L260" s="228">
        <v>66.461121879012808</v>
      </c>
      <c r="M260" s="228">
        <v>1806.3210378492836</v>
      </c>
      <c r="N260" s="315">
        <v>33.21583172456485</v>
      </c>
      <c r="O260" s="321">
        <v>118.58731561184749</v>
      </c>
      <c r="P260" s="322">
        <v>0.59615462487782767</v>
      </c>
      <c r="Q260" s="326">
        <v>19.146672506433958</v>
      </c>
      <c r="R260" s="251"/>
    </row>
    <row r="261" spans="1:18">
      <c r="A261" s="328" t="s">
        <v>646</v>
      </c>
      <c r="B261" s="304">
        <v>3.7374394504701263</v>
      </c>
      <c r="C261" s="225">
        <v>8.034214919153633E-2</v>
      </c>
      <c r="D261" s="225">
        <v>0.25735813034284732</v>
      </c>
      <c r="E261" s="225">
        <v>5.1815642665539556E-3</v>
      </c>
      <c r="F261" s="226">
        <v>0.93659905775883945</v>
      </c>
      <c r="G261" s="227">
        <v>0.10532585612119084</v>
      </c>
      <c r="H261" s="305">
        <v>7.9336309013321128E-4</v>
      </c>
      <c r="I261" s="314">
        <v>1476.3113477156567</v>
      </c>
      <c r="J261" s="228">
        <v>53.131558394162084</v>
      </c>
      <c r="K261" s="228">
        <v>1579.4250793760114</v>
      </c>
      <c r="L261" s="228">
        <v>34.443027615477831</v>
      </c>
      <c r="M261" s="228">
        <v>1719.9935997219229</v>
      </c>
      <c r="N261" s="315">
        <v>27.684884782682047</v>
      </c>
      <c r="O261" s="321">
        <v>139.22739943053509</v>
      </c>
      <c r="P261" s="322">
        <v>1.2359069250741594</v>
      </c>
      <c r="Q261" s="326">
        <v>14.167625510098592</v>
      </c>
      <c r="R261" s="251"/>
    </row>
    <row r="262" spans="1:18">
      <c r="A262" s="328" t="s">
        <v>647</v>
      </c>
      <c r="B262" s="304">
        <v>2.3033114546189242</v>
      </c>
      <c r="C262" s="225">
        <v>2.9423922517712701E-2</v>
      </c>
      <c r="D262" s="225">
        <v>0.2078969004916027</v>
      </c>
      <c r="E262" s="225">
        <v>1.5999642036775307E-3</v>
      </c>
      <c r="F262" s="226">
        <v>0.60244076425822901</v>
      </c>
      <c r="G262" s="227">
        <v>8.0353237236354735E-2</v>
      </c>
      <c r="H262" s="305">
        <v>8.1930045247280328E-4</v>
      </c>
      <c r="I262" s="314">
        <v>1217.6035364717097</v>
      </c>
      <c r="J262" s="228">
        <v>17.077679330674982</v>
      </c>
      <c r="K262" s="228">
        <v>1213.3070380550546</v>
      </c>
      <c r="L262" s="228">
        <v>18.089328170305635</v>
      </c>
      <c r="M262" s="228">
        <v>1205.652763054781</v>
      </c>
      <c r="N262" s="315">
        <v>40.131614430428044</v>
      </c>
      <c r="O262" s="321">
        <v>100.14282222312121</v>
      </c>
      <c r="P262" s="322">
        <v>0.74203841859727071</v>
      </c>
      <c r="Q262" s="326">
        <v>-0.99122846835675293</v>
      </c>
      <c r="R262" s="251"/>
    </row>
    <row r="263" spans="1:18">
      <c r="A263" s="328" t="s">
        <v>648</v>
      </c>
      <c r="B263" s="304">
        <v>4.7137266911148945</v>
      </c>
      <c r="C263" s="225">
        <v>6.2083794388746852E-2</v>
      </c>
      <c r="D263" s="225">
        <v>0.31455249985479672</v>
      </c>
      <c r="E263" s="225">
        <v>3.0352363392100045E-3</v>
      </c>
      <c r="F263" s="226">
        <v>0.73263138283906237</v>
      </c>
      <c r="G263" s="227">
        <v>0.10868509319886696</v>
      </c>
      <c r="H263" s="305">
        <v>9.7429873646794746E-4</v>
      </c>
      <c r="I263" s="314">
        <v>1763.0704491226543</v>
      </c>
      <c r="J263" s="228">
        <v>29.768952334015239</v>
      </c>
      <c r="K263" s="228">
        <v>1769.6821558797335</v>
      </c>
      <c r="L263" s="228">
        <v>22.066618569887623</v>
      </c>
      <c r="M263" s="228">
        <v>1777.4781860658152</v>
      </c>
      <c r="N263" s="315">
        <v>32.709278185212725</v>
      </c>
      <c r="O263" s="321">
        <v>67.404179402439567</v>
      </c>
      <c r="P263" s="322">
        <v>1.1247776121306639</v>
      </c>
      <c r="Q263" s="326">
        <v>0.81057180088663916</v>
      </c>
      <c r="R263" s="251"/>
    </row>
    <row r="264" spans="1:18">
      <c r="A264" s="328" t="s">
        <v>649</v>
      </c>
      <c r="B264" s="304">
        <v>2.624906084191331</v>
      </c>
      <c r="C264" s="225">
        <v>3.834304395431018E-2</v>
      </c>
      <c r="D264" s="225">
        <v>0.22221572537663414</v>
      </c>
      <c r="E264" s="225">
        <v>1.5230491250196538E-3</v>
      </c>
      <c r="F264" s="226">
        <v>0.46920896829230169</v>
      </c>
      <c r="G264" s="227">
        <v>8.5671763305411014E-2</v>
      </c>
      <c r="H264" s="305">
        <v>1.1051318541351321E-3</v>
      </c>
      <c r="I264" s="314">
        <v>1293.5721505049967</v>
      </c>
      <c r="J264" s="228">
        <v>16.066248139060008</v>
      </c>
      <c r="K264" s="228">
        <v>1307.6391127194363</v>
      </c>
      <c r="L264" s="228">
        <v>21.481565735712138</v>
      </c>
      <c r="M264" s="228">
        <v>1330.7701661400947</v>
      </c>
      <c r="N264" s="315">
        <v>49.922203526280555</v>
      </c>
      <c r="O264" s="321">
        <v>107.39758067369489</v>
      </c>
      <c r="P264" s="322">
        <v>0.73728033947687566</v>
      </c>
      <c r="Q264" s="326">
        <v>2.7952246437107253</v>
      </c>
      <c r="R264" s="251"/>
    </row>
    <row r="265" spans="1:18">
      <c r="A265" s="328" t="s">
        <v>650</v>
      </c>
      <c r="B265" s="304">
        <v>3.7049691822195281</v>
      </c>
      <c r="C265" s="225">
        <v>2.6236702100535761E-2</v>
      </c>
      <c r="D265" s="225">
        <v>0.2742575682671235</v>
      </c>
      <c r="E265" s="225">
        <v>1.6363764011317981E-3</v>
      </c>
      <c r="F265" s="226">
        <v>0.84255826365241326</v>
      </c>
      <c r="G265" s="227">
        <v>9.7977127848616091E-2</v>
      </c>
      <c r="H265" s="305">
        <v>3.7369724719284967E-4</v>
      </c>
      <c r="I265" s="314">
        <v>1562.3768548584542</v>
      </c>
      <c r="J265" s="228">
        <v>16.556724638644482</v>
      </c>
      <c r="K265" s="228">
        <v>1572.4417149915369</v>
      </c>
      <c r="L265" s="228">
        <v>11.324443496008143</v>
      </c>
      <c r="M265" s="228">
        <v>1585.9579195391254</v>
      </c>
      <c r="N265" s="315">
        <v>14.260894218164594</v>
      </c>
      <c r="O265" s="321">
        <v>166.15629948518452</v>
      </c>
      <c r="P265" s="322">
        <v>2.020446245665088</v>
      </c>
      <c r="Q265" s="326">
        <v>1.4868657226115967</v>
      </c>
      <c r="R265" s="251"/>
    </row>
    <row r="266" spans="1:18">
      <c r="A266" s="328" t="s">
        <v>651</v>
      </c>
      <c r="B266" s="304">
        <v>3.2337084165570817</v>
      </c>
      <c r="C266" s="225">
        <v>8.6108375473249302E-2</v>
      </c>
      <c r="D266" s="225">
        <v>0.25877890056184344</v>
      </c>
      <c r="E266" s="225">
        <v>5.5991128167194228E-3</v>
      </c>
      <c r="F266" s="226">
        <v>0.81254199470016586</v>
      </c>
      <c r="G266" s="227">
        <v>9.0629736824257887E-2</v>
      </c>
      <c r="H266" s="305">
        <v>1.40673175846791E-3</v>
      </c>
      <c r="I266" s="314">
        <v>1483.5914553967427</v>
      </c>
      <c r="J266" s="228">
        <v>57.348337025366618</v>
      </c>
      <c r="K266" s="228">
        <v>1465.277253599837</v>
      </c>
      <c r="L266" s="228">
        <v>41.308959229374977</v>
      </c>
      <c r="M266" s="228">
        <v>1438.8158278884709</v>
      </c>
      <c r="N266" s="315">
        <v>59.183899740997731</v>
      </c>
      <c r="O266" s="321">
        <v>49.745201203872512</v>
      </c>
      <c r="P266" s="322">
        <v>0.59264540903139207</v>
      </c>
      <c r="Q266" s="326">
        <v>-3.1119776861213699</v>
      </c>
      <c r="R266" s="251"/>
    </row>
    <row r="267" spans="1:18">
      <c r="A267" s="328" t="s">
        <v>652</v>
      </c>
      <c r="B267" s="304">
        <v>3.9942804415130815</v>
      </c>
      <c r="C267" s="225">
        <v>5.0264647104675035E-2</v>
      </c>
      <c r="D267" s="225">
        <v>0.27382304002172453</v>
      </c>
      <c r="E267" s="225">
        <v>3.113476828262175E-3</v>
      </c>
      <c r="F267" s="226">
        <v>0.90354870138826016</v>
      </c>
      <c r="G267" s="227">
        <v>0.10579552334911779</v>
      </c>
      <c r="H267" s="305">
        <v>5.7046290773747502E-4</v>
      </c>
      <c r="I267" s="314">
        <v>1560.1782202770287</v>
      </c>
      <c r="J267" s="228">
        <v>31.51269920425284</v>
      </c>
      <c r="K267" s="228">
        <v>1633.0338081640386</v>
      </c>
      <c r="L267" s="228">
        <v>20.439218345915606</v>
      </c>
      <c r="M267" s="228">
        <v>1728.1657185227307</v>
      </c>
      <c r="N267" s="315">
        <v>19.797754329209511</v>
      </c>
      <c r="O267" s="321">
        <v>182.69760019403776</v>
      </c>
      <c r="P267" s="322">
        <v>0.20780470705649137</v>
      </c>
      <c r="Q267" s="326">
        <v>9.7205665200499993</v>
      </c>
      <c r="R267" s="251"/>
    </row>
    <row r="268" spans="1:18">
      <c r="A268" s="328" t="s">
        <v>653</v>
      </c>
      <c r="B268" s="304">
        <v>4.2889230413062807</v>
      </c>
      <c r="C268" s="225">
        <v>5.1295492546243909E-2</v>
      </c>
      <c r="D268" s="225">
        <v>0.30175453408465136</v>
      </c>
      <c r="E268" s="225">
        <v>3.3898072912744775E-3</v>
      </c>
      <c r="F268" s="226">
        <v>0.93926957380501286</v>
      </c>
      <c r="G268" s="227">
        <v>0.10308445385361323</v>
      </c>
      <c r="H268" s="305">
        <v>4.2310326963673859E-4</v>
      </c>
      <c r="I268" s="314">
        <v>1700.0031982174598</v>
      </c>
      <c r="J268" s="228">
        <v>33.573382105371593</v>
      </c>
      <c r="K268" s="228">
        <v>1691.2368800021823</v>
      </c>
      <c r="L268" s="228">
        <v>19.696337655709385</v>
      </c>
      <c r="M268" s="228">
        <v>1680.3692024865065</v>
      </c>
      <c r="N268" s="315">
        <v>15.161013229214632</v>
      </c>
      <c r="O268" s="321">
        <v>124.67227509116816</v>
      </c>
      <c r="P268" s="322">
        <v>0.6224089856622228</v>
      </c>
      <c r="Q268" s="326">
        <v>-1.1684334431921295</v>
      </c>
      <c r="R268" s="251"/>
    </row>
    <row r="269" spans="1:18">
      <c r="A269" s="328" t="s">
        <v>654</v>
      </c>
      <c r="B269" s="304">
        <v>4.8824569329749057</v>
      </c>
      <c r="C269" s="225">
        <v>7.5442556807246403E-2</v>
      </c>
      <c r="D269" s="225">
        <v>0.31911806544765908</v>
      </c>
      <c r="E269" s="225">
        <v>4.1748623680114587E-3</v>
      </c>
      <c r="F269" s="226">
        <v>0.8466673156866098</v>
      </c>
      <c r="G269" s="227">
        <v>0.11096493315999065</v>
      </c>
      <c r="H269" s="305">
        <v>9.1237932203009308E-4</v>
      </c>
      <c r="I269" s="314">
        <v>1785.4206676025574</v>
      </c>
      <c r="J269" s="228">
        <v>40.804508013138047</v>
      </c>
      <c r="K269" s="228">
        <v>1799.2328987981364</v>
      </c>
      <c r="L269" s="228">
        <v>26.046019504190099</v>
      </c>
      <c r="M269" s="228">
        <v>1815.2635921852393</v>
      </c>
      <c r="N269" s="315">
        <v>29.861654418301669</v>
      </c>
      <c r="O269" s="321">
        <v>110.46828131098756</v>
      </c>
      <c r="P269" s="322">
        <v>1.2680840918797742</v>
      </c>
      <c r="Q269" s="326">
        <v>1.6439995112090933</v>
      </c>
      <c r="R269" s="251"/>
    </row>
    <row r="270" spans="1:18">
      <c r="A270" s="328" t="s">
        <v>655</v>
      </c>
      <c r="B270" s="304">
        <v>2.3582099276291646</v>
      </c>
      <c r="C270" s="225">
        <v>4.505909021301964E-2</v>
      </c>
      <c r="D270" s="225">
        <v>0.21183363357047175</v>
      </c>
      <c r="E270" s="225">
        <v>3.0956577561305132E-3</v>
      </c>
      <c r="F270" s="226">
        <v>0.76481794580163853</v>
      </c>
      <c r="G270" s="227">
        <v>8.0739540395982939E-2</v>
      </c>
      <c r="H270" s="305">
        <v>9.9388989146138884E-4</v>
      </c>
      <c r="I270" s="314">
        <v>1238.579288923868</v>
      </c>
      <c r="J270" s="228">
        <v>32.935107456053402</v>
      </c>
      <c r="K270" s="228">
        <v>1230.0432272671947</v>
      </c>
      <c r="L270" s="228">
        <v>27.249626139438988</v>
      </c>
      <c r="M270" s="228">
        <v>1215.1312663428312</v>
      </c>
      <c r="N270" s="315">
        <v>48.414125050669782</v>
      </c>
      <c r="O270" s="321">
        <v>100.12073933421732</v>
      </c>
      <c r="P270" s="322">
        <v>1.4995476716241123</v>
      </c>
      <c r="Q270" s="326">
        <v>-1.9296699237777215</v>
      </c>
      <c r="R270" s="251"/>
    </row>
    <row r="271" spans="1:18">
      <c r="A271" s="328" t="s">
        <v>656</v>
      </c>
      <c r="B271" s="304">
        <v>4.3075966829329788</v>
      </c>
      <c r="C271" s="225">
        <v>6.4783242736747099E-2</v>
      </c>
      <c r="D271" s="225">
        <v>0.30269411501302634</v>
      </c>
      <c r="E271" s="225">
        <v>4.1072974349202615E-3</v>
      </c>
      <c r="F271" s="226">
        <v>0.90224509024649502</v>
      </c>
      <c r="G271" s="227">
        <v>0.10321190207150696</v>
      </c>
      <c r="H271" s="305">
        <v>6.6936030855834177E-4</v>
      </c>
      <c r="I271" s="314">
        <v>1704.6544153468753</v>
      </c>
      <c r="J271" s="228">
        <v>40.650261433657306</v>
      </c>
      <c r="K271" s="228">
        <v>1694.8155868552815</v>
      </c>
      <c r="L271" s="228">
        <v>24.788271479058722</v>
      </c>
      <c r="M271" s="228">
        <v>1682.6508698246646</v>
      </c>
      <c r="N271" s="315">
        <v>23.948691001512088</v>
      </c>
      <c r="O271" s="321">
        <v>76.371023512604694</v>
      </c>
      <c r="P271" s="322">
        <v>1.6057081975339766</v>
      </c>
      <c r="Q271" s="326">
        <v>-1.3076714793784694</v>
      </c>
      <c r="R271" s="251"/>
    </row>
    <row r="272" spans="1:18">
      <c r="A272" s="328" t="s">
        <v>657</v>
      </c>
      <c r="B272" s="304">
        <v>2.6656692270897091</v>
      </c>
      <c r="C272" s="225">
        <v>0.11647964083965422</v>
      </c>
      <c r="D272" s="225">
        <v>0.22309076736400194</v>
      </c>
      <c r="E272" s="225">
        <v>9.1131704590684641E-3</v>
      </c>
      <c r="F272" s="226">
        <v>0.93485473480183268</v>
      </c>
      <c r="G272" s="227">
        <v>8.6660938187907835E-2</v>
      </c>
      <c r="H272" s="305">
        <v>1.3444131794266626E-3</v>
      </c>
      <c r="I272" s="314">
        <v>1298.1857916455529</v>
      </c>
      <c r="J272" s="228">
        <v>96.065410747273063</v>
      </c>
      <c r="K272" s="228">
        <v>1318.9936722832247</v>
      </c>
      <c r="L272" s="228">
        <v>64.55098727955783</v>
      </c>
      <c r="M272" s="228">
        <v>1352.9484837696286</v>
      </c>
      <c r="N272" s="315">
        <v>59.85512914041783</v>
      </c>
      <c r="O272" s="321">
        <v>108.48825318541182</v>
      </c>
      <c r="P272" s="322">
        <v>1.1833266339142214</v>
      </c>
      <c r="Q272" s="326">
        <v>4.047655382375992</v>
      </c>
      <c r="R272" s="251"/>
    </row>
    <row r="273" spans="1:18">
      <c r="A273" s="328" t="s">
        <v>658</v>
      </c>
      <c r="B273" s="304">
        <v>4.2403113448429073</v>
      </c>
      <c r="C273" s="225">
        <v>4.745808572659499E-2</v>
      </c>
      <c r="D273" s="225">
        <v>0.2994087432566358</v>
      </c>
      <c r="E273" s="225">
        <v>2.8119646743712747E-3</v>
      </c>
      <c r="F273" s="226">
        <v>0.83913707859045383</v>
      </c>
      <c r="G273" s="227">
        <v>0.10271455589760842</v>
      </c>
      <c r="H273" s="305">
        <v>6.2528712919508072E-4</v>
      </c>
      <c r="I273" s="314">
        <v>1688.3761362077796</v>
      </c>
      <c r="J273" s="228">
        <v>27.900562232261564</v>
      </c>
      <c r="K273" s="228">
        <v>1681.8611093289198</v>
      </c>
      <c r="L273" s="228">
        <v>18.391828386952284</v>
      </c>
      <c r="M273" s="228">
        <v>1673.7272447326773</v>
      </c>
      <c r="N273" s="315">
        <v>22.50229983502004</v>
      </c>
      <c r="O273" s="321">
        <v>105.13631701429823</v>
      </c>
      <c r="P273" s="322">
        <v>0.79588282197157856</v>
      </c>
      <c r="Q273" s="326">
        <v>-0.87522572875617932</v>
      </c>
      <c r="R273" s="251"/>
    </row>
    <row r="274" spans="1:18">
      <c r="A274" s="328" t="s">
        <v>659</v>
      </c>
      <c r="B274" s="304">
        <v>2.7311456737738204</v>
      </c>
      <c r="C274" s="225">
        <v>6.7628822167078703E-2</v>
      </c>
      <c r="D274" s="225">
        <v>0.23067683382256751</v>
      </c>
      <c r="E274" s="225">
        <v>4.7631147675571946E-3</v>
      </c>
      <c r="F274" s="226">
        <v>0.83387337156974872</v>
      </c>
      <c r="G274" s="227">
        <v>8.5869633359454994E-2</v>
      </c>
      <c r="H274" s="305">
        <v>1.173629088408724E-3</v>
      </c>
      <c r="I274" s="314">
        <v>1338.0453791522839</v>
      </c>
      <c r="J274" s="228">
        <v>49.899637435586328</v>
      </c>
      <c r="K274" s="228">
        <v>1336.9704398032841</v>
      </c>
      <c r="L274" s="228">
        <v>36.812650837022602</v>
      </c>
      <c r="M274" s="228">
        <v>1335.2318251782192</v>
      </c>
      <c r="N274" s="315">
        <v>52.86229342165916</v>
      </c>
      <c r="O274" s="321">
        <v>66.723069037929676</v>
      </c>
      <c r="P274" s="322">
        <v>1.2471735477331714</v>
      </c>
      <c r="Q274" s="326">
        <v>-0.21071651536535008</v>
      </c>
      <c r="R274" s="251"/>
    </row>
    <row r="275" spans="1:18">
      <c r="A275" s="328" t="s">
        <v>660</v>
      </c>
      <c r="B275" s="304">
        <v>5.0872314495852953</v>
      </c>
      <c r="C275" s="225">
        <v>0.10440162539190935</v>
      </c>
      <c r="D275" s="225">
        <v>0.32551527958044862</v>
      </c>
      <c r="E275" s="225">
        <v>6.5687211636207866E-3</v>
      </c>
      <c r="F275" s="226">
        <v>0.98329466885006456</v>
      </c>
      <c r="G275" s="227">
        <v>0.11334669022752161</v>
      </c>
      <c r="H275" s="305">
        <v>4.2340479605894305E-4</v>
      </c>
      <c r="I275" s="314">
        <v>1816.6077298266987</v>
      </c>
      <c r="J275" s="228">
        <v>63.892200351018573</v>
      </c>
      <c r="K275" s="228">
        <v>1833.978141217194</v>
      </c>
      <c r="L275" s="228">
        <v>34.832924643020306</v>
      </c>
      <c r="M275" s="228">
        <v>1853.7380374374823</v>
      </c>
      <c r="N275" s="315">
        <v>13.500969817165469</v>
      </c>
      <c r="O275" s="321">
        <v>148.2192554586841</v>
      </c>
      <c r="P275" s="322">
        <v>0.74935016098815499</v>
      </c>
      <c r="Q275" s="326">
        <v>2.0029964785159615</v>
      </c>
      <c r="R275" s="251"/>
    </row>
    <row r="276" spans="1:18">
      <c r="A276" s="328" t="s">
        <v>661</v>
      </c>
      <c r="B276" s="304">
        <v>4.1594349620527957</v>
      </c>
      <c r="C276" s="225">
        <v>0.10304164225368723</v>
      </c>
      <c r="D276" s="225">
        <v>0.28752468326128289</v>
      </c>
      <c r="E276" s="225">
        <v>6.8794328932118651E-3</v>
      </c>
      <c r="F276" s="226">
        <v>0.96582639736948361</v>
      </c>
      <c r="G276" s="227">
        <v>0.10491991486388642</v>
      </c>
      <c r="H276" s="305">
        <v>6.7368104368431189E-4</v>
      </c>
      <c r="I276" s="314">
        <v>1629.1476218343796</v>
      </c>
      <c r="J276" s="228">
        <v>68.888925209547551</v>
      </c>
      <c r="K276" s="228">
        <v>1666.0680002227623</v>
      </c>
      <c r="L276" s="228">
        <v>40.562833690900561</v>
      </c>
      <c r="M276" s="228">
        <v>1712.8940575651384</v>
      </c>
      <c r="N276" s="315">
        <v>23.617008755258666</v>
      </c>
      <c r="O276" s="321">
        <v>183.9197888952844</v>
      </c>
      <c r="P276" s="322">
        <v>0.66089834413089199</v>
      </c>
      <c r="Q276" s="326">
        <v>4.8891777842818502</v>
      </c>
      <c r="R276" s="251"/>
    </row>
    <row r="277" spans="1:18">
      <c r="A277" s="328" t="s">
        <v>662</v>
      </c>
      <c r="B277" s="304">
        <v>5.0615128452064093</v>
      </c>
      <c r="C277" s="225">
        <v>5.1469518307174458E-2</v>
      </c>
      <c r="D277" s="225">
        <v>0.32299479415560584</v>
      </c>
      <c r="E277" s="225">
        <v>2.5532004322179423E-3</v>
      </c>
      <c r="F277" s="226">
        <v>0.77735541138121589</v>
      </c>
      <c r="G277" s="227">
        <v>0.11365369140843194</v>
      </c>
      <c r="H277" s="305">
        <v>7.2702026874067109E-4</v>
      </c>
      <c r="I277" s="314">
        <v>1804.3381160127128</v>
      </c>
      <c r="J277" s="228">
        <v>24.881440171844361</v>
      </c>
      <c r="K277" s="228">
        <v>1829.679050970949</v>
      </c>
      <c r="L277" s="228">
        <v>17.244055752546046</v>
      </c>
      <c r="M277" s="228">
        <v>1858.6221973973468</v>
      </c>
      <c r="N277" s="315">
        <v>23.10889647489148</v>
      </c>
      <c r="O277" s="321">
        <v>119.11651106880771</v>
      </c>
      <c r="P277" s="322">
        <v>0.57235339825861398</v>
      </c>
      <c r="Q277" s="326">
        <v>2.9206624918527657</v>
      </c>
      <c r="R277" s="251"/>
    </row>
    <row r="278" spans="1:18">
      <c r="A278" s="328" t="s">
        <v>663</v>
      </c>
      <c r="B278" s="304">
        <v>2.2712664851526672</v>
      </c>
      <c r="C278" s="225">
        <v>8.9906104196718142E-2</v>
      </c>
      <c r="D278" s="225">
        <v>0.20401564682612483</v>
      </c>
      <c r="E278" s="225">
        <v>4.3581084604581979E-3</v>
      </c>
      <c r="F278" s="226">
        <v>0.53965160244182764</v>
      </c>
      <c r="G278" s="227">
        <v>8.0742713615811909E-2</v>
      </c>
      <c r="H278" s="305">
        <v>2.6907848572849543E-3</v>
      </c>
      <c r="I278" s="314">
        <v>1196.8563578078795</v>
      </c>
      <c r="J278" s="228">
        <v>46.667657445613486</v>
      </c>
      <c r="K278" s="228">
        <v>1203.4088584599012</v>
      </c>
      <c r="L278" s="228">
        <v>55.826775601516374</v>
      </c>
      <c r="M278" s="228">
        <v>1215.2074819411389</v>
      </c>
      <c r="N278" s="315">
        <v>131.1048042925745</v>
      </c>
      <c r="O278" s="321">
        <v>32.582531555130224</v>
      </c>
      <c r="P278" s="322">
        <v>1.8833336642429028</v>
      </c>
      <c r="Q278" s="326">
        <v>1.5101227079301616</v>
      </c>
      <c r="R278" s="251"/>
    </row>
    <row r="279" spans="1:18">
      <c r="A279" s="328" t="s">
        <v>664</v>
      </c>
      <c r="B279" s="304">
        <v>2.7305024712845261</v>
      </c>
      <c r="C279" s="225">
        <v>4.1993929829426291E-2</v>
      </c>
      <c r="D279" s="225">
        <v>0.23114243336785942</v>
      </c>
      <c r="E279" s="225">
        <v>2.7803346418478429E-3</v>
      </c>
      <c r="F279" s="226">
        <v>0.78212009719182962</v>
      </c>
      <c r="G279" s="227">
        <v>8.5676480567591001E-2</v>
      </c>
      <c r="H279" s="305">
        <v>8.2107462907245643E-4</v>
      </c>
      <c r="I279" s="314">
        <v>1340.4837771189761</v>
      </c>
      <c r="J279" s="228">
        <v>29.116402213875745</v>
      </c>
      <c r="K279" s="228">
        <v>1336.7953854730974</v>
      </c>
      <c r="L279" s="228">
        <v>22.86111655783202</v>
      </c>
      <c r="M279" s="228">
        <v>1330.8766846156195</v>
      </c>
      <c r="N279" s="315">
        <v>37.087737266363547</v>
      </c>
      <c r="O279" s="321">
        <v>40.499522593593007</v>
      </c>
      <c r="P279" s="322">
        <v>0.58893287760506285</v>
      </c>
      <c r="Q279" s="326">
        <v>-0.72186195869314851</v>
      </c>
      <c r="R279" s="251"/>
    </row>
    <row r="280" spans="1:18">
      <c r="A280" s="328" t="s">
        <v>665</v>
      </c>
      <c r="B280" s="304">
        <v>2.3883706891537599</v>
      </c>
      <c r="C280" s="225">
        <v>4.3615301299671547E-2</v>
      </c>
      <c r="D280" s="225">
        <v>0.21100273696563435</v>
      </c>
      <c r="E280" s="225">
        <v>3.3539778518572689E-3</v>
      </c>
      <c r="F280" s="226">
        <v>0.87043221790162861</v>
      </c>
      <c r="G280" s="227">
        <v>8.209418001508989E-2</v>
      </c>
      <c r="H280" s="305">
        <v>7.380214988943727E-4</v>
      </c>
      <c r="I280" s="314">
        <v>1234.1577737671576</v>
      </c>
      <c r="J280" s="228">
        <v>35.707905545413723</v>
      </c>
      <c r="K280" s="228">
        <v>1239.1218796646756</v>
      </c>
      <c r="L280" s="228">
        <v>26.141581329414748</v>
      </c>
      <c r="M280" s="228">
        <v>1247.7553981038443</v>
      </c>
      <c r="N280" s="315">
        <v>35.164821886640084</v>
      </c>
      <c r="O280" s="321">
        <v>137.08452615637813</v>
      </c>
      <c r="P280" s="322">
        <v>0.83490587283866358</v>
      </c>
      <c r="Q280" s="326">
        <v>1.0897668210733014</v>
      </c>
      <c r="R280" s="251"/>
    </row>
    <row r="281" spans="1:18">
      <c r="A281" s="328" t="s">
        <v>666</v>
      </c>
      <c r="B281" s="304">
        <v>3.2412364478684106</v>
      </c>
      <c r="C281" s="225">
        <v>5.1273974030755821E-2</v>
      </c>
      <c r="D281" s="225">
        <v>0.25758192019280907</v>
      </c>
      <c r="E281" s="225">
        <v>3.745635091645425E-3</v>
      </c>
      <c r="F281" s="226">
        <v>0.91922922535927054</v>
      </c>
      <c r="G281" s="227">
        <v>9.1262857518959462E-2</v>
      </c>
      <c r="H281" s="305">
        <v>5.6842199707275655E-4</v>
      </c>
      <c r="I281" s="314">
        <v>1477.458605334069</v>
      </c>
      <c r="J281" s="228">
        <v>38.400657943453552</v>
      </c>
      <c r="K281" s="228">
        <v>1467.0811207755116</v>
      </c>
      <c r="L281" s="228">
        <v>24.551925622700765</v>
      </c>
      <c r="M281" s="228">
        <v>1452.0751685200612</v>
      </c>
      <c r="N281" s="315">
        <v>23.705068576588019</v>
      </c>
      <c r="O281" s="321">
        <v>159.58335912695998</v>
      </c>
      <c r="P281" s="322">
        <v>0.26797750921895319</v>
      </c>
      <c r="Q281" s="326">
        <v>-1.7480800832010868</v>
      </c>
      <c r="R281" s="251"/>
    </row>
    <row r="282" spans="1:18">
      <c r="A282" s="328" t="s">
        <v>667</v>
      </c>
      <c r="B282" s="304">
        <v>3.2547392802961497</v>
      </c>
      <c r="C282" s="225">
        <v>9.0768016043239919E-2</v>
      </c>
      <c r="D282" s="225">
        <v>0.25743310283294729</v>
      </c>
      <c r="E282" s="225">
        <v>4.2642012374189539E-3</v>
      </c>
      <c r="F282" s="226">
        <v>0.5939592673948908</v>
      </c>
      <c r="G282" s="227">
        <v>9.1696031287749155E-2</v>
      </c>
      <c r="H282" s="305">
        <v>2.0572666594825882E-3</v>
      </c>
      <c r="I282" s="314">
        <v>1476.6957165787383</v>
      </c>
      <c r="J282" s="228">
        <v>43.722266650552001</v>
      </c>
      <c r="K282" s="228">
        <v>1470.3086626614122</v>
      </c>
      <c r="L282" s="228">
        <v>43.329701190385776</v>
      </c>
      <c r="M282" s="228">
        <v>1461.0806366534732</v>
      </c>
      <c r="N282" s="315">
        <v>85.295705115455576</v>
      </c>
      <c r="O282" s="321">
        <v>58.451425404083778</v>
      </c>
      <c r="P282" s="322">
        <v>0.8604285052849201</v>
      </c>
      <c r="Q282" s="326">
        <v>-1.0687349851566497</v>
      </c>
      <c r="R282" s="251"/>
    </row>
    <row r="283" spans="1:18">
      <c r="A283" s="328" t="s">
        <v>668</v>
      </c>
      <c r="B283" s="304">
        <v>3.033150929441057</v>
      </c>
      <c r="C283" s="225">
        <v>0.13035615431653033</v>
      </c>
      <c r="D283" s="225">
        <v>0.24652053228927145</v>
      </c>
      <c r="E283" s="225">
        <v>9.126261857570395E-3</v>
      </c>
      <c r="F283" s="226">
        <v>0.86139492857093314</v>
      </c>
      <c r="G283" s="227">
        <v>8.9235908559514646E-2</v>
      </c>
      <c r="H283" s="305">
        <v>1.9479867199975642E-3</v>
      </c>
      <c r="I283" s="314">
        <v>1420.5066610713914</v>
      </c>
      <c r="J283" s="228">
        <v>94.395099892170947</v>
      </c>
      <c r="K283" s="228">
        <v>1416.0003440182991</v>
      </c>
      <c r="L283" s="228">
        <v>65.659605611934921</v>
      </c>
      <c r="M283" s="228">
        <v>1409.2099711093006</v>
      </c>
      <c r="N283" s="315">
        <v>83.575084332708911</v>
      </c>
      <c r="O283" s="321">
        <v>61.429549719014808</v>
      </c>
      <c r="P283" s="322">
        <v>3.4519249611415619</v>
      </c>
      <c r="Q283" s="326">
        <v>-0.80163284348593322</v>
      </c>
      <c r="R283" s="251"/>
    </row>
    <row r="284" spans="1:18">
      <c r="A284" s="328" t="s">
        <v>669</v>
      </c>
      <c r="B284" s="304">
        <v>2.9834451665753012</v>
      </c>
      <c r="C284" s="225">
        <v>6.5299470332589371E-2</v>
      </c>
      <c r="D284" s="225">
        <v>0.24469910824176425</v>
      </c>
      <c r="E284" s="225">
        <v>4.0458948805902071E-3</v>
      </c>
      <c r="F284" s="226">
        <v>0.75542370696623173</v>
      </c>
      <c r="G284" s="227">
        <v>8.8426899742485993E-2</v>
      </c>
      <c r="H284" s="305">
        <v>1.2681603073369636E-3</v>
      </c>
      <c r="I284" s="314">
        <v>1411.0802293648717</v>
      </c>
      <c r="J284" s="228">
        <v>41.908290642118573</v>
      </c>
      <c r="K284" s="228">
        <v>1403.4087065098006</v>
      </c>
      <c r="L284" s="228">
        <v>33.292746774598527</v>
      </c>
      <c r="M284" s="228">
        <v>1391.7575411457885</v>
      </c>
      <c r="N284" s="315">
        <v>55.035891963411814</v>
      </c>
      <c r="O284" s="321">
        <v>81.472402457913375</v>
      </c>
      <c r="P284" s="322">
        <v>0.88357312894858475</v>
      </c>
      <c r="Q284" s="326">
        <v>-1.3883659795495218</v>
      </c>
      <c r="R284" s="251"/>
    </row>
    <row r="285" spans="1:18">
      <c r="A285" s="328" t="s">
        <v>670</v>
      </c>
      <c r="B285" s="304">
        <v>3.1877734118234033</v>
      </c>
      <c r="C285" s="225">
        <v>0.13591704801038396</v>
      </c>
      <c r="D285" s="225">
        <v>0.25357236136538081</v>
      </c>
      <c r="E285" s="225">
        <v>7.7379021405027783E-3</v>
      </c>
      <c r="F285" s="226">
        <v>0.7157062809040875</v>
      </c>
      <c r="G285" s="227">
        <v>9.1176780775798133E-2</v>
      </c>
      <c r="H285" s="305">
        <v>2.7150375899702441E-3</v>
      </c>
      <c r="I285" s="314">
        <v>1456.8726150232076</v>
      </c>
      <c r="J285" s="228">
        <v>79.58432585323385</v>
      </c>
      <c r="K285" s="228">
        <v>1454.2003222779801</v>
      </c>
      <c r="L285" s="228">
        <v>65.933058987510549</v>
      </c>
      <c r="M285" s="228">
        <v>1450.2792794134702</v>
      </c>
      <c r="N285" s="315">
        <v>113.38380577691055</v>
      </c>
      <c r="O285" s="321">
        <v>29.455701312297958</v>
      </c>
      <c r="P285" s="322">
        <v>0.44597114167628327</v>
      </c>
      <c r="Q285" s="326">
        <v>-0.454625236899453</v>
      </c>
      <c r="R285" s="251"/>
    </row>
    <row r="286" spans="1:18">
      <c r="A286" s="328" t="s">
        <v>671</v>
      </c>
      <c r="B286" s="304">
        <v>4.8050301243539302</v>
      </c>
      <c r="C286" s="225">
        <v>7.543217916018162E-2</v>
      </c>
      <c r="D286" s="225">
        <v>0.32005048176520062</v>
      </c>
      <c r="E286" s="225">
        <v>4.5416192946162101E-3</v>
      </c>
      <c r="F286" s="226">
        <v>0.9039235505827925</v>
      </c>
      <c r="G286" s="227">
        <v>0.10888708079283238</v>
      </c>
      <c r="H286" s="305">
        <v>7.3108878138738954E-4</v>
      </c>
      <c r="I286" s="314">
        <v>1789.9756946238265</v>
      </c>
      <c r="J286" s="228">
        <v>44.357810482832065</v>
      </c>
      <c r="K286" s="228">
        <v>1785.7793618489231</v>
      </c>
      <c r="L286" s="228">
        <v>26.389826099936499</v>
      </c>
      <c r="M286" s="228">
        <v>1780.8615635979163</v>
      </c>
      <c r="N286" s="315">
        <v>24.487301554057694</v>
      </c>
      <c r="O286" s="321">
        <v>65.523462215721167</v>
      </c>
      <c r="P286" s="322">
        <v>0.92024999287792242</v>
      </c>
      <c r="Q286" s="326">
        <v>-0.5117821178360904</v>
      </c>
      <c r="R286" s="251"/>
    </row>
    <row r="287" spans="1:18">
      <c r="A287" s="328" t="s">
        <v>672</v>
      </c>
      <c r="B287" s="304">
        <v>2.4295946929567016</v>
      </c>
      <c r="C287" s="225">
        <v>3.5622430728725653E-2</v>
      </c>
      <c r="D287" s="225">
        <v>0.21542277322582004</v>
      </c>
      <c r="E287" s="225">
        <v>2.6518870708230223E-3</v>
      </c>
      <c r="F287" s="226">
        <v>0.8396024421473115</v>
      </c>
      <c r="G287" s="227">
        <v>8.1797671899592639E-2</v>
      </c>
      <c r="H287" s="305">
        <v>6.514656597070719E-4</v>
      </c>
      <c r="I287" s="314">
        <v>1257.6436923170372</v>
      </c>
      <c r="J287" s="228">
        <v>28.130441401490543</v>
      </c>
      <c r="K287" s="228">
        <v>1251.4008111661992</v>
      </c>
      <c r="L287" s="228">
        <v>21.09387058819766</v>
      </c>
      <c r="M287" s="228">
        <v>1240.6861393145805</v>
      </c>
      <c r="N287" s="315">
        <v>31.254204583161254</v>
      </c>
      <c r="O287" s="321">
        <v>145.79367645180611</v>
      </c>
      <c r="P287" s="322">
        <v>1.027152651142174</v>
      </c>
      <c r="Q287" s="326">
        <v>-1.3667883008530168</v>
      </c>
      <c r="R287" s="251"/>
    </row>
    <row r="288" spans="1:18">
      <c r="A288" s="328" t="s">
        <v>673</v>
      </c>
      <c r="B288" s="304">
        <v>3.1717394689716323</v>
      </c>
      <c r="C288" s="225">
        <v>3.8010856666675988E-2</v>
      </c>
      <c r="D288" s="225">
        <v>0.25230575665597355</v>
      </c>
      <c r="E288" s="225">
        <v>2.1876011827548347E-3</v>
      </c>
      <c r="F288" s="226">
        <v>0.72348717828163145</v>
      </c>
      <c r="G288" s="227">
        <v>9.1173593481388135E-2</v>
      </c>
      <c r="H288" s="305">
        <v>7.5429440917492156E-4</v>
      </c>
      <c r="I288" s="314">
        <v>1450.3558900488551</v>
      </c>
      <c r="J288" s="228">
        <v>22.521972064298097</v>
      </c>
      <c r="K288" s="228">
        <v>1450.3052116308152</v>
      </c>
      <c r="L288" s="228">
        <v>18.503863006490974</v>
      </c>
      <c r="M288" s="228">
        <v>1450.2127393962069</v>
      </c>
      <c r="N288" s="315">
        <v>31.495492577264713</v>
      </c>
      <c r="O288" s="321">
        <v>119.51047739889174</v>
      </c>
      <c r="P288" s="322">
        <v>1.0681831108910442</v>
      </c>
      <c r="Q288" s="326">
        <v>-9.8710105600030573E-3</v>
      </c>
      <c r="R288" s="251"/>
    </row>
    <row r="289" spans="1:18">
      <c r="A289" s="328" t="s">
        <v>674</v>
      </c>
      <c r="B289" s="304">
        <v>10.145781408452287</v>
      </c>
      <c r="C289" s="225">
        <v>0.30343656176012918</v>
      </c>
      <c r="D289" s="225">
        <v>0.43924046090089275</v>
      </c>
      <c r="E289" s="225">
        <v>1.3079799146124425E-2</v>
      </c>
      <c r="F289" s="226">
        <v>0.99567207947160574</v>
      </c>
      <c r="G289" s="227">
        <v>0.1675258722583374</v>
      </c>
      <c r="H289" s="305">
        <v>4.6563811751805192E-4</v>
      </c>
      <c r="I289" s="314">
        <v>2347.2394309456567</v>
      </c>
      <c r="J289" s="228">
        <v>117.17308737788062</v>
      </c>
      <c r="K289" s="228">
        <v>2448.1505582538944</v>
      </c>
      <c r="L289" s="228">
        <v>55.299935252602609</v>
      </c>
      <c r="M289" s="228">
        <v>2533.0619564665808</v>
      </c>
      <c r="N289" s="315">
        <v>9.3280931273661736</v>
      </c>
      <c r="O289" s="321">
        <v>250.48512154077733</v>
      </c>
      <c r="P289" s="322">
        <v>0.6003127848185501</v>
      </c>
      <c r="Q289" s="326">
        <v>7.3358855296272178</v>
      </c>
      <c r="R289" s="251"/>
    </row>
    <row r="290" spans="1:18">
      <c r="A290" s="328" t="s">
        <v>675</v>
      </c>
      <c r="B290" s="304">
        <v>2.8548974664120301</v>
      </c>
      <c r="C290" s="225">
        <v>4.9687816712768743E-2</v>
      </c>
      <c r="D290" s="225">
        <v>0.22913029058677697</v>
      </c>
      <c r="E290" s="225">
        <v>1.5468712960972535E-3</v>
      </c>
      <c r="F290" s="226">
        <v>0.38789329786124394</v>
      </c>
      <c r="G290" s="227">
        <v>9.0366348663556834E-2</v>
      </c>
      <c r="H290" s="305">
        <v>1.449631909725713E-3</v>
      </c>
      <c r="I290" s="314">
        <v>1329.9393293216515</v>
      </c>
      <c r="J290" s="228">
        <v>16.225746614520631</v>
      </c>
      <c r="K290" s="228">
        <v>1370.1014460101374</v>
      </c>
      <c r="L290" s="228">
        <v>26.177070494042255</v>
      </c>
      <c r="M290" s="228">
        <v>1433.2653819911477</v>
      </c>
      <c r="N290" s="315">
        <v>61.212722852191973</v>
      </c>
      <c r="O290" s="321">
        <v>61.392974445637734</v>
      </c>
      <c r="P290" s="322">
        <v>0.78720893535246617</v>
      </c>
      <c r="Q290" s="326">
        <v>7.209136142390582</v>
      </c>
      <c r="R290" s="251"/>
    </row>
    <row r="291" spans="1:18">
      <c r="A291" s="328" t="s">
        <v>676</v>
      </c>
      <c r="B291" s="304">
        <v>3.2189905219771435</v>
      </c>
      <c r="C291" s="225">
        <v>0.10378054524599779</v>
      </c>
      <c r="D291" s="225">
        <v>0.25576906826190365</v>
      </c>
      <c r="E291" s="225">
        <v>2.9575151515434466E-3</v>
      </c>
      <c r="F291" s="226">
        <v>0.35865980390432051</v>
      </c>
      <c r="G291" s="227">
        <v>9.1278900850568639E-2</v>
      </c>
      <c r="H291" s="305">
        <v>2.7470479841462951E-3</v>
      </c>
      <c r="I291" s="314">
        <v>1468.159150957991</v>
      </c>
      <c r="J291" s="228">
        <v>30.364504666705216</v>
      </c>
      <c r="K291" s="228">
        <v>1461.7412668227141</v>
      </c>
      <c r="L291" s="228">
        <v>49.963738012049589</v>
      </c>
      <c r="M291" s="228">
        <v>1452.4096582837094</v>
      </c>
      <c r="N291" s="315">
        <v>114.55989791595607</v>
      </c>
      <c r="O291" s="321">
        <v>30.875054127938718</v>
      </c>
      <c r="P291" s="322">
        <v>1.5016035035723487</v>
      </c>
      <c r="Q291" s="326">
        <v>-1.08436986661824</v>
      </c>
      <c r="R291" s="251"/>
    </row>
    <row r="292" spans="1:18">
      <c r="A292" s="328" t="s">
        <v>677</v>
      </c>
      <c r="B292" s="304">
        <v>2.236175789108465</v>
      </c>
      <c r="C292" s="225">
        <v>4.5982197118608709E-2</v>
      </c>
      <c r="D292" s="225">
        <v>0.20341303701698588</v>
      </c>
      <c r="E292" s="225">
        <v>2.1688896102348841E-3</v>
      </c>
      <c r="F292" s="226">
        <v>0.51853119232372935</v>
      </c>
      <c r="G292" s="227">
        <v>7.9730756055317334E-2</v>
      </c>
      <c r="H292" s="305">
        <v>1.4018630759076219E-3</v>
      </c>
      <c r="I292" s="314">
        <v>1193.6291199444138</v>
      </c>
      <c r="J292" s="228">
        <v>23.23653716754643</v>
      </c>
      <c r="K292" s="228">
        <v>1192.4580602973726</v>
      </c>
      <c r="L292" s="228">
        <v>28.856705681604808</v>
      </c>
      <c r="M292" s="228">
        <v>1190.3408325156086</v>
      </c>
      <c r="N292" s="315">
        <v>69.425359527241199</v>
      </c>
      <c r="O292" s="321">
        <v>43.883396700426331</v>
      </c>
      <c r="P292" s="322">
        <v>1.0107598405579132</v>
      </c>
      <c r="Q292" s="326">
        <v>-0.27624755355621922</v>
      </c>
      <c r="R292" s="251"/>
    </row>
    <row r="293" spans="1:18">
      <c r="A293" s="78" t="s">
        <v>678</v>
      </c>
      <c r="B293" s="306">
        <v>4.1067705149495275</v>
      </c>
      <c r="C293" s="307">
        <v>0.1514912386313286</v>
      </c>
      <c r="D293" s="307">
        <v>0.28679519486084815</v>
      </c>
      <c r="E293" s="307">
        <v>1.0364658927826356E-2</v>
      </c>
      <c r="F293" s="308">
        <v>0.97970666682266705</v>
      </c>
      <c r="G293" s="309">
        <v>0.1038549712707814</v>
      </c>
      <c r="H293" s="310">
        <v>7.6787669467655013E-4</v>
      </c>
      <c r="I293" s="316">
        <v>1625.494164052318</v>
      </c>
      <c r="J293" s="317">
        <v>103.8492054461542</v>
      </c>
      <c r="K293" s="317">
        <v>1655.6503135129117</v>
      </c>
      <c r="L293" s="317">
        <v>60.259916043334215</v>
      </c>
      <c r="M293" s="317">
        <v>1694.1107197661097</v>
      </c>
      <c r="N293" s="318">
        <v>27.260284809709674</v>
      </c>
      <c r="O293" s="323">
        <v>165.6091776567923</v>
      </c>
      <c r="P293" s="324">
        <v>1.1195354033825915</v>
      </c>
      <c r="Q293" s="250">
        <v>4.0502993643334655</v>
      </c>
      <c r="R293" s="251"/>
    </row>
    <row r="294" spans="1:18" ht="15" thickBot="1">
      <c r="A294" s="534" t="s">
        <v>854</v>
      </c>
      <c r="B294" s="534"/>
      <c r="C294" s="534"/>
      <c r="D294" s="534"/>
      <c r="E294" s="534"/>
      <c r="F294" s="534"/>
      <c r="G294" s="534"/>
      <c r="H294" s="534"/>
      <c r="I294" s="534"/>
      <c r="J294" s="534"/>
      <c r="K294" s="534"/>
      <c r="L294" s="534"/>
      <c r="M294" s="534"/>
      <c r="N294" s="534"/>
      <c r="O294" s="534"/>
      <c r="P294" s="534"/>
      <c r="Q294" s="534"/>
    </row>
    <row r="295" spans="1:18" ht="15" thickTop="1">
      <c r="A295" s="341" t="s">
        <v>679</v>
      </c>
      <c r="B295" s="343">
        <v>0.74560037784750055</v>
      </c>
      <c r="C295" s="330">
        <v>2.0337843375409333E-2</v>
      </c>
      <c r="D295" s="344">
        <v>9.1616779193661416E-2</v>
      </c>
      <c r="E295" s="330">
        <v>2.1465702225820253E-3</v>
      </c>
      <c r="F295" s="345">
        <v>0.85895675909376568</v>
      </c>
      <c r="G295" s="344">
        <v>5.9024161297770349E-2</v>
      </c>
      <c r="H295" s="346">
        <v>8.2440266487905482E-4</v>
      </c>
      <c r="I295" s="337">
        <v>565.09189960577157</v>
      </c>
      <c r="J295" s="330">
        <v>12.67632144214258</v>
      </c>
      <c r="K295" s="335">
        <v>565.66842925698154</v>
      </c>
      <c r="L295" s="330">
        <v>11.8302764885226</v>
      </c>
      <c r="M295" s="335">
        <v>568.00737565981399</v>
      </c>
      <c r="N295" s="331">
        <v>30.361675797637645</v>
      </c>
      <c r="O295" s="351">
        <v>464.15169539441041</v>
      </c>
      <c r="P295" s="331">
        <v>0.22908889482294481</v>
      </c>
      <c r="Q295" s="325">
        <f t="shared" ref="Q295:Q323" si="1">100*(1-I295/M295)</f>
        <v>0.51328137256241302</v>
      </c>
    </row>
    <row r="296" spans="1:18">
      <c r="A296" s="342" t="s">
        <v>679</v>
      </c>
      <c r="B296" s="347">
        <v>0.7477721512509875</v>
      </c>
      <c r="C296" s="333">
        <v>1.9492439970273528E-2</v>
      </c>
      <c r="D296" s="348">
        <v>9.18323056982739E-2</v>
      </c>
      <c r="E296" s="333">
        <v>1.5776755289363886E-3</v>
      </c>
      <c r="F296" s="349">
        <v>0.6590604981744298</v>
      </c>
      <c r="G296" s="348">
        <v>5.905715528521889E-2</v>
      </c>
      <c r="H296" s="350">
        <v>1.157815114563225E-3</v>
      </c>
      <c r="I296" s="338">
        <v>566.36454033742893</v>
      </c>
      <c r="J296" s="333">
        <v>9.3149393190144565</v>
      </c>
      <c r="K296" s="336">
        <v>566.93092398100009</v>
      </c>
      <c r="L296" s="333">
        <v>11.324415688279828</v>
      </c>
      <c r="M296" s="336">
        <v>569.22479331390889</v>
      </c>
      <c r="N296" s="334">
        <v>42.649995960511887</v>
      </c>
      <c r="O296" s="352">
        <v>571.22108385234628</v>
      </c>
      <c r="P296" s="334">
        <v>0.23011658343881333</v>
      </c>
      <c r="Q296" s="326">
        <f t="shared" si="1"/>
        <v>0.50248214942082425</v>
      </c>
    </row>
    <row r="297" spans="1:18">
      <c r="A297" s="342" t="s">
        <v>679</v>
      </c>
      <c r="B297" s="347">
        <v>0.74020372092277609</v>
      </c>
      <c r="C297" s="333">
        <v>1.7105432985521273E-2</v>
      </c>
      <c r="D297" s="348">
        <v>9.1294178424026942E-2</v>
      </c>
      <c r="E297" s="333">
        <v>1.6024473134229782E-3</v>
      </c>
      <c r="F297" s="349">
        <v>0.75955262106281984</v>
      </c>
      <c r="G297" s="348">
        <v>5.8804004820325419E-2</v>
      </c>
      <c r="H297" s="350">
        <v>8.8389538377885309E-4</v>
      </c>
      <c r="I297" s="338">
        <v>563.18653724143383</v>
      </c>
      <c r="J297" s="333">
        <v>9.4658627780537472</v>
      </c>
      <c r="K297" s="336">
        <v>562.52443251570764</v>
      </c>
      <c r="L297" s="333">
        <v>9.980846731636575</v>
      </c>
      <c r="M297" s="336">
        <v>559.83641432995819</v>
      </c>
      <c r="N297" s="334">
        <v>32.765318412491752</v>
      </c>
      <c r="O297" s="352">
        <v>500.05747653890393</v>
      </c>
      <c r="P297" s="334">
        <v>0.22651398020585262</v>
      </c>
      <c r="Q297" s="326">
        <f t="shared" si="1"/>
        <v>-0.59841104039028981</v>
      </c>
    </row>
    <row r="298" spans="1:18">
      <c r="A298" s="342" t="s">
        <v>679</v>
      </c>
      <c r="B298" s="347">
        <v>0.74199041729900883</v>
      </c>
      <c r="C298" s="333">
        <v>1.4553599382926878E-2</v>
      </c>
      <c r="D298" s="348">
        <v>9.1388496307808847E-2</v>
      </c>
      <c r="E298" s="333">
        <v>1.1633945248049006E-3</v>
      </c>
      <c r="F298" s="349">
        <v>0.6490278972703345</v>
      </c>
      <c r="G298" s="348">
        <v>5.8885109930066973E-2</v>
      </c>
      <c r="H298" s="350">
        <v>8.7867427121201072E-4</v>
      </c>
      <c r="I298" s="338">
        <v>563.74366095992593</v>
      </c>
      <c r="J298" s="333">
        <v>6.8717268870153703</v>
      </c>
      <c r="K298" s="336">
        <v>563.56640852791986</v>
      </c>
      <c r="L298" s="333">
        <v>8.4831489231615933</v>
      </c>
      <c r="M298" s="336">
        <v>562.82972471347648</v>
      </c>
      <c r="N298" s="334">
        <v>32.541187985552028</v>
      </c>
      <c r="O298" s="352">
        <v>546.92586646168093</v>
      </c>
      <c r="P298" s="334">
        <v>0.22954181977511848</v>
      </c>
      <c r="Q298" s="326">
        <f t="shared" si="1"/>
        <v>-0.16238237007022427</v>
      </c>
    </row>
    <row r="299" spans="1:18">
      <c r="A299" s="342" t="s">
        <v>679</v>
      </c>
      <c r="B299" s="347">
        <v>0.74435871843146095</v>
      </c>
      <c r="C299" s="333">
        <v>1.7201059181908781E-2</v>
      </c>
      <c r="D299" s="348">
        <v>9.156236173610291E-2</v>
      </c>
      <c r="E299" s="333">
        <v>1.2456203468517711E-3</v>
      </c>
      <c r="F299" s="349">
        <v>0.58870238716636636</v>
      </c>
      <c r="G299" s="348">
        <v>5.8960888378108714E-2</v>
      </c>
      <c r="H299" s="350">
        <v>1.1013777474310222E-3</v>
      </c>
      <c r="I299" s="338">
        <v>564.77053571615227</v>
      </c>
      <c r="J299" s="333">
        <v>7.356231601884474</v>
      </c>
      <c r="K299" s="336">
        <v>564.9459222318975</v>
      </c>
      <c r="L299" s="333">
        <v>10.012737252366378</v>
      </c>
      <c r="M299" s="336">
        <v>565.63187689309416</v>
      </c>
      <c r="N299" s="334">
        <v>40.704683627964528</v>
      </c>
      <c r="O299" s="352">
        <v>516.74550518503429</v>
      </c>
      <c r="P299" s="334">
        <v>0.2287745139243538</v>
      </c>
      <c r="Q299" s="326">
        <f t="shared" si="1"/>
        <v>0.15227946163025585</v>
      </c>
    </row>
    <row r="300" spans="1:18">
      <c r="A300" s="342" t="s">
        <v>679</v>
      </c>
      <c r="B300" s="347">
        <v>0.74270178416837751</v>
      </c>
      <c r="C300" s="333">
        <v>1.0947855128442614E-2</v>
      </c>
      <c r="D300" s="348">
        <v>9.1467417862869702E-2</v>
      </c>
      <c r="E300" s="333">
        <v>8.9694299501187386E-4</v>
      </c>
      <c r="F300" s="349">
        <v>0.66524841543274693</v>
      </c>
      <c r="G300" s="348">
        <v>5.8890707708130596E-2</v>
      </c>
      <c r="H300" s="350">
        <v>6.4813008828856831E-4</v>
      </c>
      <c r="I300" s="338">
        <v>564.20980352915058</v>
      </c>
      <c r="J300" s="333">
        <v>5.2975162376404796</v>
      </c>
      <c r="K300" s="336">
        <v>563.9809701776029</v>
      </c>
      <c r="L300" s="333">
        <v>6.3787753170057613</v>
      </c>
      <c r="M300" s="336">
        <v>563.03676116594784</v>
      </c>
      <c r="N300" s="334">
        <v>23.981111776204102</v>
      </c>
      <c r="O300" s="352">
        <v>573.9087630365641</v>
      </c>
      <c r="P300" s="334">
        <v>0.230208379892163</v>
      </c>
      <c r="Q300" s="326">
        <f t="shared" si="1"/>
        <v>-0.20834205581419241</v>
      </c>
    </row>
    <row r="301" spans="1:18">
      <c r="A301" s="342" t="s">
        <v>679</v>
      </c>
      <c r="B301" s="347">
        <v>0.74303831669779463</v>
      </c>
      <c r="C301" s="333">
        <v>1.930756226505926E-2</v>
      </c>
      <c r="D301" s="348">
        <v>9.1519266560339665E-2</v>
      </c>
      <c r="E301" s="333">
        <v>1.7137404428170552E-3</v>
      </c>
      <c r="F301" s="349">
        <v>0.72063654214381612</v>
      </c>
      <c r="G301" s="348">
        <v>5.8884013570493228E-2</v>
      </c>
      <c r="H301" s="350">
        <v>1.0608231976433195E-3</v>
      </c>
      <c r="I301" s="338">
        <v>564.51602452549764</v>
      </c>
      <c r="J301" s="333">
        <v>10.121198317679614</v>
      </c>
      <c r="K301" s="336">
        <v>564.17703151230569</v>
      </c>
      <c r="L301" s="333">
        <v>11.24747046271591</v>
      </c>
      <c r="M301" s="336">
        <v>562.78999383608289</v>
      </c>
      <c r="N301" s="334">
        <v>39.228489102153617</v>
      </c>
      <c r="O301" s="352">
        <v>605.50502523865862</v>
      </c>
      <c r="P301" s="334">
        <v>0.23081547068707156</v>
      </c>
      <c r="Q301" s="326">
        <f t="shared" si="1"/>
        <v>-0.30669178704649802</v>
      </c>
    </row>
    <row r="302" spans="1:18">
      <c r="A302" s="342" t="s">
        <v>679</v>
      </c>
      <c r="B302" s="347">
        <v>0.74396467563211888</v>
      </c>
      <c r="C302" s="333">
        <v>1.3842314852239088E-2</v>
      </c>
      <c r="D302" s="348">
        <v>9.1495588400069577E-2</v>
      </c>
      <c r="E302" s="333">
        <v>1.3834940187291E-3</v>
      </c>
      <c r="F302" s="349">
        <v>0.81268215465338112</v>
      </c>
      <c r="G302" s="348">
        <v>5.8972682908589202E-2</v>
      </c>
      <c r="H302" s="350">
        <v>6.3937801740232851E-4</v>
      </c>
      <c r="I302" s="338">
        <v>564.37618193319429</v>
      </c>
      <c r="J302" s="333">
        <v>8.1709690373828607</v>
      </c>
      <c r="K302" s="336">
        <v>564.71652585019001</v>
      </c>
      <c r="L302" s="333">
        <v>8.059409634971189</v>
      </c>
      <c r="M302" s="336">
        <v>566.10916914116774</v>
      </c>
      <c r="N302" s="334">
        <v>23.596864362111205</v>
      </c>
      <c r="O302" s="352">
        <v>611.01012417588686</v>
      </c>
      <c r="P302" s="334">
        <v>0.23269106050280164</v>
      </c>
      <c r="Q302" s="326">
        <f t="shared" si="1"/>
        <v>0.30612244111900555</v>
      </c>
    </row>
    <row r="303" spans="1:18">
      <c r="A303" s="342" t="s">
        <v>679</v>
      </c>
      <c r="B303" s="347">
        <v>0.73838202282862875</v>
      </c>
      <c r="C303" s="333">
        <v>1.3675242334380255E-2</v>
      </c>
      <c r="D303" s="348">
        <v>9.0955160724961959E-2</v>
      </c>
      <c r="E303" s="333">
        <v>1.3642252656116149E-3</v>
      </c>
      <c r="F303" s="349">
        <v>0.80985044706135068</v>
      </c>
      <c r="G303" s="348">
        <v>5.8877924745923349E-2</v>
      </c>
      <c r="H303" s="350">
        <v>6.3969861396684802E-4</v>
      </c>
      <c r="I303" s="338">
        <v>561.1836052376392</v>
      </c>
      <c r="J303" s="333">
        <v>8.0611582972678661</v>
      </c>
      <c r="K303" s="336">
        <v>561.46094196046351</v>
      </c>
      <c r="L303" s="333">
        <v>7.9877039351065378</v>
      </c>
      <c r="M303" s="336">
        <v>562.56444995562902</v>
      </c>
      <c r="N303" s="334">
        <v>23.68042770840043</v>
      </c>
      <c r="O303" s="352">
        <v>554.07785824917846</v>
      </c>
      <c r="P303" s="334">
        <v>0.23276819498343029</v>
      </c>
      <c r="Q303" s="326">
        <f t="shared" si="1"/>
        <v>0.24545538170759329</v>
      </c>
    </row>
    <row r="304" spans="1:18">
      <c r="A304" s="342" t="s">
        <v>679</v>
      </c>
      <c r="B304" s="347">
        <v>0.74491039757155086</v>
      </c>
      <c r="C304" s="333">
        <v>1.0732863943018265E-2</v>
      </c>
      <c r="D304" s="348">
        <v>9.1705971697081903E-2</v>
      </c>
      <c r="E304" s="333">
        <v>1.192714383000854E-3</v>
      </c>
      <c r="F304" s="349">
        <v>0.90266634767840315</v>
      </c>
      <c r="G304" s="348">
        <v>5.8912186896581252E-2</v>
      </c>
      <c r="H304" s="350">
        <v>3.6528308399418112E-4</v>
      </c>
      <c r="I304" s="338">
        <v>565.618593901493</v>
      </c>
      <c r="J304" s="333">
        <v>7.0428594126033204</v>
      </c>
      <c r="K304" s="336">
        <v>565.2670013093358</v>
      </c>
      <c r="L304" s="333">
        <v>6.2455943501209958</v>
      </c>
      <c r="M304" s="336">
        <v>563.83211385942207</v>
      </c>
      <c r="N304" s="334">
        <v>13.493800728002043</v>
      </c>
      <c r="O304" s="352">
        <v>544.90098636768187</v>
      </c>
      <c r="P304" s="334">
        <v>0.23080738769517509</v>
      </c>
      <c r="Q304" s="326">
        <f t="shared" si="1"/>
        <v>-0.31684609623288118</v>
      </c>
    </row>
    <row r="305" spans="1:17">
      <c r="A305" s="342" t="s">
        <v>679</v>
      </c>
      <c r="B305" s="347">
        <v>0.74870655791535279</v>
      </c>
      <c r="C305" s="333">
        <v>2.1668513538812467E-2</v>
      </c>
      <c r="D305" s="348">
        <v>9.1574513995678106E-2</v>
      </c>
      <c r="E305" s="333">
        <v>1.6970921571596994E-3</v>
      </c>
      <c r="F305" s="349">
        <v>0.64034396585503661</v>
      </c>
      <c r="G305" s="348">
        <v>5.9297412092945659E-2</v>
      </c>
      <c r="H305" s="350">
        <v>1.3181485636999486E-3</v>
      </c>
      <c r="I305" s="338">
        <v>564.8423026303949</v>
      </c>
      <c r="J305" s="333">
        <v>10.022367702492829</v>
      </c>
      <c r="K305" s="336">
        <v>567.47363039699871</v>
      </c>
      <c r="L305" s="333">
        <v>12.58194112606418</v>
      </c>
      <c r="M305" s="336">
        <v>578.02682542369575</v>
      </c>
      <c r="N305" s="334">
        <v>48.294858260759725</v>
      </c>
      <c r="O305" s="352">
        <v>351.25773395827963</v>
      </c>
      <c r="P305" s="334">
        <v>0.20397196312579532</v>
      </c>
      <c r="Q305" s="326">
        <f t="shared" si="1"/>
        <v>2.2809534459990788</v>
      </c>
    </row>
    <row r="306" spans="1:17">
      <c r="A306" s="342" t="s">
        <v>679</v>
      </c>
      <c r="B306" s="347">
        <v>0.7397739216595729</v>
      </c>
      <c r="C306" s="333">
        <v>1.5564926073518328E-2</v>
      </c>
      <c r="D306" s="348">
        <v>9.1294708699672142E-2</v>
      </c>
      <c r="E306" s="333">
        <v>1.4069219384414263E-3</v>
      </c>
      <c r="F306" s="349">
        <v>0.73244724498451641</v>
      </c>
      <c r="G306" s="348">
        <v>5.8769518918591016E-2</v>
      </c>
      <c r="H306" s="350">
        <v>8.4185036274745436E-4</v>
      </c>
      <c r="I306" s="338">
        <v>563.18966964667936</v>
      </c>
      <c r="J306" s="333">
        <v>8.3108648113142181</v>
      </c>
      <c r="K306" s="336">
        <v>562.27362004781264</v>
      </c>
      <c r="L306" s="333">
        <v>9.0842076549083686</v>
      </c>
      <c r="M306" s="336">
        <v>558.56942377181258</v>
      </c>
      <c r="N306" s="334">
        <v>31.254639244387818</v>
      </c>
      <c r="O306" s="352">
        <v>598.11587227863515</v>
      </c>
      <c r="P306" s="334">
        <v>0.23135447235660189</v>
      </c>
      <c r="Q306" s="326">
        <f t="shared" si="1"/>
        <v>-0.82715696173771835</v>
      </c>
    </row>
    <row r="307" spans="1:17">
      <c r="A307" s="342" t="s">
        <v>679</v>
      </c>
      <c r="B307" s="347">
        <v>0.74264159612749681</v>
      </c>
      <c r="C307" s="333">
        <v>1.1536624163229994E-2</v>
      </c>
      <c r="D307" s="348">
        <v>9.1295198428317195E-2</v>
      </c>
      <c r="E307" s="333">
        <v>1.1435412722916652E-3</v>
      </c>
      <c r="F307" s="349">
        <v>0.80631443175805229</v>
      </c>
      <c r="G307" s="348">
        <v>5.8997017785094259E-2</v>
      </c>
      <c r="H307" s="350">
        <v>5.4209429882679547E-4</v>
      </c>
      <c r="I307" s="338">
        <v>563.19256253432025</v>
      </c>
      <c r="J307" s="333">
        <v>6.7550387472505236</v>
      </c>
      <c r="K307" s="336">
        <v>563.94590108394027</v>
      </c>
      <c r="L307" s="333">
        <v>6.7220566042979044</v>
      </c>
      <c r="M307" s="336">
        <v>567.00611823635643</v>
      </c>
      <c r="N307" s="334">
        <v>20.046125540577123</v>
      </c>
      <c r="O307" s="352">
        <v>504.40477297184015</v>
      </c>
      <c r="P307" s="334">
        <v>0.22470094825397333</v>
      </c>
      <c r="Q307" s="326">
        <f t="shared" si="1"/>
        <v>0.67257752242568802</v>
      </c>
    </row>
    <row r="308" spans="1:17">
      <c r="A308" s="342" t="s">
        <v>679</v>
      </c>
      <c r="B308" s="347">
        <v>0.7468154686533679</v>
      </c>
      <c r="C308" s="333">
        <v>1.8505942394937219E-2</v>
      </c>
      <c r="D308" s="348">
        <v>9.1825817097823378E-2</v>
      </c>
      <c r="E308" s="333">
        <v>1.6877849417810534E-3</v>
      </c>
      <c r="F308" s="349">
        <v>0.74174462031149868</v>
      </c>
      <c r="G308" s="348">
        <v>5.8985766671357506E-2</v>
      </c>
      <c r="H308" s="350">
        <v>9.8030689466003986E-4</v>
      </c>
      <c r="I308" s="338">
        <v>566.32623012253816</v>
      </c>
      <c r="J308" s="333">
        <v>9.965108702583052</v>
      </c>
      <c r="K308" s="336">
        <v>566.37497894433648</v>
      </c>
      <c r="L308" s="333">
        <v>10.757172912451097</v>
      </c>
      <c r="M308" s="336">
        <v>566.59147940072171</v>
      </c>
      <c r="N308" s="334">
        <v>36.18724467365405</v>
      </c>
      <c r="O308" s="352">
        <v>475.12827616316662</v>
      </c>
      <c r="P308" s="334">
        <v>0.22550134053426388</v>
      </c>
      <c r="Q308" s="326">
        <f t="shared" si="1"/>
        <v>4.6814907711656417E-2</v>
      </c>
    </row>
    <row r="309" spans="1:17">
      <c r="A309" s="342" t="s">
        <v>679</v>
      </c>
      <c r="B309" s="347">
        <v>0.73905916585456022</v>
      </c>
      <c r="C309" s="333">
        <v>1.8461350721036759E-2</v>
      </c>
      <c r="D309" s="348">
        <v>9.1183495672665441E-2</v>
      </c>
      <c r="E309" s="333">
        <v>1.380541659248476E-3</v>
      </c>
      <c r="F309" s="349">
        <v>0.60610660041916231</v>
      </c>
      <c r="G309" s="348">
        <v>5.8784346585113625E-2</v>
      </c>
      <c r="H309" s="350">
        <v>1.167945279602852E-3</v>
      </c>
      <c r="I309" s="338">
        <v>562.53268692518816</v>
      </c>
      <c r="J309" s="333">
        <v>8.1558643010780543</v>
      </c>
      <c r="K309" s="336">
        <v>561.8563818972134</v>
      </c>
      <c r="L309" s="333">
        <v>10.779114979526412</v>
      </c>
      <c r="M309" s="336">
        <v>559.13889613366632</v>
      </c>
      <c r="N309" s="334">
        <v>43.352027681625373</v>
      </c>
      <c r="O309" s="352">
        <v>500.86453995472237</v>
      </c>
      <c r="P309" s="334">
        <v>0.22431137168644991</v>
      </c>
      <c r="Q309" s="326">
        <f t="shared" si="1"/>
        <v>-0.60696739486185702</v>
      </c>
    </row>
    <row r="310" spans="1:17">
      <c r="A310" s="342" t="s">
        <v>679</v>
      </c>
      <c r="B310" s="347">
        <v>0.7451988764409343</v>
      </c>
      <c r="C310" s="333">
        <v>1.65585635492741E-2</v>
      </c>
      <c r="D310" s="348">
        <v>9.1665194013919024E-2</v>
      </c>
      <c r="E310" s="333">
        <v>1.4037848401603995E-3</v>
      </c>
      <c r="F310" s="349">
        <v>0.68920055471629216</v>
      </c>
      <c r="G310" s="348">
        <v>5.8961219121670357E-2</v>
      </c>
      <c r="H310" s="350">
        <v>9.4928724951546942E-4</v>
      </c>
      <c r="I310" s="338">
        <v>565.37780127840347</v>
      </c>
      <c r="J310" s="333">
        <v>8.2895193497458877</v>
      </c>
      <c r="K310" s="336">
        <v>565.43485654415201</v>
      </c>
      <c r="L310" s="333">
        <v>9.6340945294670064</v>
      </c>
      <c r="M310" s="336">
        <v>565.64402848945986</v>
      </c>
      <c r="N310" s="334">
        <v>35.018958151284323</v>
      </c>
      <c r="O310" s="352">
        <v>549.36098409155125</v>
      </c>
      <c r="P310" s="334">
        <v>0.22961563519413203</v>
      </c>
      <c r="Q310" s="326">
        <f t="shared" si="1"/>
        <v>4.7066210840651657E-2</v>
      </c>
    </row>
    <row r="311" spans="1:17">
      <c r="A311" s="342" t="s">
        <v>679</v>
      </c>
      <c r="B311" s="347">
        <v>0.74194003686930154</v>
      </c>
      <c r="C311" s="333">
        <v>1.2285071505463962E-2</v>
      </c>
      <c r="D311" s="348">
        <v>9.1405596173120995E-2</v>
      </c>
      <c r="E311" s="333">
        <v>1.0329818341496208E-3</v>
      </c>
      <c r="F311" s="349">
        <v>0.68251314034374233</v>
      </c>
      <c r="G311" s="348">
        <v>5.8870096398980762E-2</v>
      </c>
      <c r="H311" s="350">
        <v>7.1243580583535079E-4</v>
      </c>
      <c r="I311" s="338">
        <v>563.84466252910056</v>
      </c>
      <c r="J311" s="333">
        <v>6.1013332403402956</v>
      </c>
      <c r="K311" s="336">
        <v>563.5370420206275</v>
      </c>
      <c r="L311" s="333">
        <v>7.1610416283053837</v>
      </c>
      <c r="M311" s="336">
        <v>562.27527527993891</v>
      </c>
      <c r="N311" s="334">
        <v>26.3614132872151</v>
      </c>
      <c r="O311" s="352">
        <v>500.29608450610232</v>
      </c>
      <c r="P311" s="334">
        <v>0.22533192854621623</v>
      </c>
      <c r="Q311" s="326">
        <f t="shared" si="1"/>
        <v>-0.27911368650885837</v>
      </c>
    </row>
    <row r="312" spans="1:17">
      <c r="A312" s="342" t="s">
        <v>679</v>
      </c>
      <c r="B312" s="347">
        <v>0.74592730977853727</v>
      </c>
      <c r="C312" s="333">
        <v>2.4205250540715696E-2</v>
      </c>
      <c r="D312" s="348">
        <v>9.15433260905614E-2</v>
      </c>
      <c r="E312" s="333">
        <v>2.3367070981326222E-3</v>
      </c>
      <c r="F312" s="349">
        <v>0.78661915097540369</v>
      </c>
      <c r="G312" s="348">
        <v>5.9097423237347367E-2</v>
      </c>
      <c r="H312" s="350">
        <v>1.1840644210341911E-3</v>
      </c>
      <c r="I312" s="338">
        <v>564.65811637147965</v>
      </c>
      <c r="J312" s="333">
        <v>13.800082112585528</v>
      </c>
      <c r="K312" s="336">
        <v>565.85858163325508</v>
      </c>
      <c r="L312" s="333">
        <v>14.077329987350595</v>
      </c>
      <c r="M312" s="336">
        <v>570.6876794294609</v>
      </c>
      <c r="N312" s="334">
        <v>43.55276862264634</v>
      </c>
      <c r="O312" s="352">
        <v>462.15004516316355</v>
      </c>
      <c r="P312" s="334">
        <v>0.22914663283510159</v>
      </c>
      <c r="Q312" s="326">
        <f t="shared" si="1"/>
        <v>1.0565434081228564</v>
      </c>
    </row>
    <row r="313" spans="1:17">
      <c r="A313" s="342" t="s">
        <v>679</v>
      </c>
      <c r="B313" s="347">
        <v>0.73358508140883916</v>
      </c>
      <c r="C313" s="333">
        <v>2.1798112591622079E-2</v>
      </c>
      <c r="D313" s="348">
        <v>9.0825071494977067E-2</v>
      </c>
      <c r="E313" s="333">
        <v>1.4453966955222308E-3</v>
      </c>
      <c r="F313" s="349">
        <v>0.53556588896999224</v>
      </c>
      <c r="G313" s="348">
        <v>5.8579204210813453E-2</v>
      </c>
      <c r="H313" s="350">
        <v>1.4699689159097273E-3</v>
      </c>
      <c r="I313" s="338">
        <v>560.41486689660542</v>
      </c>
      <c r="J313" s="333">
        <v>8.5418160652573079</v>
      </c>
      <c r="K313" s="336">
        <v>558.65519180321883</v>
      </c>
      <c r="L313" s="333">
        <v>12.767602802574743</v>
      </c>
      <c r="M313" s="336">
        <v>551.50473941423695</v>
      </c>
      <c r="N313" s="334">
        <v>54.800628392172712</v>
      </c>
      <c r="O313" s="352">
        <v>351.30060400203473</v>
      </c>
      <c r="P313" s="334">
        <v>0.20243872457384079</v>
      </c>
      <c r="Q313" s="326">
        <f t="shared" si="1"/>
        <v>-1.6156030665905208</v>
      </c>
    </row>
    <row r="314" spans="1:17">
      <c r="A314" s="342" t="s">
        <v>679</v>
      </c>
      <c r="B314" s="347">
        <v>0.74775620422278888</v>
      </c>
      <c r="C314" s="333">
        <v>2.5623571921350771E-2</v>
      </c>
      <c r="D314" s="348">
        <v>9.2038761036025443E-2</v>
      </c>
      <c r="E314" s="333">
        <v>2.592705046606884E-3</v>
      </c>
      <c r="F314" s="349">
        <v>0.82205846179635944</v>
      </c>
      <c r="G314" s="348">
        <v>5.8923425500607668E-2</v>
      </c>
      <c r="H314" s="350">
        <v>1.1497077412439391E-3</v>
      </c>
      <c r="I314" s="338">
        <v>567.58338209186309</v>
      </c>
      <c r="J314" s="333">
        <v>15.305004757835832</v>
      </c>
      <c r="K314" s="336">
        <v>566.92165937746302</v>
      </c>
      <c r="L314" s="333">
        <v>14.886633883220043</v>
      </c>
      <c r="M314" s="336">
        <v>564.24751121817906</v>
      </c>
      <c r="N314" s="334">
        <v>42.500535906256346</v>
      </c>
      <c r="O314" s="352">
        <v>474.4629126763997</v>
      </c>
      <c r="P314" s="334">
        <v>0.23175358815543934</v>
      </c>
      <c r="Q314" s="326">
        <f t="shared" si="1"/>
        <v>-0.59120701595689606</v>
      </c>
    </row>
    <row r="315" spans="1:17">
      <c r="A315" s="342" t="s">
        <v>679</v>
      </c>
      <c r="B315" s="347">
        <v>0.74321620439976965</v>
      </c>
      <c r="C315" s="333">
        <v>1.4002855162728305E-2</v>
      </c>
      <c r="D315" s="348">
        <v>9.1474093506009158E-2</v>
      </c>
      <c r="E315" s="333">
        <v>1.3062637157172762E-3</v>
      </c>
      <c r="F315" s="349">
        <v>0.75793388312925747</v>
      </c>
      <c r="G315" s="348">
        <v>5.8927196659743102E-2</v>
      </c>
      <c r="H315" s="350">
        <v>7.2424495367140083E-4</v>
      </c>
      <c r="I315" s="338">
        <v>564.2492310267595</v>
      </c>
      <c r="J315" s="333">
        <v>7.7149957087972325</v>
      </c>
      <c r="K315" s="336">
        <v>564.28065226462422</v>
      </c>
      <c r="L315" s="333">
        <v>8.1563825803978034</v>
      </c>
      <c r="M315" s="336">
        <v>564.38575426217278</v>
      </c>
      <c r="N315" s="334">
        <v>26.794305346941314</v>
      </c>
      <c r="O315" s="352">
        <v>548.60663969854113</v>
      </c>
      <c r="P315" s="334">
        <v>0.23085857703084472</v>
      </c>
      <c r="Q315" s="326">
        <f t="shared" si="1"/>
        <v>2.4189702589461071E-2</v>
      </c>
    </row>
    <row r="316" spans="1:17">
      <c r="A316" s="342" t="s">
        <v>679</v>
      </c>
      <c r="B316" s="347">
        <v>0.74642211892386157</v>
      </c>
      <c r="C316" s="333">
        <v>1.4431686431003661E-2</v>
      </c>
      <c r="D316" s="348">
        <v>9.1791038865757443E-2</v>
      </c>
      <c r="E316" s="333">
        <v>1.2128270595367101E-3</v>
      </c>
      <c r="F316" s="349">
        <v>0.68338589275696837</v>
      </c>
      <c r="G316" s="348">
        <v>5.897703574927466E-2</v>
      </c>
      <c r="H316" s="350">
        <v>8.3247748532506256E-4</v>
      </c>
      <c r="I316" s="338">
        <v>566.12088742441267</v>
      </c>
      <c r="J316" s="333">
        <v>7.161064785038775</v>
      </c>
      <c r="K316" s="336">
        <v>566.14630818203136</v>
      </c>
      <c r="L316" s="333">
        <v>8.3907395936103057</v>
      </c>
      <c r="M316" s="336">
        <v>566.26904974055037</v>
      </c>
      <c r="N316" s="334">
        <v>30.738543478920292</v>
      </c>
      <c r="O316" s="352">
        <v>555.34062244637562</v>
      </c>
      <c r="P316" s="334">
        <v>0.22814845777459478</v>
      </c>
      <c r="Q316" s="326">
        <f t="shared" si="1"/>
        <v>2.6164650214521856E-2</v>
      </c>
    </row>
    <row r="317" spans="1:17">
      <c r="A317" s="342" t="s">
        <v>679</v>
      </c>
      <c r="B317" s="347">
        <v>0.73639190364166673</v>
      </c>
      <c r="C317" s="333">
        <v>1.8378107588246394E-2</v>
      </c>
      <c r="D317" s="348">
        <v>9.0673293055860846E-2</v>
      </c>
      <c r="E317" s="333">
        <v>1.378317959077825E-3</v>
      </c>
      <c r="F317" s="349">
        <v>0.60908547317179607</v>
      </c>
      <c r="G317" s="348">
        <v>5.8901769460950354E-2</v>
      </c>
      <c r="H317" s="350">
        <v>1.1658712371063326E-3</v>
      </c>
      <c r="I317" s="338">
        <v>559.51784428138399</v>
      </c>
      <c r="J317" s="333">
        <v>8.1465363440311194</v>
      </c>
      <c r="K317" s="336">
        <v>560.29785419699306</v>
      </c>
      <c r="L317" s="333">
        <v>10.746993903154134</v>
      </c>
      <c r="M317" s="336">
        <v>563.44560707411836</v>
      </c>
      <c r="N317" s="334">
        <v>43.134448515833242</v>
      </c>
      <c r="O317" s="352">
        <v>538.04287119740513</v>
      </c>
      <c r="P317" s="334">
        <v>0.2278669427279775</v>
      </c>
      <c r="Q317" s="326">
        <f t="shared" si="1"/>
        <v>0.6970970655234332</v>
      </c>
    </row>
    <row r="318" spans="1:17">
      <c r="A318" s="342" t="s">
        <v>679</v>
      </c>
      <c r="B318" s="347">
        <v>0.73350853978621489</v>
      </c>
      <c r="C318" s="333">
        <v>1.4326591479009023E-2</v>
      </c>
      <c r="D318" s="348">
        <v>9.0823144858242236E-2</v>
      </c>
      <c r="E318" s="333">
        <v>8.7923821823104225E-4</v>
      </c>
      <c r="F318" s="349">
        <v>0.49564681403984828</v>
      </c>
      <c r="G318" s="348">
        <v>5.8574334622594641E-2</v>
      </c>
      <c r="H318" s="350">
        <v>9.9363521804697878E-4</v>
      </c>
      <c r="I318" s="338">
        <v>560.40348110280229</v>
      </c>
      <c r="J318" s="333">
        <v>5.1960155530623524</v>
      </c>
      <c r="K318" s="336">
        <v>558.61035940179818</v>
      </c>
      <c r="L318" s="333">
        <v>8.3916869543696748</v>
      </c>
      <c r="M318" s="336">
        <v>551.32230310732984</v>
      </c>
      <c r="N318" s="334">
        <v>37.032051167238023</v>
      </c>
      <c r="O318" s="352">
        <v>506.64213594731189</v>
      </c>
      <c r="P318" s="334">
        <v>0.2319886551899476</v>
      </c>
      <c r="Q318" s="326">
        <f t="shared" si="1"/>
        <v>-1.6471631828224087</v>
      </c>
    </row>
    <row r="319" spans="1:17">
      <c r="A319" s="342" t="s">
        <v>679</v>
      </c>
      <c r="B319" s="347">
        <v>0.74684868399428272</v>
      </c>
      <c r="C319" s="333">
        <v>1.4331241043291983E-2</v>
      </c>
      <c r="D319" s="348">
        <v>9.1608381848324996E-2</v>
      </c>
      <c r="E319" s="333">
        <v>1.0770981834771869E-3</v>
      </c>
      <c r="F319" s="349">
        <v>0.61272965648509048</v>
      </c>
      <c r="G319" s="348">
        <v>5.9128400838495604E-2</v>
      </c>
      <c r="H319" s="350">
        <v>8.9667532836776559E-4</v>
      </c>
      <c r="I319" s="338">
        <v>565.04230988224231</v>
      </c>
      <c r="J319" s="333">
        <v>6.3607257733534652</v>
      </c>
      <c r="K319" s="336">
        <v>566.39428606305216</v>
      </c>
      <c r="L319" s="333">
        <v>8.3303041873746224</v>
      </c>
      <c r="M319" s="336">
        <v>571.82634178675107</v>
      </c>
      <c r="N319" s="334">
        <v>33.000115570345656</v>
      </c>
      <c r="O319" s="352">
        <v>577.93742077942557</v>
      </c>
      <c r="P319" s="334">
        <v>0.22769553182084976</v>
      </c>
      <c r="Q319" s="326">
        <f t="shared" si="1"/>
        <v>1.1863797465697545</v>
      </c>
    </row>
    <row r="320" spans="1:17">
      <c r="A320" s="342" t="s">
        <v>679</v>
      </c>
      <c r="B320" s="347">
        <v>0.73736063091052984</v>
      </c>
      <c r="C320" s="333">
        <v>1.9088488997242782E-2</v>
      </c>
      <c r="D320" s="348">
        <v>9.1035275741885149E-2</v>
      </c>
      <c r="E320" s="333">
        <v>1.9668943133935167E-3</v>
      </c>
      <c r="F320" s="349">
        <v>0.83460254909964593</v>
      </c>
      <c r="G320" s="348">
        <v>5.8744736395113385E-2</v>
      </c>
      <c r="H320" s="350">
        <v>8.3771437419029012E-4</v>
      </c>
      <c r="I320" s="338">
        <v>561.65698456405084</v>
      </c>
      <c r="J320" s="333">
        <v>11.621456347477306</v>
      </c>
      <c r="K320" s="336">
        <v>560.86417506628129</v>
      </c>
      <c r="L320" s="333">
        <v>11.156188804880117</v>
      </c>
      <c r="M320" s="336">
        <v>557.64904488976833</v>
      </c>
      <c r="N320" s="334">
        <v>31.101840320758129</v>
      </c>
      <c r="O320" s="352">
        <v>510.09729316357812</v>
      </c>
      <c r="P320" s="334">
        <v>0.22518729103446497</v>
      </c>
      <c r="Q320" s="326">
        <f t="shared" si="1"/>
        <v>-0.71872079958008595</v>
      </c>
    </row>
    <row r="321" spans="1:18">
      <c r="A321" s="342" t="s">
        <v>679</v>
      </c>
      <c r="B321" s="347">
        <v>0.7504894113683046</v>
      </c>
      <c r="C321" s="333">
        <v>2.4364030068862147E-2</v>
      </c>
      <c r="D321" s="348">
        <v>9.2604119267253163E-2</v>
      </c>
      <c r="E321" s="333">
        <v>2.2811696194356881E-3</v>
      </c>
      <c r="F321" s="349">
        <v>0.75879195161989521</v>
      </c>
      <c r="G321" s="348">
        <v>5.8777754256404878E-2</v>
      </c>
      <c r="H321" s="350">
        <v>1.2428556147447904E-3</v>
      </c>
      <c r="I321" s="338">
        <v>570.91988476145559</v>
      </c>
      <c r="J321" s="333">
        <v>13.459009781284863</v>
      </c>
      <c r="K321" s="336">
        <v>568.50831342424522</v>
      </c>
      <c r="L321" s="333">
        <v>14.132746227085136</v>
      </c>
      <c r="M321" s="336">
        <v>558.85339197418011</v>
      </c>
      <c r="N321" s="334">
        <v>46.115022101179648</v>
      </c>
      <c r="O321" s="352">
        <v>486.6404651472406</v>
      </c>
      <c r="P321" s="334">
        <v>0.22928712185525729</v>
      </c>
      <c r="Q321" s="326">
        <f t="shared" si="1"/>
        <v>-2.1591517490213263</v>
      </c>
    </row>
    <row r="322" spans="1:18">
      <c r="A322" s="342" t="s">
        <v>679</v>
      </c>
      <c r="B322" s="347">
        <v>0.75480305896355593</v>
      </c>
      <c r="C322" s="333">
        <v>2.2638891231536465E-2</v>
      </c>
      <c r="D322" s="348">
        <v>9.2571400850794544E-2</v>
      </c>
      <c r="E322" s="333">
        <v>1.8534598281968729E-3</v>
      </c>
      <c r="F322" s="349">
        <v>0.66755159884647364</v>
      </c>
      <c r="G322" s="348">
        <v>5.9136489626565501E-2</v>
      </c>
      <c r="H322" s="350">
        <v>1.3206228496691638E-3</v>
      </c>
      <c r="I322" s="338">
        <v>570.72684172033712</v>
      </c>
      <c r="J322" s="333">
        <v>10.935827698372691</v>
      </c>
      <c r="K322" s="336">
        <v>571.00739554879897</v>
      </c>
      <c r="L322" s="333">
        <v>13.099740862787939</v>
      </c>
      <c r="M322" s="336">
        <v>572.13671455988219</v>
      </c>
      <c r="N322" s="334">
        <v>48.549828229388368</v>
      </c>
      <c r="O322" s="352">
        <v>481.69499863156705</v>
      </c>
      <c r="P322" s="334">
        <v>0.22909041465729904</v>
      </c>
      <c r="Q322" s="326">
        <f t="shared" si="1"/>
        <v>0.24642236788275929</v>
      </c>
    </row>
    <row r="323" spans="1:18">
      <c r="A323" s="342" t="s">
        <v>679</v>
      </c>
      <c r="B323" s="347">
        <v>0.74158367259429081</v>
      </c>
      <c r="C323" s="333">
        <v>1.5882079951259623E-2</v>
      </c>
      <c r="D323" s="348">
        <v>9.1128445062314919E-2</v>
      </c>
      <c r="E323" s="333">
        <v>1.0860295450286031E-3</v>
      </c>
      <c r="F323" s="349">
        <v>0.55646834176847737</v>
      </c>
      <c r="G323" s="348">
        <v>5.9020777290178038E-2</v>
      </c>
      <c r="H323" s="350">
        <v>1.0502304386678922E-3</v>
      </c>
      <c r="I323" s="338">
        <v>562.20745474481248</v>
      </c>
      <c r="J323" s="333">
        <v>6.4162902827088146</v>
      </c>
      <c r="K323" s="336">
        <v>563.32929476407151</v>
      </c>
      <c r="L323" s="333">
        <v>9.2596794785337124</v>
      </c>
      <c r="M323" s="336">
        <v>567.88366891625901</v>
      </c>
      <c r="N323" s="334">
        <v>38.716363815149975</v>
      </c>
      <c r="O323" s="352">
        <v>561.15134272231182</v>
      </c>
      <c r="P323" s="334">
        <v>0.22776243481543182</v>
      </c>
      <c r="Q323" s="326">
        <f t="shared" si="1"/>
        <v>0.99953819455292914</v>
      </c>
    </row>
    <row r="324" spans="1:18">
      <c r="A324" s="430" t="s">
        <v>426</v>
      </c>
      <c r="B324" s="431">
        <v>0.5117882551707853</v>
      </c>
      <c r="C324" s="364">
        <v>6.2036796029119753E-2</v>
      </c>
      <c r="D324" s="432">
        <v>6.7882659030320508E-2</v>
      </c>
      <c r="E324" s="364">
        <v>1.7110231951791707E-3</v>
      </c>
      <c r="F324" s="221">
        <v>0.20793998412924938</v>
      </c>
      <c r="G324" s="432">
        <v>5.4680212636859307E-2</v>
      </c>
      <c r="H324" s="365">
        <v>2.1683559382682791</v>
      </c>
      <c r="I324" s="366">
        <v>423.38671832441486</v>
      </c>
      <c r="J324" s="364">
        <v>10.328818862033245</v>
      </c>
      <c r="K324" s="223">
        <v>419.6509367659616</v>
      </c>
      <c r="L324" s="364">
        <v>41.672471407174612</v>
      </c>
      <c r="M324" s="223">
        <v>399.14821448861846</v>
      </c>
      <c r="N324" s="365">
        <v>265.94698512153275</v>
      </c>
      <c r="O324" s="433">
        <v>116.78523149554258</v>
      </c>
      <c r="P324" s="365">
        <v>0.97348365295631079</v>
      </c>
      <c r="Q324" s="369">
        <v>-6.0725572496548308</v>
      </c>
      <c r="R324" s="251"/>
    </row>
    <row r="325" spans="1:18">
      <c r="A325" s="430" t="s">
        <v>426</v>
      </c>
      <c r="B325" s="431">
        <v>0.51723221254309903</v>
      </c>
      <c r="C325" s="364">
        <v>5.0788795438106632E-2</v>
      </c>
      <c r="D325" s="432">
        <v>6.7578192286759417E-2</v>
      </c>
      <c r="E325" s="364">
        <v>1.5998718550213455E-3</v>
      </c>
      <c r="F325" s="221">
        <v>0.24109948333206155</v>
      </c>
      <c r="G325" s="432">
        <v>5.5510829795287799E-2</v>
      </c>
      <c r="H325" s="365">
        <v>1.7167234941648528</v>
      </c>
      <c r="I325" s="366">
        <v>421.54850270387266</v>
      </c>
      <c r="J325" s="364">
        <v>9.6605931260539819</v>
      </c>
      <c r="K325" s="223">
        <v>423.30076882832748</v>
      </c>
      <c r="L325" s="364">
        <v>33.992752159467614</v>
      </c>
      <c r="M325" s="223">
        <v>432.8352516666543</v>
      </c>
      <c r="N325" s="365">
        <v>212.43175322611484</v>
      </c>
      <c r="O325" s="433">
        <v>119.74506537327925</v>
      </c>
      <c r="P325" s="365">
        <v>0.97306783488592041</v>
      </c>
      <c r="Q325" s="369">
        <v>2.6076316379780584</v>
      </c>
      <c r="R325" s="251"/>
    </row>
    <row r="326" spans="1:18">
      <c r="A326" s="434" t="s">
        <v>426</v>
      </c>
      <c r="B326" s="435">
        <v>0.50681720274753284</v>
      </c>
      <c r="C326" s="372">
        <v>9.2204303041330551E-2</v>
      </c>
      <c r="D326" s="436">
        <v>6.7024187740962179E-2</v>
      </c>
      <c r="E326" s="372">
        <v>3.6664449990839753E-3</v>
      </c>
      <c r="F326" s="392">
        <v>0.30068639144373077</v>
      </c>
      <c r="G326" s="436">
        <v>5.4842660301788963E-2</v>
      </c>
      <c r="H326" s="373">
        <v>3.1637606238501719</v>
      </c>
      <c r="I326" s="374">
        <v>418.20235929601057</v>
      </c>
      <c r="J326" s="372">
        <v>22.150806483135057</v>
      </c>
      <c r="K326" s="375">
        <v>416.30665940298985</v>
      </c>
      <c r="L326" s="372">
        <v>62.152141829549691</v>
      </c>
      <c r="M326" s="375">
        <v>405.79305432626325</v>
      </c>
      <c r="N326" s="373">
        <v>388.99534960788731</v>
      </c>
      <c r="O326" s="437">
        <v>83.451297145419176</v>
      </c>
      <c r="P326" s="373">
        <v>0.94110990971992015</v>
      </c>
      <c r="Q326" s="378">
        <v>-3.0580377947450277</v>
      </c>
      <c r="R326" s="251"/>
    </row>
    <row r="327" spans="1:18" ht="15" thickBot="1">
      <c r="A327" s="533" t="s">
        <v>680</v>
      </c>
      <c r="B327" s="533"/>
      <c r="C327" s="533"/>
      <c r="D327" s="533"/>
      <c r="E327" s="533"/>
      <c r="F327" s="533"/>
      <c r="G327" s="533"/>
      <c r="H327" s="533"/>
      <c r="I327" s="533"/>
      <c r="J327" s="533"/>
      <c r="K327" s="533"/>
      <c r="L327" s="533"/>
      <c r="M327" s="533"/>
      <c r="N327" s="533"/>
      <c r="O327" s="533"/>
      <c r="P327" s="533"/>
      <c r="Q327" s="533"/>
      <c r="R327" s="251"/>
    </row>
    <row r="328" spans="1:18" ht="15" thickTop="1">
      <c r="A328" s="327" t="s">
        <v>681</v>
      </c>
      <c r="B328" s="299">
        <v>3.8094466807895273</v>
      </c>
      <c r="C328" s="300">
        <v>0.26853113959871644</v>
      </c>
      <c r="D328" s="300">
        <v>0.27049552888738981</v>
      </c>
      <c r="E328" s="300">
        <v>1.9037494096700264E-2</v>
      </c>
      <c r="F328" s="301">
        <v>0.99842842132702236</v>
      </c>
      <c r="G328" s="302">
        <v>0.1021411007141562</v>
      </c>
      <c r="H328" s="303">
        <v>4.0350196252950712E-4</v>
      </c>
      <c r="I328" s="311">
        <v>1543.3167097262287</v>
      </c>
      <c r="J328" s="312">
        <v>193.20454956647063</v>
      </c>
      <c r="K328" s="312">
        <v>1594.742389522997</v>
      </c>
      <c r="L328" s="312">
        <v>113.50404905355867</v>
      </c>
      <c r="M328" s="312">
        <v>1663.3715124890923</v>
      </c>
      <c r="N328" s="313">
        <v>14.620381906542434</v>
      </c>
      <c r="O328" s="319">
        <v>276.23305578831054</v>
      </c>
      <c r="P328" s="320">
        <v>0.47005314705275991</v>
      </c>
      <c r="Q328" s="325">
        <f>100*(1-I328/M328)</f>
        <v>7.2175579455014187</v>
      </c>
    </row>
    <row r="329" spans="1:18">
      <c r="A329" s="328" t="s">
        <v>682</v>
      </c>
      <c r="B329" s="304">
        <v>4.2530593287087335</v>
      </c>
      <c r="C329" s="225">
        <v>9.9695420629219864E-2</v>
      </c>
      <c r="D329" s="225">
        <v>0.29662054137774929</v>
      </c>
      <c r="E329" s="225">
        <v>3.4578399609592131E-3</v>
      </c>
      <c r="F329" s="226">
        <v>0.49731309695012937</v>
      </c>
      <c r="G329" s="227">
        <v>0.10399176349804758</v>
      </c>
      <c r="H329" s="305">
        <v>2.1148414262985886E-3</v>
      </c>
      <c r="I329" s="314">
        <v>1674.5289033185461</v>
      </c>
      <c r="J329" s="228">
        <v>34.382798506551808</v>
      </c>
      <c r="K329" s="228">
        <v>1684.3282085196849</v>
      </c>
      <c r="L329" s="228">
        <v>38.545613372645448</v>
      </c>
      <c r="M329" s="228">
        <v>1696.537138528799</v>
      </c>
      <c r="N329" s="315">
        <v>74.966621069067514</v>
      </c>
      <c r="O329" s="321">
        <v>46.298159580397211</v>
      </c>
      <c r="P329" s="322">
        <v>1.2351156123485685</v>
      </c>
      <c r="Q329" s="326">
        <f t="shared" ref="Q329:Q392" si="2">100*(1-I329/M329)</f>
        <v>1.2972445288959578</v>
      </c>
    </row>
    <row r="330" spans="1:18">
      <c r="A330" s="328" t="s">
        <v>683</v>
      </c>
      <c r="B330" s="304">
        <v>4.32511802036516</v>
      </c>
      <c r="C330" s="225">
        <v>4.5332654940754828E-2</v>
      </c>
      <c r="D330" s="225">
        <v>0.29422655411566284</v>
      </c>
      <c r="E330" s="225">
        <v>2.367225837272619E-3</v>
      </c>
      <c r="F330" s="226">
        <v>0.76761708950022067</v>
      </c>
      <c r="G330" s="227">
        <v>0.1066141435309827</v>
      </c>
      <c r="H330" s="305">
        <v>7.1618332260310863E-4</v>
      </c>
      <c r="I330" s="314">
        <v>1662.6157048460304</v>
      </c>
      <c r="J330" s="228">
        <v>23.581860808908687</v>
      </c>
      <c r="K330" s="228">
        <v>1698.1620295463672</v>
      </c>
      <c r="L330" s="228">
        <v>17.288300993203393</v>
      </c>
      <c r="M330" s="228">
        <v>1742.2998180002189</v>
      </c>
      <c r="N330" s="315">
        <v>24.617134508991967</v>
      </c>
      <c r="O330" s="321">
        <v>234.68255314392081</v>
      </c>
      <c r="P330" s="322">
        <v>1.0515839720716966</v>
      </c>
      <c r="Q330" s="326">
        <f t="shared" si="2"/>
        <v>4.5735017779918286</v>
      </c>
    </row>
    <row r="331" spans="1:18">
      <c r="A331" s="328" t="s">
        <v>684</v>
      </c>
      <c r="B331" s="304">
        <v>4.1815678323757384</v>
      </c>
      <c r="C331" s="225">
        <v>4.7044565979134513E-2</v>
      </c>
      <c r="D331" s="225">
        <v>0.29376211249278739</v>
      </c>
      <c r="E331" s="225">
        <v>3.2091304737988675E-3</v>
      </c>
      <c r="F331" s="226">
        <v>0.97100456567437898</v>
      </c>
      <c r="G331" s="227">
        <v>0.10323859579756348</v>
      </c>
      <c r="H331" s="305">
        <v>2.7766493181939281E-4</v>
      </c>
      <c r="I331" s="314">
        <v>1660.3019519805421</v>
      </c>
      <c r="J331" s="228">
        <v>31.980263491578398</v>
      </c>
      <c r="K331" s="228">
        <v>1670.4144598860441</v>
      </c>
      <c r="L331" s="228">
        <v>18.438267798376728</v>
      </c>
      <c r="M331" s="228">
        <v>1683.1283188817354</v>
      </c>
      <c r="N331" s="315">
        <v>9.9311677211774168</v>
      </c>
      <c r="O331" s="321">
        <v>189.6315981926243</v>
      </c>
      <c r="P331" s="322">
        <v>0.74665120008260344</v>
      </c>
      <c r="Q331" s="326">
        <f t="shared" si="2"/>
        <v>1.3561869671564364</v>
      </c>
    </row>
    <row r="332" spans="1:18">
      <c r="A332" s="328" t="s">
        <v>685</v>
      </c>
      <c r="B332" s="304">
        <v>4.5690218180311639</v>
      </c>
      <c r="C332" s="225">
        <v>6.282373062972986E-2</v>
      </c>
      <c r="D332" s="225">
        <v>0.31301236075849764</v>
      </c>
      <c r="E332" s="225">
        <v>3.2000026104253123E-3</v>
      </c>
      <c r="F332" s="226">
        <v>0.74351263667809575</v>
      </c>
      <c r="G332" s="227">
        <v>0.10586696652489974</v>
      </c>
      <c r="H332" s="305">
        <v>9.7343396551797525E-4</v>
      </c>
      <c r="I332" s="314">
        <v>1755.5133563949694</v>
      </c>
      <c r="J332" s="228">
        <v>31.421765201326252</v>
      </c>
      <c r="K332" s="228">
        <v>1743.635500192391</v>
      </c>
      <c r="L332" s="228">
        <v>22.909896810854661</v>
      </c>
      <c r="M332" s="228">
        <v>1729.4049020084524</v>
      </c>
      <c r="N332" s="315">
        <v>33.751691584502169</v>
      </c>
      <c r="O332" s="321">
        <v>70.398325235992544</v>
      </c>
      <c r="P332" s="322">
        <v>0.29275059768988293</v>
      </c>
      <c r="Q332" s="326">
        <f t="shared" si="2"/>
        <v>-1.5096785232998844</v>
      </c>
    </row>
    <row r="333" spans="1:18">
      <c r="A333" s="328" t="s">
        <v>686</v>
      </c>
      <c r="B333" s="304">
        <v>4.5537619848583226</v>
      </c>
      <c r="C333" s="225">
        <v>4.2367862395103567E-2</v>
      </c>
      <c r="D333" s="225">
        <v>0.31058887046801253</v>
      </c>
      <c r="E333" s="225">
        <v>2.2332986619262763E-3</v>
      </c>
      <c r="F333" s="226">
        <v>0.77284907373786094</v>
      </c>
      <c r="G333" s="227">
        <v>0.10633669625178727</v>
      </c>
      <c r="H333" s="305">
        <v>6.2783066970810322E-4</v>
      </c>
      <c r="I333" s="314">
        <v>1743.6039042752273</v>
      </c>
      <c r="J333" s="228">
        <v>21.969944086177065</v>
      </c>
      <c r="K333" s="228">
        <v>1740.849401676898</v>
      </c>
      <c r="L333" s="228">
        <v>15.492361451089437</v>
      </c>
      <c r="M333" s="228">
        <v>1737.5268314939105</v>
      </c>
      <c r="N333" s="315">
        <v>21.648913879346537</v>
      </c>
      <c r="O333" s="321">
        <v>131.30107177376087</v>
      </c>
      <c r="P333" s="322">
        <v>0.61375434306988907</v>
      </c>
      <c r="Q333" s="326">
        <f t="shared" si="2"/>
        <v>-0.34975418342699793</v>
      </c>
    </row>
    <row r="334" spans="1:18">
      <c r="A334" s="328" t="s">
        <v>687</v>
      </c>
      <c r="B334" s="304">
        <v>11.209898543566238</v>
      </c>
      <c r="C334" s="225">
        <v>6.3503605008493225E-2</v>
      </c>
      <c r="D334" s="225">
        <v>0.47495738892784317</v>
      </c>
      <c r="E334" s="225">
        <v>2.4912200753679434E-3</v>
      </c>
      <c r="F334" s="226">
        <v>0.92589288822412796</v>
      </c>
      <c r="G334" s="227">
        <v>0.17117713719003261</v>
      </c>
      <c r="H334" s="305">
        <v>3.6634347919722074E-4</v>
      </c>
      <c r="I334" s="314">
        <v>2505.2641451217578</v>
      </c>
      <c r="J334" s="228">
        <v>21.776156811623423</v>
      </c>
      <c r="K334" s="228">
        <v>2540.7391773344739</v>
      </c>
      <c r="L334" s="228">
        <v>10.562096897355786</v>
      </c>
      <c r="M334" s="228">
        <v>2569.1717700637896</v>
      </c>
      <c r="N334" s="315">
        <v>7.1570786005531772</v>
      </c>
      <c r="O334" s="321">
        <v>157.22321343976449</v>
      </c>
      <c r="P334" s="322">
        <v>0.83799688219651547</v>
      </c>
      <c r="Q334" s="326">
        <f t="shared" si="2"/>
        <v>2.4874796495387708</v>
      </c>
    </row>
    <row r="335" spans="1:18">
      <c r="A335" s="328" t="s">
        <v>688</v>
      </c>
      <c r="B335" s="304">
        <v>4.4599203179447784</v>
      </c>
      <c r="C335" s="225">
        <v>5.274411267058024E-2</v>
      </c>
      <c r="D335" s="225">
        <v>0.3061879109837119</v>
      </c>
      <c r="E335" s="225">
        <v>2.8523695501697049E-3</v>
      </c>
      <c r="F335" s="226">
        <v>0.78771816575541453</v>
      </c>
      <c r="G335" s="227">
        <v>0.10564228471872654</v>
      </c>
      <c r="H335" s="305">
        <v>7.6964529426256029E-4</v>
      </c>
      <c r="I335" s="314">
        <v>1721.9204083159857</v>
      </c>
      <c r="J335" s="228">
        <v>28.154578058121842</v>
      </c>
      <c r="K335" s="228">
        <v>1723.545916502326</v>
      </c>
      <c r="L335" s="228">
        <v>19.618287840907442</v>
      </c>
      <c r="M335" s="228">
        <v>1725.5043134846455</v>
      </c>
      <c r="N335" s="315">
        <v>26.758189129015136</v>
      </c>
      <c r="O335" s="321">
        <v>84.081810545418378</v>
      </c>
      <c r="P335" s="322">
        <v>1.218271311606681</v>
      </c>
      <c r="Q335" s="326">
        <f t="shared" si="2"/>
        <v>0.20770189565172403</v>
      </c>
    </row>
    <row r="336" spans="1:18">
      <c r="A336" s="328" t="s">
        <v>689</v>
      </c>
      <c r="B336" s="304">
        <v>4.2407141014747172</v>
      </c>
      <c r="C336" s="225">
        <v>9.4184472420715579E-2</v>
      </c>
      <c r="D336" s="225">
        <v>0.29896671309887851</v>
      </c>
      <c r="E336" s="225">
        <v>6.3886028826163751E-3</v>
      </c>
      <c r="F336" s="226">
        <v>0.96214990505839149</v>
      </c>
      <c r="G336" s="227">
        <v>0.10287619261368852</v>
      </c>
      <c r="H336" s="305">
        <v>6.2266546116999477E-4</v>
      </c>
      <c r="I336" s="314">
        <v>1686.1828353909887</v>
      </c>
      <c r="J336" s="228">
        <v>63.410265832739924</v>
      </c>
      <c r="K336" s="228">
        <v>1681.9391460173761</v>
      </c>
      <c r="L336" s="228">
        <v>36.5002223938518</v>
      </c>
      <c r="M336" s="228">
        <v>1676.6332539085874</v>
      </c>
      <c r="N336" s="315">
        <v>22.36783148023801</v>
      </c>
      <c r="O336" s="321">
        <v>109.12704428979565</v>
      </c>
      <c r="P336" s="322">
        <v>0.62029130399908072</v>
      </c>
      <c r="Q336" s="326">
        <f t="shared" si="2"/>
        <v>-0.56956889410006983</v>
      </c>
    </row>
    <row r="337" spans="1:17">
      <c r="A337" s="328" t="s">
        <v>690</v>
      </c>
      <c r="B337" s="304">
        <v>4.083918597696969</v>
      </c>
      <c r="C337" s="225">
        <v>0.24714245856929107</v>
      </c>
      <c r="D337" s="225">
        <v>0.28832147538321828</v>
      </c>
      <c r="E337" s="225">
        <v>1.7403130102282838E-2</v>
      </c>
      <c r="F337" s="226">
        <v>0.99742463273376636</v>
      </c>
      <c r="G337" s="227">
        <v>0.10273036013174119</v>
      </c>
      <c r="H337" s="305">
        <v>4.4588604742795636E-4</v>
      </c>
      <c r="I337" s="314">
        <v>1633.1357887376171</v>
      </c>
      <c r="J337" s="228">
        <v>174.17175986359689</v>
      </c>
      <c r="K337" s="228">
        <v>1651.0964529939361</v>
      </c>
      <c r="L337" s="228">
        <v>98.798678985329161</v>
      </c>
      <c r="M337" s="228">
        <v>1674.0116326421462</v>
      </c>
      <c r="N337" s="315">
        <v>16.045466063919548</v>
      </c>
      <c r="O337" s="321">
        <v>218.10358881825951</v>
      </c>
      <c r="P337" s="322">
        <v>1.9109882013510109</v>
      </c>
      <c r="Q337" s="326">
        <f t="shared" si="2"/>
        <v>2.441789716838072</v>
      </c>
    </row>
    <row r="338" spans="1:17">
      <c r="A338" s="328" t="s">
        <v>691</v>
      </c>
      <c r="B338" s="304">
        <v>4.3540842061456875</v>
      </c>
      <c r="C338" s="225">
        <v>5.8197579325005577E-2</v>
      </c>
      <c r="D338" s="225">
        <v>0.30019466915243315</v>
      </c>
      <c r="E338" s="225">
        <v>2.8709620087379595E-3</v>
      </c>
      <c r="F338" s="226">
        <v>0.71551109529133472</v>
      </c>
      <c r="G338" s="227">
        <v>0.10519438848709567</v>
      </c>
      <c r="H338" s="305">
        <v>9.8226824130789978E-4</v>
      </c>
      <c r="I338" s="314">
        <v>1692.273964600317</v>
      </c>
      <c r="J338" s="228">
        <v>28.468721996103795</v>
      </c>
      <c r="K338" s="228">
        <v>1703.670277384304</v>
      </c>
      <c r="L338" s="228">
        <v>22.074797847914624</v>
      </c>
      <c r="M338" s="228">
        <v>1717.6980467140002</v>
      </c>
      <c r="N338" s="315">
        <v>34.326365107003312</v>
      </c>
      <c r="O338" s="321">
        <v>83.985060736689704</v>
      </c>
      <c r="P338" s="322">
        <v>0.37936275478320813</v>
      </c>
      <c r="Q338" s="326">
        <f t="shared" si="2"/>
        <v>1.480125227033946</v>
      </c>
    </row>
    <row r="339" spans="1:17">
      <c r="A339" s="328" t="s">
        <v>692</v>
      </c>
      <c r="B339" s="304">
        <v>4.7140758972420596</v>
      </c>
      <c r="C339" s="225">
        <v>0.24913821398172081</v>
      </c>
      <c r="D339" s="225">
        <v>0.31938915949345809</v>
      </c>
      <c r="E339" s="225">
        <v>1.5964532948077377E-2</v>
      </c>
      <c r="F339" s="226">
        <v>0.94578466856036192</v>
      </c>
      <c r="G339" s="227">
        <v>0.10704715369298427</v>
      </c>
      <c r="H339" s="305">
        <v>1.837499999559996E-3</v>
      </c>
      <c r="I339" s="314">
        <v>1786.745344291827</v>
      </c>
      <c r="J339" s="228">
        <v>156.01009574176055</v>
      </c>
      <c r="K339" s="228">
        <v>1769.7442112015656</v>
      </c>
      <c r="L339" s="228">
        <v>88.599174941470665</v>
      </c>
      <c r="M339" s="228">
        <v>1749.7242053456594</v>
      </c>
      <c r="N339" s="315">
        <v>62.851915889192242</v>
      </c>
      <c r="O339" s="321">
        <v>82.483637879859828</v>
      </c>
      <c r="P339" s="322">
        <v>1.4392849116371569</v>
      </c>
      <c r="Q339" s="326">
        <f t="shared" si="2"/>
        <v>-2.1158271019548591</v>
      </c>
    </row>
    <row r="340" spans="1:17">
      <c r="A340" s="328" t="s">
        <v>693</v>
      </c>
      <c r="B340" s="304">
        <v>4.4684095534442081</v>
      </c>
      <c r="C340" s="225">
        <v>5.0237585746233132E-2</v>
      </c>
      <c r="D340" s="225">
        <v>0.30363322417149236</v>
      </c>
      <c r="E340" s="225">
        <v>2.2097198693689394E-3</v>
      </c>
      <c r="F340" s="226">
        <v>0.64730973839421768</v>
      </c>
      <c r="G340" s="227">
        <v>0.10673390666050209</v>
      </c>
      <c r="H340" s="305">
        <v>9.1466605425576141E-4</v>
      </c>
      <c r="I340" s="314">
        <v>1709.299946066413</v>
      </c>
      <c r="J340" s="228">
        <v>21.853973775620716</v>
      </c>
      <c r="K340" s="228">
        <v>1725.1234361593097</v>
      </c>
      <c r="L340" s="228">
        <v>18.656915816811079</v>
      </c>
      <c r="M340" s="228">
        <v>1744.3569787918022</v>
      </c>
      <c r="N340" s="315">
        <v>31.397389405179183</v>
      </c>
      <c r="O340" s="321">
        <v>84.165352883684477</v>
      </c>
      <c r="P340" s="322">
        <v>0.39233144275453918</v>
      </c>
      <c r="Q340" s="326">
        <f t="shared" si="2"/>
        <v>2.0097395860835143</v>
      </c>
    </row>
    <row r="341" spans="1:17">
      <c r="A341" s="328" t="s">
        <v>694</v>
      </c>
      <c r="B341" s="304">
        <v>4.5871220327269242</v>
      </c>
      <c r="C341" s="225">
        <v>7.1901711489457246E-2</v>
      </c>
      <c r="D341" s="225">
        <v>0.31120902564115116</v>
      </c>
      <c r="E341" s="225">
        <v>3.8953413299704213E-3</v>
      </c>
      <c r="F341" s="226">
        <v>0.79853581765625326</v>
      </c>
      <c r="G341" s="227">
        <v>0.10690224738212833</v>
      </c>
      <c r="H341" s="305">
        <v>1.008658697836086E-3</v>
      </c>
      <c r="I341" s="314">
        <v>1746.6535498514356</v>
      </c>
      <c r="J341" s="228">
        <v>38.302142490915912</v>
      </c>
      <c r="K341" s="228">
        <v>1746.9303066478215</v>
      </c>
      <c r="L341" s="228">
        <v>26.135749223604307</v>
      </c>
      <c r="M341" s="228">
        <v>1747.2437596251532</v>
      </c>
      <c r="N341" s="315">
        <v>34.557369677378347</v>
      </c>
      <c r="O341" s="321">
        <v>75.674578133589378</v>
      </c>
      <c r="P341" s="322">
        <v>0.7357987573554976</v>
      </c>
      <c r="Q341" s="326">
        <f t="shared" si="2"/>
        <v>3.3779475271622506E-2</v>
      </c>
    </row>
    <row r="342" spans="1:17">
      <c r="A342" s="328" t="s">
        <v>695</v>
      </c>
      <c r="B342" s="304">
        <v>4.2706538970393213</v>
      </c>
      <c r="C342" s="225">
        <v>5.2218475119404528E-2</v>
      </c>
      <c r="D342" s="225">
        <v>0.2950278970731528</v>
      </c>
      <c r="E342" s="225">
        <v>3.5448820335634442E-3</v>
      </c>
      <c r="F342" s="226">
        <v>0.98267270902351189</v>
      </c>
      <c r="G342" s="227">
        <v>0.10498566857639759</v>
      </c>
      <c r="H342" s="305">
        <v>2.3793080591216591E-4</v>
      </c>
      <c r="I342" s="314">
        <v>1666.6058795223416</v>
      </c>
      <c r="J342" s="228">
        <v>35.291648838970332</v>
      </c>
      <c r="K342" s="228">
        <v>1687.7234441698613</v>
      </c>
      <c r="L342" s="228">
        <v>20.12026995220026</v>
      </c>
      <c r="M342" s="228">
        <v>1714.0463246965564</v>
      </c>
      <c r="N342" s="315">
        <v>8.3357849887067914</v>
      </c>
      <c r="O342" s="321">
        <v>315.32591763481878</v>
      </c>
      <c r="P342" s="322">
        <v>0.94044088556077921</v>
      </c>
      <c r="Q342" s="326">
        <f t="shared" si="2"/>
        <v>2.767745800721777</v>
      </c>
    </row>
    <row r="343" spans="1:17">
      <c r="A343" s="328" t="s">
        <v>696</v>
      </c>
      <c r="B343" s="304">
        <v>3.9243942003714318</v>
      </c>
      <c r="C343" s="225">
        <v>0.15590065300895625</v>
      </c>
      <c r="D343" s="225">
        <v>0.27631431878897728</v>
      </c>
      <c r="E343" s="225">
        <v>1.0890950373047006E-2</v>
      </c>
      <c r="F343" s="226">
        <v>0.99217225682131127</v>
      </c>
      <c r="G343" s="227">
        <v>0.10300728952947719</v>
      </c>
      <c r="H343" s="305">
        <v>5.1100482014973644E-4</v>
      </c>
      <c r="I343" s="314">
        <v>1572.7734789836522</v>
      </c>
      <c r="J343" s="228">
        <v>110.01879399031895</v>
      </c>
      <c r="K343" s="228">
        <v>1618.7249449739475</v>
      </c>
      <c r="L343" s="228">
        <v>64.313210188194716</v>
      </c>
      <c r="M343" s="228">
        <v>1678.9860584371049</v>
      </c>
      <c r="N343" s="315">
        <v>18.327762431544443</v>
      </c>
      <c r="O343" s="321">
        <v>203.02900517144121</v>
      </c>
      <c r="P343" s="322">
        <v>0.45830982778824675</v>
      </c>
      <c r="Q343" s="326">
        <f t="shared" si="2"/>
        <v>6.325995318407907</v>
      </c>
    </row>
    <row r="344" spans="1:17">
      <c r="A344" s="328" t="s">
        <v>697</v>
      </c>
      <c r="B344" s="304">
        <v>4.2189510909654109</v>
      </c>
      <c r="C344" s="225">
        <v>0.1085112462088791</v>
      </c>
      <c r="D344" s="225">
        <v>0.29735654865864208</v>
      </c>
      <c r="E344" s="225">
        <v>5.9574219421830374E-3</v>
      </c>
      <c r="F344" s="226">
        <v>0.77895181367725475</v>
      </c>
      <c r="G344" s="227">
        <v>0.10290244850094644</v>
      </c>
      <c r="H344" s="305">
        <v>1.6596692185940759E-3</v>
      </c>
      <c r="I344" s="314">
        <v>1678.1870758746825</v>
      </c>
      <c r="J344" s="228">
        <v>59.203893133906831</v>
      </c>
      <c r="K344" s="228">
        <v>1677.7138054274585</v>
      </c>
      <c r="L344" s="228">
        <v>42.229313750701976</v>
      </c>
      <c r="M344" s="228">
        <v>1677.1047665126662</v>
      </c>
      <c r="N344" s="315">
        <v>59.597365400670697</v>
      </c>
      <c r="O344" s="321">
        <v>43.221999753745365</v>
      </c>
      <c r="P344" s="322">
        <v>1.0854626963083271</v>
      </c>
      <c r="Q344" s="326">
        <f t="shared" si="2"/>
        <v>-6.4534391865511687E-2</v>
      </c>
    </row>
    <row r="345" spans="1:17">
      <c r="A345" s="328" t="s">
        <v>698</v>
      </c>
      <c r="B345" s="304">
        <v>4.5181421385695115</v>
      </c>
      <c r="C345" s="225">
        <v>0.12279571499904424</v>
      </c>
      <c r="D345" s="225">
        <v>0.30778963212287413</v>
      </c>
      <c r="E345" s="225">
        <v>8.108353689328756E-3</v>
      </c>
      <c r="F345" s="226">
        <v>0.96929366704240316</v>
      </c>
      <c r="G345" s="227">
        <v>0.10646445327262616</v>
      </c>
      <c r="H345" s="305">
        <v>7.1153647913034935E-4</v>
      </c>
      <c r="I345" s="314">
        <v>1729.8205214495388</v>
      </c>
      <c r="J345" s="228">
        <v>79.937131642631584</v>
      </c>
      <c r="K345" s="228">
        <v>1734.3161238129528</v>
      </c>
      <c r="L345" s="228">
        <v>45.198283152265958</v>
      </c>
      <c r="M345" s="228">
        <v>1739.7282006001869</v>
      </c>
      <c r="N345" s="315">
        <v>24.49963772120941</v>
      </c>
      <c r="O345" s="321">
        <v>119.00528702649551</v>
      </c>
      <c r="P345" s="322">
        <v>0.58292973153878036</v>
      </c>
      <c r="Q345" s="326">
        <f t="shared" si="2"/>
        <v>0.56949580671452615</v>
      </c>
    </row>
    <row r="346" spans="1:17">
      <c r="A346" s="328" t="s">
        <v>699</v>
      </c>
      <c r="B346" s="304">
        <v>4.0626699159867874</v>
      </c>
      <c r="C346" s="225">
        <v>0.13125633332221784</v>
      </c>
      <c r="D346" s="225">
        <v>0.28123604228178456</v>
      </c>
      <c r="E346" s="225">
        <v>9.0707999293995461E-3</v>
      </c>
      <c r="F346" s="226">
        <v>0.99831105539690745</v>
      </c>
      <c r="G346" s="227">
        <v>0.10477056495918498</v>
      </c>
      <c r="H346" s="305">
        <v>1.9664697207764489E-4</v>
      </c>
      <c r="I346" s="314">
        <v>1597.5843353192072</v>
      </c>
      <c r="J346" s="228">
        <v>91.279215327336033</v>
      </c>
      <c r="K346" s="228">
        <v>1646.8436772311741</v>
      </c>
      <c r="L346" s="228">
        <v>52.662066519834525</v>
      </c>
      <c r="M346" s="228">
        <v>1710.2735424980965</v>
      </c>
      <c r="N346" s="315">
        <v>6.9068594997577293</v>
      </c>
      <c r="O346" s="321">
        <v>257.70162735395132</v>
      </c>
      <c r="P346" s="322">
        <v>0.72759782285403529</v>
      </c>
      <c r="Q346" s="326">
        <f t="shared" si="2"/>
        <v>6.5889581039937468</v>
      </c>
    </row>
    <row r="347" spans="1:17">
      <c r="A347" s="328" t="s">
        <v>700</v>
      </c>
      <c r="B347" s="304">
        <v>4.5028435357431373</v>
      </c>
      <c r="C347" s="225">
        <v>0.10123917822966144</v>
      </c>
      <c r="D347" s="225">
        <v>0.30792377242390473</v>
      </c>
      <c r="E347" s="225">
        <v>6.6728754360665544E-3</v>
      </c>
      <c r="F347" s="226">
        <v>0.96384687641063505</v>
      </c>
      <c r="G347" s="227">
        <v>0.10605773865943352</v>
      </c>
      <c r="H347" s="305">
        <v>6.3537605212360643E-4</v>
      </c>
      <c r="I347" s="314">
        <v>1730.4816978140529</v>
      </c>
      <c r="J347" s="228">
        <v>65.77828614275063</v>
      </c>
      <c r="K347" s="228">
        <v>1731.4971469110669</v>
      </c>
      <c r="L347" s="228">
        <v>37.365462241319847</v>
      </c>
      <c r="M347" s="228">
        <v>1732.708812041961</v>
      </c>
      <c r="N347" s="315">
        <v>21.979985190229627</v>
      </c>
      <c r="O347" s="321">
        <v>145.24505700317232</v>
      </c>
      <c r="P347" s="322">
        <v>0.64545142792431964</v>
      </c>
      <c r="Q347" s="326">
        <f t="shared" si="2"/>
        <v>0.12853367007947814</v>
      </c>
    </row>
    <row r="348" spans="1:17">
      <c r="A348" s="328" t="s">
        <v>701</v>
      </c>
      <c r="B348" s="304">
        <v>4.6062729709357431</v>
      </c>
      <c r="C348" s="225">
        <v>6.7964191504745808E-2</v>
      </c>
      <c r="D348" s="225">
        <v>0.31381446576298339</v>
      </c>
      <c r="E348" s="225">
        <v>4.4414445483838593E-3</v>
      </c>
      <c r="F348" s="226">
        <v>0.95922568915861339</v>
      </c>
      <c r="G348" s="227">
        <v>0.10645729749531083</v>
      </c>
      <c r="H348" s="305">
        <v>4.4395757347274486E-4</v>
      </c>
      <c r="I348" s="314">
        <v>1759.4501985080149</v>
      </c>
      <c r="J348" s="228">
        <v>43.5853020981192</v>
      </c>
      <c r="K348" s="228">
        <v>1750.4047765613218</v>
      </c>
      <c r="L348" s="228">
        <v>24.619946118031521</v>
      </c>
      <c r="M348" s="228">
        <v>1739.6049859875611</v>
      </c>
      <c r="N348" s="315">
        <v>15.286158326024406</v>
      </c>
      <c r="O348" s="321">
        <v>140.76809473664335</v>
      </c>
      <c r="P348" s="322">
        <v>0.66385812683515366</v>
      </c>
      <c r="Q348" s="326">
        <f t="shared" si="2"/>
        <v>-1.1407884364729837</v>
      </c>
    </row>
    <row r="349" spans="1:17">
      <c r="A349" s="328" t="s">
        <v>702</v>
      </c>
      <c r="B349" s="304">
        <v>4.5226564101729192</v>
      </c>
      <c r="C349" s="225">
        <v>2.9321120216304303E-2</v>
      </c>
      <c r="D349" s="225">
        <v>0.3051094570333755</v>
      </c>
      <c r="E349" s="225">
        <v>1.6087550123847095E-3</v>
      </c>
      <c r="F349" s="226">
        <v>0.81329346142260384</v>
      </c>
      <c r="G349" s="227">
        <v>0.1075069773615601</v>
      </c>
      <c r="H349" s="305">
        <v>4.0554348253219727E-4</v>
      </c>
      <c r="I349" s="314">
        <v>1716.5957284686281</v>
      </c>
      <c r="J349" s="228">
        <v>15.892469898331456</v>
      </c>
      <c r="K349" s="228">
        <v>1735.146446931175</v>
      </c>
      <c r="L349" s="228">
        <v>10.781930326082147</v>
      </c>
      <c r="M349" s="228">
        <v>1757.5680378455725</v>
      </c>
      <c r="N349" s="315">
        <v>13.799485439164528</v>
      </c>
      <c r="O349" s="321">
        <v>174.48102826417764</v>
      </c>
      <c r="P349" s="322">
        <v>1.0630982092425441</v>
      </c>
      <c r="Q349" s="326">
        <f t="shared" si="2"/>
        <v>2.3311933589306832</v>
      </c>
    </row>
    <row r="350" spans="1:17">
      <c r="A350" s="328" t="s">
        <v>703</v>
      </c>
      <c r="B350" s="304">
        <v>4.2134747852909928</v>
      </c>
      <c r="C350" s="225">
        <v>0.11323941679387026</v>
      </c>
      <c r="D350" s="225">
        <v>0.29910957668578664</v>
      </c>
      <c r="E350" s="225">
        <v>5.7136238417967869E-3</v>
      </c>
      <c r="F350" s="226">
        <v>0.71076183872449727</v>
      </c>
      <c r="G350" s="227">
        <v>0.1021665683914237</v>
      </c>
      <c r="H350" s="305">
        <v>1.9314728334817765E-3</v>
      </c>
      <c r="I350" s="314">
        <v>1686.8917890558998</v>
      </c>
      <c r="J350" s="228">
        <v>56.704413416749503</v>
      </c>
      <c r="K350" s="228">
        <v>1676.6477928714228</v>
      </c>
      <c r="L350" s="228">
        <v>44.116247474325064</v>
      </c>
      <c r="M350" s="228">
        <v>1663.8329443057478</v>
      </c>
      <c r="N350" s="315">
        <v>69.981771865181145</v>
      </c>
      <c r="O350" s="321">
        <v>30.120522190210423</v>
      </c>
      <c r="P350" s="322">
        <v>2.7478500379008723</v>
      </c>
      <c r="Q350" s="326">
        <f t="shared" si="2"/>
        <v>-1.3858870164260129</v>
      </c>
    </row>
    <row r="351" spans="1:17">
      <c r="A351" s="328" t="s">
        <v>704</v>
      </c>
      <c r="B351" s="304">
        <v>4.0770196252227349</v>
      </c>
      <c r="C351" s="225">
        <v>4.7945650694371088E-2</v>
      </c>
      <c r="D351" s="225">
        <v>0.28791009103110426</v>
      </c>
      <c r="E351" s="225">
        <v>2.4188956850842084E-3</v>
      </c>
      <c r="F351" s="226">
        <v>0.71442038479342918</v>
      </c>
      <c r="G351" s="227">
        <v>0.10270335725348598</v>
      </c>
      <c r="H351" s="305">
        <v>8.4511015141214318E-4</v>
      </c>
      <c r="I351" s="314">
        <v>1631.0770033559916</v>
      </c>
      <c r="J351" s="228">
        <v>24.21476761902727</v>
      </c>
      <c r="K351" s="228">
        <v>1649.7176234689473</v>
      </c>
      <c r="L351" s="228">
        <v>19.17843620756139</v>
      </c>
      <c r="M351" s="228">
        <v>1673.5256989715922</v>
      </c>
      <c r="N351" s="315">
        <v>30.418573180373414</v>
      </c>
      <c r="O351" s="321">
        <v>70.129614710168383</v>
      </c>
      <c r="P351" s="322">
        <v>1.1103194501133822</v>
      </c>
      <c r="Q351" s="326">
        <f t="shared" si="2"/>
        <v>2.5364830454462695</v>
      </c>
    </row>
    <row r="352" spans="1:17">
      <c r="A352" s="328" t="s">
        <v>705</v>
      </c>
      <c r="B352" s="304">
        <v>4.2749974583764532</v>
      </c>
      <c r="C352" s="225">
        <v>0.14526792932535795</v>
      </c>
      <c r="D352" s="225">
        <v>0.30267312795231721</v>
      </c>
      <c r="E352" s="225">
        <v>9.8860462060705971E-3</v>
      </c>
      <c r="F352" s="226">
        <v>0.96120248696039989</v>
      </c>
      <c r="G352" s="227">
        <v>0.10243791283449605</v>
      </c>
      <c r="H352" s="305">
        <v>9.6019130277715122E-4</v>
      </c>
      <c r="I352" s="314">
        <v>1704.5505595191294</v>
      </c>
      <c r="J352" s="228">
        <v>97.846145152376266</v>
      </c>
      <c r="K352" s="228">
        <v>1688.5598797153323</v>
      </c>
      <c r="L352" s="228">
        <v>55.939325138409004</v>
      </c>
      <c r="M352" s="228">
        <v>1668.7404384516144</v>
      </c>
      <c r="N352" s="315">
        <v>34.672056224773314</v>
      </c>
      <c r="O352" s="321">
        <v>84.32601279293516</v>
      </c>
      <c r="P352" s="322">
        <v>1.291954900446314</v>
      </c>
      <c r="Q352" s="326">
        <f t="shared" si="2"/>
        <v>-2.1459371536979299</v>
      </c>
    </row>
    <row r="353" spans="1:17">
      <c r="A353" s="328" t="s">
        <v>706</v>
      </c>
      <c r="B353" s="304">
        <v>4.0755387063700361</v>
      </c>
      <c r="C353" s="225">
        <v>6.5240335578410982E-2</v>
      </c>
      <c r="D353" s="225">
        <v>0.28729889036905615</v>
      </c>
      <c r="E353" s="225">
        <v>4.2186869659507778E-3</v>
      </c>
      <c r="F353" s="226">
        <v>0.9173016788550129</v>
      </c>
      <c r="G353" s="227">
        <v>0.1028844638500474</v>
      </c>
      <c r="H353" s="305">
        <v>6.558047164184291E-4</v>
      </c>
      <c r="I353" s="314">
        <v>1628.0170165988916</v>
      </c>
      <c r="J353" s="228">
        <v>42.252038044822939</v>
      </c>
      <c r="K353" s="228">
        <v>1649.4214025819886</v>
      </c>
      <c r="L353" s="228">
        <v>26.104649634017505</v>
      </c>
      <c r="M353" s="228">
        <v>1676.7818077673226</v>
      </c>
      <c r="N353" s="315">
        <v>23.555967094808011</v>
      </c>
      <c r="O353" s="321">
        <v>124.58876991543831</v>
      </c>
      <c r="P353" s="322">
        <v>1.4025272769102082</v>
      </c>
      <c r="Q353" s="326">
        <f t="shared" si="2"/>
        <v>2.9082371327347922</v>
      </c>
    </row>
    <row r="354" spans="1:17">
      <c r="A354" s="328" t="s">
        <v>707</v>
      </c>
      <c r="B354" s="304">
        <v>4.3026534308693103</v>
      </c>
      <c r="C354" s="225">
        <v>0.12146612188504954</v>
      </c>
      <c r="D354" s="225">
        <v>0.29714621788229684</v>
      </c>
      <c r="E354" s="225">
        <v>8.3283927310890144E-3</v>
      </c>
      <c r="F354" s="226">
        <v>0.99282382359784505</v>
      </c>
      <c r="G354" s="227">
        <v>0.10501827597234824</v>
      </c>
      <c r="H354" s="305">
        <v>3.5453955093015031E-4</v>
      </c>
      <c r="I354" s="314">
        <v>1677.1418819207411</v>
      </c>
      <c r="J354" s="228">
        <v>82.780192445329021</v>
      </c>
      <c r="K354" s="228">
        <v>1693.8694650046657</v>
      </c>
      <c r="L354" s="228">
        <v>46.526223888751019</v>
      </c>
      <c r="M354" s="228">
        <v>1714.6174064585525</v>
      </c>
      <c r="N354" s="315">
        <v>12.416381103489357</v>
      </c>
      <c r="O354" s="321">
        <v>161.46053139664011</v>
      </c>
      <c r="P354" s="322">
        <v>0.89694181900716952</v>
      </c>
      <c r="Q354" s="326">
        <f t="shared" si="2"/>
        <v>2.1856493697457013</v>
      </c>
    </row>
    <row r="355" spans="1:17">
      <c r="A355" s="328" t="s">
        <v>708</v>
      </c>
      <c r="B355" s="304">
        <v>4.4074482941581348</v>
      </c>
      <c r="C355" s="225">
        <v>6.5637527960704573E-2</v>
      </c>
      <c r="D355" s="225">
        <v>0.30555843076190203</v>
      </c>
      <c r="E355" s="225">
        <v>4.2459989014295776E-3</v>
      </c>
      <c r="F355" s="226">
        <v>0.93308372890049951</v>
      </c>
      <c r="G355" s="227">
        <v>0.10461445102041983</v>
      </c>
      <c r="H355" s="305">
        <v>5.6033515318302716E-4</v>
      </c>
      <c r="I355" s="314">
        <v>1718.8129929878219</v>
      </c>
      <c r="J355" s="228">
        <v>41.93081427039715</v>
      </c>
      <c r="K355" s="228">
        <v>1713.7404852757713</v>
      </c>
      <c r="L355" s="228">
        <v>24.651371024946457</v>
      </c>
      <c r="M355" s="228">
        <v>1707.5294184256254</v>
      </c>
      <c r="N355" s="315">
        <v>19.713499863931929</v>
      </c>
      <c r="O355" s="321">
        <v>106.22249330375423</v>
      </c>
      <c r="P355" s="322">
        <v>0.40678378440485463</v>
      </c>
      <c r="Q355" s="326">
        <f t="shared" si="2"/>
        <v>-0.66081289378898678</v>
      </c>
    </row>
    <row r="356" spans="1:17">
      <c r="A356" s="328" t="s">
        <v>709</v>
      </c>
      <c r="B356" s="304">
        <v>4.7053531533000639</v>
      </c>
      <c r="C356" s="225">
        <v>0.12155237563849958</v>
      </c>
      <c r="D356" s="225">
        <v>0.31515368104933861</v>
      </c>
      <c r="E356" s="225">
        <v>8.005498169733909E-3</v>
      </c>
      <c r="F356" s="226">
        <v>0.98331972625221853</v>
      </c>
      <c r="G356" s="227">
        <v>0.10828506597016647</v>
      </c>
      <c r="H356" s="305">
        <v>5.0878903703010191E-4</v>
      </c>
      <c r="I356" s="314">
        <v>1766.0178985937564</v>
      </c>
      <c r="J356" s="228">
        <v>78.481161691741136</v>
      </c>
      <c r="K356" s="228">
        <v>1768.1930078865871</v>
      </c>
      <c r="L356" s="228">
        <v>43.271958082310448</v>
      </c>
      <c r="M356" s="228">
        <v>1770.7475500485291</v>
      </c>
      <c r="N356" s="315">
        <v>17.16007946592913</v>
      </c>
      <c r="O356" s="321">
        <v>130.46123577984727</v>
      </c>
      <c r="P356" s="322">
        <v>0.8079452018518446</v>
      </c>
      <c r="Q356" s="326">
        <f t="shared" si="2"/>
        <v>0.26709913870235358</v>
      </c>
    </row>
    <row r="357" spans="1:17">
      <c r="A357" s="328" t="s">
        <v>710</v>
      </c>
      <c r="B357" s="304">
        <v>4.3189592991909143</v>
      </c>
      <c r="C357" s="225">
        <v>0.20991535006175377</v>
      </c>
      <c r="D357" s="225">
        <v>0.297239548314574</v>
      </c>
      <c r="E357" s="225">
        <v>1.1836780640849663E-2</v>
      </c>
      <c r="F357" s="226">
        <v>0.81933577964205062</v>
      </c>
      <c r="G357" s="227">
        <v>0.10538316651781862</v>
      </c>
      <c r="H357" s="305">
        <v>2.9364920946930561E-3</v>
      </c>
      <c r="I357" s="314">
        <v>1677.6056885221747</v>
      </c>
      <c r="J357" s="228">
        <v>117.64505401377642</v>
      </c>
      <c r="K357" s="228">
        <v>1696.9870170731999</v>
      </c>
      <c r="L357" s="228">
        <v>80.186833514786485</v>
      </c>
      <c r="M357" s="228">
        <v>1720.9931908170045</v>
      </c>
      <c r="N357" s="315">
        <v>102.41378407239199</v>
      </c>
      <c r="O357" s="321">
        <v>155.3987099582113</v>
      </c>
      <c r="P357" s="322">
        <v>2.7665610872268709</v>
      </c>
      <c r="Q357" s="326">
        <f t="shared" si="2"/>
        <v>2.5210734433081972</v>
      </c>
    </row>
    <row r="358" spans="1:17">
      <c r="A358" s="328" t="s">
        <v>711</v>
      </c>
      <c r="B358" s="304">
        <v>4.168399640459401</v>
      </c>
      <c r="C358" s="225">
        <v>6.4188692498674371E-2</v>
      </c>
      <c r="D358" s="225">
        <v>0.29457276630316848</v>
      </c>
      <c r="E358" s="225">
        <v>4.2068052146220112E-3</v>
      </c>
      <c r="F358" s="226">
        <v>0.92740755783078144</v>
      </c>
      <c r="G358" s="227">
        <v>0.10263027245710869</v>
      </c>
      <c r="H358" s="305">
        <v>5.9114925129353092E-4</v>
      </c>
      <c r="I358" s="314">
        <v>1664.3399228271298</v>
      </c>
      <c r="J358" s="228">
        <v>41.896299627135022</v>
      </c>
      <c r="K358" s="228">
        <v>1667.8307288427279</v>
      </c>
      <c r="L358" s="228">
        <v>25.222299512437075</v>
      </c>
      <c r="M358" s="228">
        <v>1672.2096999333073</v>
      </c>
      <c r="N358" s="315">
        <v>21.295153468247918</v>
      </c>
      <c r="O358" s="321">
        <v>110.45850550649523</v>
      </c>
      <c r="P358" s="322">
        <v>1.4223053214193169</v>
      </c>
      <c r="Q358" s="326">
        <f t="shared" si="2"/>
        <v>0.47062142424429965</v>
      </c>
    </row>
    <row r="359" spans="1:17">
      <c r="A359" s="328" t="s">
        <v>712</v>
      </c>
      <c r="B359" s="304">
        <v>4.3230619031869795</v>
      </c>
      <c r="C359" s="225">
        <v>4.979706373391999E-2</v>
      </c>
      <c r="D359" s="225">
        <v>0.29789694174720288</v>
      </c>
      <c r="E359" s="225">
        <v>3.3447763724807917E-3</v>
      </c>
      <c r="F359" s="226">
        <v>0.97473993820191984</v>
      </c>
      <c r="G359" s="227">
        <v>0.10525049206649158</v>
      </c>
      <c r="H359" s="305">
        <v>2.7077500669130377E-4</v>
      </c>
      <c r="I359" s="314">
        <v>1680.8716673669878</v>
      </c>
      <c r="J359" s="228">
        <v>33.22584541668175</v>
      </c>
      <c r="K359" s="228">
        <v>1697.7698974488308</v>
      </c>
      <c r="L359" s="228">
        <v>18.998302342074339</v>
      </c>
      <c r="M359" s="228">
        <v>1718.678101881414</v>
      </c>
      <c r="N359" s="315">
        <v>9.4570708715202727</v>
      </c>
      <c r="O359" s="321">
        <v>245.89570639413029</v>
      </c>
      <c r="P359" s="322">
        <v>0.60272590050843178</v>
      </c>
      <c r="Q359" s="326">
        <f t="shared" si="2"/>
        <v>2.1997391176998171</v>
      </c>
    </row>
    <row r="360" spans="1:17">
      <c r="A360" s="328" t="s">
        <v>713</v>
      </c>
      <c r="B360" s="304">
        <v>3.7198049324248399</v>
      </c>
      <c r="C360" s="225">
        <v>3.0550619520125281E-2</v>
      </c>
      <c r="D360" s="225">
        <v>0.26152714436974944</v>
      </c>
      <c r="E360" s="225">
        <v>1.7591494384109443E-3</v>
      </c>
      <c r="F360" s="226">
        <v>0.81900415817554451</v>
      </c>
      <c r="G360" s="227">
        <v>0.10315781138203656</v>
      </c>
      <c r="H360" s="305">
        <v>4.8613077984260887E-4</v>
      </c>
      <c r="I360" s="314">
        <v>1497.6503233002995</v>
      </c>
      <c r="J360" s="228">
        <v>17.978548125994848</v>
      </c>
      <c r="K360" s="228">
        <v>1575.6383925139367</v>
      </c>
      <c r="L360" s="228">
        <v>13.145040955868353</v>
      </c>
      <c r="M360" s="228">
        <v>1681.6829256767717</v>
      </c>
      <c r="N360" s="315">
        <v>17.40419510368406</v>
      </c>
      <c r="O360" s="321">
        <v>491.39987766777745</v>
      </c>
      <c r="P360" s="322">
        <v>5.7367658992314031E-2</v>
      </c>
      <c r="Q360" s="326">
        <f t="shared" si="2"/>
        <v>10.943359153296427</v>
      </c>
    </row>
    <row r="361" spans="1:17">
      <c r="A361" s="328" t="s">
        <v>714</v>
      </c>
      <c r="B361" s="304">
        <v>4.2051081931495213</v>
      </c>
      <c r="C361" s="225">
        <v>0.11067273406296321</v>
      </c>
      <c r="D361" s="225">
        <v>0.29372737969851381</v>
      </c>
      <c r="E361" s="225">
        <v>7.3300196182486286E-3</v>
      </c>
      <c r="F361" s="226">
        <v>0.94819408394576599</v>
      </c>
      <c r="G361" s="227">
        <v>0.10383205954305633</v>
      </c>
      <c r="H361" s="305">
        <v>8.6816189887383972E-4</v>
      </c>
      <c r="I361" s="314">
        <v>1660.1288869472125</v>
      </c>
      <c r="J361" s="228">
        <v>73.049158263905611</v>
      </c>
      <c r="K361" s="228">
        <v>1675.0169957241151</v>
      </c>
      <c r="L361" s="228">
        <v>43.185330063363381</v>
      </c>
      <c r="M361" s="228">
        <v>1693.7039262603455</v>
      </c>
      <c r="N361" s="315">
        <v>30.829475755909698</v>
      </c>
      <c r="O361" s="321">
        <v>63.521395048664552</v>
      </c>
      <c r="P361" s="322">
        <v>1.2341290325629044</v>
      </c>
      <c r="Q361" s="326">
        <f t="shared" si="2"/>
        <v>1.9823440680843074</v>
      </c>
    </row>
    <row r="362" spans="1:17">
      <c r="A362" s="328" t="s">
        <v>715</v>
      </c>
      <c r="B362" s="304">
        <v>4.3803830796034227</v>
      </c>
      <c r="C362" s="225">
        <v>5.0013221313439153E-2</v>
      </c>
      <c r="D362" s="225">
        <v>0.30245206638344285</v>
      </c>
      <c r="E362" s="225">
        <v>3.0102963505489267E-3</v>
      </c>
      <c r="F362" s="226">
        <v>0.87172592250537861</v>
      </c>
      <c r="G362" s="227">
        <v>0.1050398908953328</v>
      </c>
      <c r="H362" s="305">
        <v>5.8764842281339863E-4</v>
      </c>
      <c r="I362" s="314">
        <v>1703.456520400219</v>
      </c>
      <c r="J362" s="228">
        <v>29.798642332781355</v>
      </c>
      <c r="K362" s="228">
        <v>1708.6455562025021</v>
      </c>
      <c r="L362" s="228">
        <v>18.877481146810851</v>
      </c>
      <c r="M362" s="228">
        <v>1714.9958470537529</v>
      </c>
      <c r="N362" s="315">
        <v>20.575007252733258</v>
      </c>
      <c r="O362" s="321">
        <v>121.63758021281417</v>
      </c>
      <c r="P362" s="322">
        <v>0.5321427932682159</v>
      </c>
      <c r="Q362" s="326">
        <f t="shared" si="2"/>
        <v>0.67284866452345105</v>
      </c>
    </row>
    <row r="363" spans="1:17">
      <c r="A363" s="328" t="s">
        <v>716</v>
      </c>
      <c r="B363" s="304">
        <v>4.2362669700575193</v>
      </c>
      <c r="C363" s="225">
        <v>6.1772009916023683E-2</v>
      </c>
      <c r="D363" s="225">
        <v>0.29762760586787407</v>
      </c>
      <c r="E363" s="225">
        <v>3.7475339802878773E-3</v>
      </c>
      <c r="F363" s="226">
        <v>0.86350321260217644</v>
      </c>
      <c r="G363" s="227">
        <v>0.10323069137229429</v>
      </c>
      <c r="H363" s="305">
        <v>7.5917786087797024E-4</v>
      </c>
      <c r="I363" s="314">
        <v>1679.5337870220808</v>
      </c>
      <c r="J363" s="228">
        <v>37.234447314618137</v>
      </c>
      <c r="K363" s="228">
        <v>1681.0771530220675</v>
      </c>
      <c r="L363" s="228">
        <v>23.957969401839136</v>
      </c>
      <c r="M363" s="228">
        <v>1682.9869547200071</v>
      </c>
      <c r="N363" s="315">
        <v>27.156203144484152</v>
      </c>
      <c r="O363" s="321">
        <v>94.722349499621387</v>
      </c>
      <c r="P363" s="322">
        <v>1.1148176655098376</v>
      </c>
      <c r="Q363" s="326">
        <f t="shared" si="2"/>
        <v>0.20518089508904103</v>
      </c>
    </row>
    <row r="364" spans="1:17">
      <c r="A364" s="328" t="s">
        <v>717</v>
      </c>
      <c r="B364" s="304">
        <v>4.1742758307934595</v>
      </c>
      <c r="C364" s="225">
        <v>9.8036047306108737E-2</v>
      </c>
      <c r="D364" s="225">
        <v>0.28504033044028287</v>
      </c>
      <c r="E364" s="225">
        <v>4.1732691436148564E-3</v>
      </c>
      <c r="F364" s="226">
        <v>0.62339803933755877</v>
      </c>
      <c r="G364" s="227">
        <v>0.10621199240827425</v>
      </c>
      <c r="H364" s="305">
        <v>1.9504373373077965E-3</v>
      </c>
      <c r="I364" s="314">
        <v>1616.6968793637855</v>
      </c>
      <c r="J364" s="228">
        <v>41.870617341776551</v>
      </c>
      <c r="K364" s="228">
        <v>1668.9845085859854</v>
      </c>
      <c r="L364" s="228">
        <v>38.481154996950181</v>
      </c>
      <c r="M364" s="228">
        <v>1735.3749317036568</v>
      </c>
      <c r="N364" s="315">
        <v>67.361641846921884</v>
      </c>
      <c r="O364" s="321">
        <v>139.63113900019061</v>
      </c>
      <c r="P364" s="322">
        <v>0.51381319167021045</v>
      </c>
      <c r="Q364" s="326">
        <f t="shared" si="2"/>
        <v>6.8387557162279844</v>
      </c>
    </row>
    <row r="365" spans="1:17">
      <c r="A365" s="328" t="s">
        <v>718</v>
      </c>
      <c r="B365" s="304">
        <v>3.9253917643135359</v>
      </c>
      <c r="C365" s="225">
        <v>3.8442630035699699E-2</v>
      </c>
      <c r="D365" s="225">
        <v>0.26963017664178424</v>
      </c>
      <c r="E365" s="225">
        <v>2.3467284296275074E-3</v>
      </c>
      <c r="F365" s="226">
        <v>0.88871856664193738</v>
      </c>
      <c r="G365" s="227">
        <v>0.10558767719087915</v>
      </c>
      <c r="H365" s="305">
        <v>4.7406544605286925E-4</v>
      </c>
      <c r="I365" s="314">
        <v>1538.9244710332709</v>
      </c>
      <c r="J365" s="228">
        <v>23.830562531539954</v>
      </c>
      <c r="K365" s="228">
        <v>1618.9306163516703</v>
      </c>
      <c r="L365" s="228">
        <v>15.850429602422082</v>
      </c>
      <c r="M365" s="228">
        <v>1724.5547566548539</v>
      </c>
      <c r="N365" s="315">
        <v>16.492147548808816</v>
      </c>
      <c r="O365" s="321">
        <v>323.58121963439947</v>
      </c>
      <c r="P365" s="322">
        <v>0.13661631433823027</v>
      </c>
      <c r="Q365" s="326">
        <f t="shared" si="2"/>
        <v>10.763954284736831</v>
      </c>
    </row>
    <row r="366" spans="1:17">
      <c r="A366" s="328" t="s">
        <v>719</v>
      </c>
      <c r="B366" s="304">
        <v>4.1983939304191038</v>
      </c>
      <c r="C366" s="225">
        <v>3.2892748628770285E-2</v>
      </c>
      <c r="D366" s="225">
        <v>0.29455241761969014</v>
      </c>
      <c r="E366" s="225">
        <v>2.030973114037337E-3</v>
      </c>
      <c r="F366" s="226">
        <v>0.88008496547145598</v>
      </c>
      <c r="G366" s="227">
        <v>0.10337590369101987</v>
      </c>
      <c r="H366" s="305">
        <v>3.8455800522839786E-4</v>
      </c>
      <c r="I366" s="314">
        <v>1664.23859436099</v>
      </c>
      <c r="J366" s="228">
        <v>20.227075318488687</v>
      </c>
      <c r="K366" s="228">
        <v>1673.7063698488748</v>
      </c>
      <c r="L366" s="228">
        <v>12.849809275455073</v>
      </c>
      <c r="M366" s="228">
        <v>1685.581827242441</v>
      </c>
      <c r="N366" s="315">
        <v>13.731849827678388</v>
      </c>
      <c r="O366" s="321">
        <v>129.08091121369358</v>
      </c>
      <c r="P366" s="322">
        <v>0.36692694409768045</v>
      </c>
      <c r="Q366" s="326">
        <f t="shared" si="2"/>
        <v>1.2662234806107175</v>
      </c>
    </row>
    <row r="367" spans="1:17">
      <c r="A367" s="328" t="s">
        <v>720</v>
      </c>
      <c r="B367" s="304">
        <v>3.9228120514638345</v>
      </c>
      <c r="C367" s="225">
        <v>8.4846141324369434E-2</v>
      </c>
      <c r="D367" s="225">
        <v>0.2697826435929418</v>
      </c>
      <c r="E367" s="225">
        <v>5.4695632658553492E-3</v>
      </c>
      <c r="F367" s="226">
        <v>0.93735488911447673</v>
      </c>
      <c r="G367" s="227">
        <v>0.10545865305663925</v>
      </c>
      <c r="H367" s="305">
        <v>7.9463007476438365E-4</v>
      </c>
      <c r="I367" s="314">
        <v>1539.6985595230158</v>
      </c>
      <c r="J367" s="228">
        <v>55.535943033095691</v>
      </c>
      <c r="K367" s="228">
        <v>1618.3986621357003</v>
      </c>
      <c r="L367" s="228">
        <v>35.004328921172601</v>
      </c>
      <c r="M367" s="228">
        <v>1722.3087836894517</v>
      </c>
      <c r="N367" s="315">
        <v>27.686101874682436</v>
      </c>
      <c r="O367" s="321">
        <v>96.280349903325373</v>
      </c>
      <c r="P367" s="322">
        <v>1.2765823540324113</v>
      </c>
      <c r="Q367" s="326">
        <f t="shared" si="2"/>
        <v>10.602641401808132</v>
      </c>
    </row>
    <row r="368" spans="1:17">
      <c r="A368" s="328" t="s">
        <v>721</v>
      </c>
      <c r="B368" s="304">
        <v>4.5500289833888345</v>
      </c>
      <c r="C368" s="225">
        <v>0.1233249334235285</v>
      </c>
      <c r="D368" s="225">
        <v>0.30977301039263794</v>
      </c>
      <c r="E368" s="225">
        <v>8.3396044322817144E-3</v>
      </c>
      <c r="F368" s="226">
        <v>0.99326503716943859</v>
      </c>
      <c r="G368" s="227">
        <v>0.10652935857187359</v>
      </c>
      <c r="H368" s="305">
        <v>3.3454624899503153E-4</v>
      </c>
      <c r="I368" s="314">
        <v>1739.589670845198</v>
      </c>
      <c r="J368" s="228">
        <v>82.092500587415998</v>
      </c>
      <c r="K368" s="228">
        <v>1740.1666751047669</v>
      </c>
      <c r="L368" s="228">
        <v>45.13225555569079</v>
      </c>
      <c r="M368" s="228">
        <v>1740.8453335202657</v>
      </c>
      <c r="N368" s="315">
        <v>11.508483268157761</v>
      </c>
      <c r="O368" s="321">
        <v>220.0460433041635</v>
      </c>
      <c r="P368" s="322">
        <v>0.36104877579236</v>
      </c>
      <c r="Q368" s="326">
        <f t="shared" si="2"/>
        <v>7.2129479333382651E-2</v>
      </c>
    </row>
    <row r="369" spans="1:17">
      <c r="A369" s="328" t="s">
        <v>722</v>
      </c>
      <c r="B369" s="304">
        <v>4.3349531141794753</v>
      </c>
      <c r="C369" s="225">
        <v>3.5032897660877027E-2</v>
      </c>
      <c r="D369" s="225">
        <v>0.30046238813626303</v>
      </c>
      <c r="E369" s="225">
        <v>2.2896066772791893E-3</v>
      </c>
      <c r="F369" s="226">
        <v>0.942929259699964</v>
      </c>
      <c r="G369" s="227">
        <v>0.10463886374827534</v>
      </c>
      <c r="H369" s="305">
        <v>2.8159174444689723E-4</v>
      </c>
      <c r="I369" s="314">
        <v>1693.6011887765626</v>
      </c>
      <c r="J369" s="228">
        <v>22.699261956429837</v>
      </c>
      <c r="K369" s="228">
        <v>1700.0356362594389</v>
      </c>
      <c r="L369" s="228">
        <v>13.335570582549281</v>
      </c>
      <c r="M369" s="228">
        <v>1707.9588708934709</v>
      </c>
      <c r="N369" s="315">
        <v>9.9022641560823104</v>
      </c>
      <c r="O369" s="321">
        <v>185.08931553826253</v>
      </c>
      <c r="P369" s="322">
        <v>0.24148074746344894</v>
      </c>
      <c r="Q369" s="326">
        <f t="shared" si="2"/>
        <v>0.84063394977406114</v>
      </c>
    </row>
    <row r="370" spans="1:17">
      <c r="A370" s="328" t="s">
        <v>723</v>
      </c>
      <c r="B370" s="304">
        <v>4.5000858485763136</v>
      </c>
      <c r="C370" s="225">
        <v>4.552721064395094E-2</v>
      </c>
      <c r="D370" s="225">
        <v>0.30790238654516017</v>
      </c>
      <c r="E370" s="225">
        <v>1.6236315166936889E-3</v>
      </c>
      <c r="F370" s="226">
        <v>0.52122372290584285</v>
      </c>
      <c r="G370" s="227">
        <v>0.1060001473739178</v>
      </c>
      <c r="H370" s="305">
        <v>9.1520749774775157E-4</v>
      </c>
      <c r="I370" s="314">
        <v>1730.3762915495226</v>
      </c>
      <c r="J370" s="228">
        <v>16.0051800807571</v>
      </c>
      <c r="K370" s="228">
        <v>1730.9881717506885</v>
      </c>
      <c r="L370" s="228">
        <v>16.810142702841404</v>
      </c>
      <c r="M370" s="228">
        <v>1731.7121816042857</v>
      </c>
      <c r="N370" s="315">
        <v>31.683485987982976</v>
      </c>
      <c r="O370" s="321">
        <v>91.664688005544676</v>
      </c>
      <c r="P370" s="322">
        <v>0.49527691665047197</v>
      </c>
      <c r="Q370" s="326">
        <f t="shared" si="2"/>
        <v>7.714273012304762E-2</v>
      </c>
    </row>
    <row r="371" spans="1:17">
      <c r="A371" s="328" t="s">
        <v>724</v>
      </c>
      <c r="B371" s="304">
        <v>3.8143704555379498</v>
      </c>
      <c r="C371" s="225">
        <v>6.0780372172078094E-2</v>
      </c>
      <c r="D371" s="225">
        <v>0.2701412020988726</v>
      </c>
      <c r="E371" s="225">
        <v>4.1923723286592949E-3</v>
      </c>
      <c r="F371" s="226">
        <v>0.97393176920846503</v>
      </c>
      <c r="G371" s="227">
        <v>0.10240726488116822</v>
      </c>
      <c r="H371" s="305">
        <v>3.7016307926381194E-4</v>
      </c>
      <c r="I371" s="314">
        <v>1541.5186272049843</v>
      </c>
      <c r="J371" s="228">
        <v>42.555688356718065</v>
      </c>
      <c r="K371" s="228">
        <v>1595.7813780663171</v>
      </c>
      <c r="L371" s="228">
        <v>25.639339387724704</v>
      </c>
      <c r="M371" s="228">
        <v>1668.1869499363654</v>
      </c>
      <c r="N371" s="315">
        <v>13.369066741373445</v>
      </c>
      <c r="O371" s="321">
        <v>329.65855304123073</v>
      </c>
      <c r="P371" s="322">
        <v>0.63685620022629608</v>
      </c>
      <c r="Q371" s="326">
        <f t="shared" si="2"/>
        <v>7.5931730994666324</v>
      </c>
    </row>
    <row r="372" spans="1:17">
      <c r="A372" s="328" t="s">
        <v>725</v>
      </c>
      <c r="B372" s="304">
        <v>4.5235818642567507</v>
      </c>
      <c r="C372" s="225">
        <v>4.6049932587473481E-2</v>
      </c>
      <c r="D372" s="225">
        <v>0.3071375570988088</v>
      </c>
      <c r="E372" s="225">
        <v>2.9771346475859174E-3</v>
      </c>
      <c r="F372" s="226">
        <v>0.95217989413491533</v>
      </c>
      <c r="G372" s="227">
        <v>0.10681893750000618</v>
      </c>
      <c r="H372" s="305">
        <v>3.3224616961529915E-4</v>
      </c>
      <c r="I372" s="314">
        <v>1726.6054829678617</v>
      </c>
      <c r="J372" s="228">
        <v>29.364738386925183</v>
      </c>
      <c r="K372" s="228">
        <v>1735.3165845603196</v>
      </c>
      <c r="L372" s="228">
        <v>16.930827010628946</v>
      </c>
      <c r="M372" s="228">
        <v>1745.8158240886385</v>
      </c>
      <c r="N372" s="315">
        <v>11.391328336734432</v>
      </c>
      <c r="O372" s="321">
        <v>115.94307040903757</v>
      </c>
      <c r="P372" s="322">
        <v>0.7638020932366586</v>
      </c>
      <c r="Q372" s="326">
        <f t="shared" si="2"/>
        <v>1.1003647037513331</v>
      </c>
    </row>
    <row r="373" spans="1:17">
      <c r="A373" s="328" t="s">
        <v>726</v>
      </c>
      <c r="B373" s="304">
        <v>3.5875500733852994</v>
      </c>
      <c r="C373" s="225">
        <v>6.3536474586421837E-2</v>
      </c>
      <c r="D373" s="225">
        <v>0.25693821791956506</v>
      </c>
      <c r="E373" s="225">
        <v>4.378142186969183E-3</v>
      </c>
      <c r="F373" s="226">
        <v>0.96213499681406378</v>
      </c>
      <c r="G373" s="227">
        <v>0.10126701044261067</v>
      </c>
      <c r="H373" s="305">
        <v>4.8885107234472494E-4</v>
      </c>
      <c r="I373" s="314">
        <v>1474.1581175065521</v>
      </c>
      <c r="J373" s="228">
        <v>44.90822480222505</v>
      </c>
      <c r="K373" s="228">
        <v>1546.7798431238011</v>
      </c>
      <c r="L373" s="228">
        <v>28.127424847410111</v>
      </c>
      <c r="M373" s="228">
        <v>1647.4512360947322</v>
      </c>
      <c r="N373" s="315">
        <v>17.906355912619347</v>
      </c>
      <c r="O373" s="321">
        <v>226.89504124671279</v>
      </c>
      <c r="P373" s="322">
        <v>1.1130447232515053</v>
      </c>
      <c r="Q373" s="326">
        <f t="shared" si="2"/>
        <v>10.518861790347723</v>
      </c>
    </row>
    <row r="374" spans="1:17">
      <c r="A374" s="328" t="s">
        <v>727</v>
      </c>
      <c r="B374" s="304">
        <v>5.2953386451852422</v>
      </c>
      <c r="C374" s="225">
        <v>3.7835045667032614E-2</v>
      </c>
      <c r="D374" s="225">
        <v>0.33433137506176464</v>
      </c>
      <c r="E374" s="225">
        <v>2.0063312487592893E-3</v>
      </c>
      <c r="F374" s="226">
        <v>0.83989496835070854</v>
      </c>
      <c r="G374" s="227">
        <v>0.11487230348666801</v>
      </c>
      <c r="H374" s="305">
        <v>4.4546630483695006E-4</v>
      </c>
      <c r="I374" s="314">
        <v>1859.3413294973454</v>
      </c>
      <c r="J374" s="228">
        <v>19.385966941795459</v>
      </c>
      <c r="K374" s="228">
        <v>1868.1113488841222</v>
      </c>
      <c r="L374" s="228">
        <v>12.20507073852832</v>
      </c>
      <c r="M374" s="228">
        <v>1877.8670071532122</v>
      </c>
      <c r="N374" s="315">
        <v>13.978983511031174</v>
      </c>
      <c r="O374" s="321">
        <v>138.54462427940854</v>
      </c>
      <c r="P374" s="322">
        <v>0.29649412957332005</v>
      </c>
      <c r="Q374" s="326">
        <f t="shared" si="2"/>
        <v>0.98652767130463781</v>
      </c>
    </row>
    <row r="375" spans="1:17">
      <c r="A375" s="328" t="s">
        <v>728</v>
      </c>
      <c r="B375" s="304">
        <v>4.1384819250647462</v>
      </c>
      <c r="C375" s="225">
        <v>7.5641458578566245E-2</v>
      </c>
      <c r="D375" s="225">
        <v>0.29193302079262612</v>
      </c>
      <c r="E375" s="225">
        <v>5.1865887634978134E-3</v>
      </c>
      <c r="F375" s="226">
        <v>0.97203020782735816</v>
      </c>
      <c r="G375" s="227">
        <v>0.10281502058950596</v>
      </c>
      <c r="H375" s="305">
        <v>4.4134356633110101E-4</v>
      </c>
      <c r="I375" s="314">
        <v>1651.1817084597456</v>
      </c>
      <c r="J375" s="228">
        <v>51.759771518498155</v>
      </c>
      <c r="K375" s="228">
        <v>1661.9360212478175</v>
      </c>
      <c r="L375" s="228">
        <v>29.896224129518941</v>
      </c>
      <c r="M375" s="228">
        <v>1675.5341278165893</v>
      </c>
      <c r="N375" s="315">
        <v>15.865840913503689</v>
      </c>
      <c r="O375" s="321">
        <v>206.33035750508213</v>
      </c>
      <c r="P375" s="322">
        <v>0.83212997032597324</v>
      </c>
      <c r="Q375" s="326">
        <f t="shared" si="2"/>
        <v>1.453412315067415</v>
      </c>
    </row>
    <row r="376" spans="1:17">
      <c r="A376" s="328" t="s">
        <v>729</v>
      </c>
      <c r="B376" s="304">
        <v>4.2660059563382777</v>
      </c>
      <c r="C376" s="225">
        <v>0.1065974992555996</v>
      </c>
      <c r="D376" s="225">
        <v>0.29768258068159537</v>
      </c>
      <c r="E376" s="225">
        <v>4.9090154807271249E-3</v>
      </c>
      <c r="F376" s="226">
        <v>0.65995666727880142</v>
      </c>
      <c r="G376" s="227">
        <v>0.10393618232303932</v>
      </c>
      <c r="H376" s="305">
        <v>1.9512271360095229E-3</v>
      </c>
      <c r="I376" s="314">
        <v>1679.8068876485272</v>
      </c>
      <c r="J376" s="228">
        <v>48.772632754835286</v>
      </c>
      <c r="K376" s="228">
        <v>1686.8276307731737</v>
      </c>
      <c r="L376" s="228">
        <v>41.113543216177504</v>
      </c>
      <c r="M376" s="228">
        <v>1695.5517156262117</v>
      </c>
      <c r="N376" s="315">
        <v>69.210878507495863</v>
      </c>
      <c r="O376" s="321">
        <v>42.265482749137242</v>
      </c>
      <c r="P376" s="322">
        <v>0.4868916753236438</v>
      </c>
      <c r="Q376" s="326">
        <f t="shared" si="2"/>
        <v>0.92859615148155328</v>
      </c>
    </row>
    <row r="377" spans="1:17">
      <c r="A377" s="328" t="s">
        <v>730</v>
      </c>
      <c r="B377" s="304">
        <v>4.2194024818191824</v>
      </c>
      <c r="C377" s="225">
        <v>3.2343395251675663E-2</v>
      </c>
      <c r="D377" s="225">
        <v>0.29611529471843251</v>
      </c>
      <c r="E377" s="225">
        <v>1.7605104139046051E-3</v>
      </c>
      <c r="F377" s="226">
        <v>0.77560947253391399</v>
      </c>
      <c r="G377" s="227">
        <v>0.10334485004855164</v>
      </c>
      <c r="H377" s="305">
        <v>5.0003393611568853E-4</v>
      </c>
      <c r="I377" s="314">
        <v>1672.0164766949256</v>
      </c>
      <c r="J377" s="228">
        <v>17.512309785591015</v>
      </c>
      <c r="K377" s="228">
        <v>1677.8016228443344</v>
      </c>
      <c r="L377" s="228">
        <v>12.584335432977923</v>
      </c>
      <c r="M377" s="228">
        <v>1685.027292483906</v>
      </c>
      <c r="N377" s="315">
        <v>17.861948871599225</v>
      </c>
      <c r="O377" s="321">
        <v>167.19147036664191</v>
      </c>
      <c r="P377" s="322">
        <v>0.8926065860475183</v>
      </c>
      <c r="Q377" s="326">
        <f t="shared" si="2"/>
        <v>0.77214273305930003</v>
      </c>
    </row>
    <row r="378" spans="1:17">
      <c r="A378" s="328" t="s">
        <v>731</v>
      </c>
      <c r="B378" s="304">
        <v>3.7884990627172841</v>
      </c>
      <c r="C378" s="225">
        <v>9.7219963568372855E-2</v>
      </c>
      <c r="D378" s="225">
        <v>0.26758280085520419</v>
      </c>
      <c r="E378" s="225">
        <v>6.7426677807942217E-3</v>
      </c>
      <c r="F378" s="226">
        <v>0.98194078046064981</v>
      </c>
      <c r="G378" s="227">
        <v>0.10268516708544451</v>
      </c>
      <c r="H378" s="305">
        <v>4.9852943950792013E-4</v>
      </c>
      <c r="I378" s="314">
        <v>1528.5207443548591</v>
      </c>
      <c r="J378" s="228">
        <v>68.581617142793675</v>
      </c>
      <c r="K378" s="228">
        <v>1590.3102139852099</v>
      </c>
      <c r="L378" s="228">
        <v>41.235915115150419</v>
      </c>
      <c r="M378" s="228">
        <v>1673.1982665088276</v>
      </c>
      <c r="N378" s="315">
        <v>17.949649001514217</v>
      </c>
      <c r="O378" s="321">
        <v>327.91195786768469</v>
      </c>
      <c r="P378" s="322">
        <v>0.57734064218446324</v>
      </c>
      <c r="Q378" s="326">
        <f t="shared" si="2"/>
        <v>8.6467650038773982</v>
      </c>
    </row>
    <row r="379" spans="1:17">
      <c r="A379" s="328" t="s">
        <v>732</v>
      </c>
      <c r="B379" s="304">
        <v>4.3898490827014527</v>
      </c>
      <c r="C379" s="225">
        <v>0.12731148204612178</v>
      </c>
      <c r="D379" s="225">
        <v>0.30975264069521791</v>
      </c>
      <c r="E379" s="225">
        <v>8.7439147552213995E-3</v>
      </c>
      <c r="F379" s="226">
        <v>0.97335869704301647</v>
      </c>
      <c r="G379" s="227">
        <v>0.10278584197680764</v>
      </c>
      <c r="H379" s="305">
        <v>6.8348978654269536E-4</v>
      </c>
      <c r="I379" s="314">
        <v>1739.4894149028426</v>
      </c>
      <c r="J379" s="228">
        <v>86.07386121981699</v>
      </c>
      <c r="K379" s="228">
        <v>1710.4304056761025</v>
      </c>
      <c r="L379" s="228">
        <v>47.976842666353832</v>
      </c>
      <c r="M379" s="228">
        <v>1675.0095679335277</v>
      </c>
      <c r="N379" s="315">
        <v>24.576128827114189</v>
      </c>
      <c r="O379" s="321">
        <v>123.19704841859833</v>
      </c>
      <c r="P379" s="322">
        <v>1.3942738792231948</v>
      </c>
      <c r="Q379" s="326">
        <f t="shared" si="2"/>
        <v>-3.8495211134145446</v>
      </c>
    </row>
    <row r="380" spans="1:17">
      <c r="A380" s="328" t="s">
        <v>733</v>
      </c>
      <c r="B380" s="304">
        <v>3.6486364471240895</v>
      </c>
      <c r="C380" s="225">
        <v>8.5408221358646508E-2</v>
      </c>
      <c r="D380" s="225">
        <v>0.25419631062358627</v>
      </c>
      <c r="E380" s="225">
        <v>5.8170626663789637E-3</v>
      </c>
      <c r="F380" s="226">
        <v>0.9776095014237024</v>
      </c>
      <c r="G380" s="227">
        <v>0.10410223998415091</v>
      </c>
      <c r="H380" s="305">
        <v>5.1278027641175189E-4</v>
      </c>
      <c r="I380" s="314">
        <v>1460.0804351662207</v>
      </c>
      <c r="J380" s="228">
        <v>59.79839654789248</v>
      </c>
      <c r="K380" s="228">
        <v>1560.2111381623818</v>
      </c>
      <c r="L380" s="228">
        <v>37.314950929503993</v>
      </c>
      <c r="M380" s="228">
        <v>1698.4938963730901</v>
      </c>
      <c r="N380" s="315">
        <v>18.149528839620643</v>
      </c>
      <c r="O380" s="321">
        <v>281.59876501262204</v>
      </c>
      <c r="P380" s="322">
        <v>0.81376703571588971</v>
      </c>
      <c r="Q380" s="326">
        <f t="shared" si="2"/>
        <v>14.036757018436742</v>
      </c>
    </row>
    <row r="381" spans="1:17">
      <c r="A381" s="328" t="s">
        <v>734</v>
      </c>
      <c r="B381" s="304">
        <v>4.2871205037259523</v>
      </c>
      <c r="C381" s="225">
        <v>6.1162611498272117E-2</v>
      </c>
      <c r="D381" s="225">
        <v>0.30028723374648308</v>
      </c>
      <c r="E381" s="225">
        <v>3.8416738931082699E-3</v>
      </c>
      <c r="F381" s="226">
        <v>0.89673330010715213</v>
      </c>
      <c r="G381" s="227">
        <v>0.10354462199902895</v>
      </c>
      <c r="H381" s="305">
        <v>6.5377929160923606E-4</v>
      </c>
      <c r="I381" s="314">
        <v>1692.7328870111455</v>
      </c>
      <c r="J381" s="228">
        <v>38.091726939762339</v>
      </c>
      <c r="K381" s="228">
        <v>1690.8907645343604</v>
      </c>
      <c r="L381" s="228">
        <v>23.493411847346351</v>
      </c>
      <c r="M381" s="228">
        <v>1688.5910934717681</v>
      </c>
      <c r="N381" s="315">
        <v>23.298438193544825</v>
      </c>
      <c r="O381" s="321">
        <v>109.54694276749137</v>
      </c>
      <c r="P381" s="322">
        <v>1.0565636889502192</v>
      </c>
      <c r="Q381" s="326">
        <f t="shared" si="2"/>
        <v>-0.24528102483720726</v>
      </c>
    </row>
    <row r="382" spans="1:17">
      <c r="A382" s="328" t="s">
        <v>735</v>
      </c>
      <c r="B382" s="304">
        <v>4.0656950923462816</v>
      </c>
      <c r="C382" s="225">
        <v>0.19768205768862135</v>
      </c>
      <c r="D382" s="225">
        <v>0.28513082065190787</v>
      </c>
      <c r="E382" s="225">
        <v>1.3741733992006852E-2</v>
      </c>
      <c r="F382" s="226">
        <v>0.9912082904148013</v>
      </c>
      <c r="G382" s="227">
        <v>0.10341638836508603</v>
      </c>
      <c r="H382" s="305">
        <v>6.6529893307740477E-4</v>
      </c>
      <c r="I382" s="314">
        <v>1617.1508081875954</v>
      </c>
      <c r="J382" s="228">
        <v>137.86656407416717</v>
      </c>
      <c r="K382" s="228">
        <v>1647.4502337479191</v>
      </c>
      <c r="L382" s="228">
        <v>79.28822837810435</v>
      </c>
      <c r="M382" s="228">
        <v>1686.3044661287295</v>
      </c>
      <c r="N382" s="315">
        <v>23.745268590668275</v>
      </c>
      <c r="O382" s="321">
        <v>105.7864129115827</v>
      </c>
      <c r="P382" s="322">
        <v>0.98438170278181303</v>
      </c>
      <c r="Q382" s="326">
        <f t="shared" si="2"/>
        <v>4.1008998867144708</v>
      </c>
    </row>
    <row r="383" spans="1:17">
      <c r="A383" s="328" t="s">
        <v>736</v>
      </c>
      <c r="B383" s="304">
        <v>4.225327654677467</v>
      </c>
      <c r="C383" s="225">
        <v>0.13500209764622159</v>
      </c>
      <c r="D383" s="225">
        <v>0.29258280544804999</v>
      </c>
      <c r="E383" s="225">
        <v>9.2761323134316447E-3</v>
      </c>
      <c r="F383" s="226">
        <v>0.99228861938377699</v>
      </c>
      <c r="G383" s="227">
        <v>0.10473945687345634</v>
      </c>
      <c r="H383" s="305">
        <v>4.1479416530095946E-4</v>
      </c>
      <c r="I383" s="314">
        <v>1654.4231520320932</v>
      </c>
      <c r="J383" s="228">
        <v>92.526091531233305</v>
      </c>
      <c r="K383" s="228">
        <v>1678.9536527531359</v>
      </c>
      <c r="L383" s="228">
        <v>52.478758699497121</v>
      </c>
      <c r="M383" s="228">
        <v>1709.7271361467531</v>
      </c>
      <c r="N383" s="315">
        <v>14.570765147236443</v>
      </c>
      <c r="O383" s="321">
        <v>423.80677468259773</v>
      </c>
      <c r="P383" s="322">
        <v>7.8802385781049561E-2</v>
      </c>
      <c r="Q383" s="326">
        <f t="shared" si="2"/>
        <v>3.2346672720712344</v>
      </c>
    </row>
    <row r="384" spans="1:17">
      <c r="A384" s="328" t="s">
        <v>737</v>
      </c>
      <c r="B384" s="304">
        <v>4.3893163704122564</v>
      </c>
      <c r="C384" s="225">
        <v>0.10305727705211579</v>
      </c>
      <c r="D384" s="225">
        <v>0.30100252605290911</v>
      </c>
      <c r="E384" s="225">
        <v>6.4906695512141456E-3</v>
      </c>
      <c r="F384" s="226">
        <v>0.91841206473363057</v>
      </c>
      <c r="G384" s="227">
        <v>0.10576098082039188</v>
      </c>
      <c r="H384" s="305">
        <v>9.8240636660100098E-4</v>
      </c>
      <c r="I384" s="314">
        <v>1696.278105737623</v>
      </c>
      <c r="J384" s="228">
        <v>64.32253674722142</v>
      </c>
      <c r="K384" s="228">
        <v>1710.3300440973692</v>
      </c>
      <c r="L384" s="228">
        <v>38.838087485100687</v>
      </c>
      <c r="M384" s="228">
        <v>1727.5662081385271</v>
      </c>
      <c r="N384" s="315">
        <v>34.104831816249998</v>
      </c>
      <c r="O384" s="321">
        <v>80.598946268242486</v>
      </c>
      <c r="P384" s="322">
        <v>0.93400092806960711</v>
      </c>
      <c r="Q384" s="326">
        <f t="shared" si="2"/>
        <v>1.8111087293503747</v>
      </c>
    </row>
    <row r="385" spans="1:17">
      <c r="A385" s="328" t="s">
        <v>738</v>
      </c>
      <c r="B385" s="304">
        <v>4.2707122414508181</v>
      </c>
      <c r="C385" s="225">
        <v>0.12562239927852573</v>
      </c>
      <c r="D385" s="225">
        <v>0.2994810027532766</v>
      </c>
      <c r="E385" s="225">
        <v>8.4341799089166815E-3</v>
      </c>
      <c r="F385" s="226">
        <v>0.95742950760577183</v>
      </c>
      <c r="G385" s="227">
        <v>0.10342600663048181</v>
      </c>
      <c r="H385" s="305">
        <v>8.7820101080470728E-4</v>
      </c>
      <c r="I385" s="314">
        <v>1688.7346082397476</v>
      </c>
      <c r="J385" s="228">
        <v>83.681070123099971</v>
      </c>
      <c r="K385" s="228">
        <v>1687.7346840653186</v>
      </c>
      <c r="L385" s="228">
        <v>48.410541399325211</v>
      </c>
      <c r="M385" s="228">
        <v>1686.4760978358065</v>
      </c>
      <c r="N385" s="315">
        <v>31.340629027355817</v>
      </c>
      <c r="O385" s="321">
        <v>90.491355650903046</v>
      </c>
      <c r="P385" s="322">
        <v>0.82825058876880564</v>
      </c>
      <c r="Q385" s="326">
        <f t="shared" si="2"/>
        <v>-0.13391890978113885</v>
      </c>
    </row>
    <row r="386" spans="1:17">
      <c r="A386" s="328" t="s">
        <v>739</v>
      </c>
      <c r="B386" s="304">
        <v>4.3123319825965494</v>
      </c>
      <c r="C386" s="225">
        <v>8.439696085204576E-2</v>
      </c>
      <c r="D386" s="225">
        <v>0.29721811721483821</v>
      </c>
      <c r="E386" s="225">
        <v>5.5870348093334478E-3</v>
      </c>
      <c r="F386" s="226">
        <v>0.96048697082906176</v>
      </c>
      <c r="G386" s="227">
        <v>0.10522904619385165</v>
      </c>
      <c r="H386" s="305">
        <v>5.7319500499664511E-4</v>
      </c>
      <c r="I386" s="314">
        <v>1677.4991893897254</v>
      </c>
      <c r="J386" s="228">
        <v>55.528924014728545</v>
      </c>
      <c r="K386" s="228">
        <v>1695.7210813271481</v>
      </c>
      <c r="L386" s="228">
        <v>32.265473954848403</v>
      </c>
      <c r="M386" s="228">
        <v>1718.3035469077581</v>
      </c>
      <c r="N386" s="315">
        <v>20.024516141261074</v>
      </c>
      <c r="O386" s="321">
        <v>179.54790740173627</v>
      </c>
      <c r="P386" s="322">
        <v>0.67274204535216031</v>
      </c>
      <c r="Q386" s="326">
        <f t="shared" si="2"/>
        <v>2.3746885462387457</v>
      </c>
    </row>
    <row r="387" spans="1:17">
      <c r="A387" s="328" t="s">
        <v>740</v>
      </c>
      <c r="B387" s="304">
        <v>4.0886794616638191</v>
      </c>
      <c r="C387" s="225">
        <v>5.1885556702549039E-2</v>
      </c>
      <c r="D387" s="225">
        <v>0.2877067495571301</v>
      </c>
      <c r="E387" s="225">
        <v>3.1990796406230308E-3</v>
      </c>
      <c r="F387" s="226">
        <v>0.87621681917037975</v>
      </c>
      <c r="G387" s="227">
        <v>0.10306987265673742</v>
      </c>
      <c r="H387" s="305">
        <v>6.3032928849050677E-4</v>
      </c>
      <c r="I387" s="314">
        <v>1630.0591319523689</v>
      </c>
      <c r="J387" s="228">
        <v>32.030017391551155</v>
      </c>
      <c r="K387" s="228">
        <v>1652.0468691836907</v>
      </c>
      <c r="L387" s="228">
        <v>20.706959921949647</v>
      </c>
      <c r="M387" s="228">
        <v>1680.1079375597865</v>
      </c>
      <c r="N387" s="315">
        <v>22.590585443757163</v>
      </c>
      <c r="O387" s="321">
        <v>107.20166112782134</v>
      </c>
      <c r="P387" s="322">
        <v>1.1920475158175665</v>
      </c>
      <c r="Q387" s="326">
        <f t="shared" si="2"/>
        <v>2.9789041816033035</v>
      </c>
    </row>
    <row r="388" spans="1:17">
      <c r="A388" s="328" t="s">
        <v>741</v>
      </c>
      <c r="B388" s="304">
        <v>4.1468274429613095</v>
      </c>
      <c r="C388" s="225">
        <v>9.5283525306620098E-2</v>
      </c>
      <c r="D388" s="225">
        <v>0.29611420355214435</v>
      </c>
      <c r="E388" s="225">
        <v>4.7939744734477683E-3</v>
      </c>
      <c r="F388" s="226">
        <v>0.70458699824183402</v>
      </c>
      <c r="G388" s="227">
        <v>0.10156766066151361</v>
      </c>
      <c r="H388" s="305">
        <v>1.6560814446967712E-3</v>
      </c>
      <c r="I388" s="314">
        <v>1672.0110496215589</v>
      </c>
      <c r="J388" s="228">
        <v>47.687288479460221</v>
      </c>
      <c r="K388" s="228">
        <v>1663.5837887576265</v>
      </c>
      <c r="L388" s="228">
        <v>37.599990777226822</v>
      </c>
      <c r="M388" s="228">
        <v>1652.9474348537929</v>
      </c>
      <c r="N388" s="315">
        <v>60.439762242383949</v>
      </c>
      <c r="O388" s="321">
        <v>38.927707573577969</v>
      </c>
      <c r="P388" s="322">
        <v>1.2178140092356631</v>
      </c>
      <c r="Q388" s="326">
        <f t="shared" si="2"/>
        <v>-1.1533104057511734</v>
      </c>
    </row>
    <row r="389" spans="1:17">
      <c r="A389" s="328" t="s">
        <v>742</v>
      </c>
      <c r="B389" s="304">
        <v>4.2566454105100329</v>
      </c>
      <c r="C389" s="225">
        <v>0.13111586351338539</v>
      </c>
      <c r="D389" s="225">
        <v>0.29487727816071396</v>
      </c>
      <c r="E389" s="225">
        <v>2.3708450271656451E-3</v>
      </c>
      <c r="F389" s="226">
        <v>0.26102018427096385</v>
      </c>
      <c r="G389" s="227">
        <v>0.10469474656191134</v>
      </c>
      <c r="H389" s="305">
        <v>3.1130777168718814E-3</v>
      </c>
      <c r="I389" s="314">
        <v>1665.8560822682812</v>
      </c>
      <c r="J389" s="228">
        <v>23.606045673969447</v>
      </c>
      <c r="K389" s="228">
        <v>1685.0211388959988</v>
      </c>
      <c r="L389" s="228">
        <v>50.663659097810751</v>
      </c>
      <c r="M389" s="228">
        <v>1708.9414593845688</v>
      </c>
      <c r="N389" s="315">
        <v>109.45224345847214</v>
      </c>
      <c r="O389" s="321">
        <v>29.398583228814353</v>
      </c>
      <c r="P389" s="322">
        <v>1.183073883841381</v>
      </c>
      <c r="Q389" s="326">
        <f t="shared" si="2"/>
        <v>2.5211733778056855</v>
      </c>
    </row>
    <row r="390" spans="1:17">
      <c r="A390" s="328" t="s">
        <v>743</v>
      </c>
      <c r="B390" s="304">
        <v>4.2114936231350244</v>
      </c>
      <c r="C390" s="225">
        <v>4.8090749996769384E-2</v>
      </c>
      <c r="D390" s="225">
        <v>0.29948289122238514</v>
      </c>
      <c r="E390" s="225">
        <v>2.1203045789458526E-3</v>
      </c>
      <c r="F390" s="226">
        <v>0.62001305107792115</v>
      </c>
      <c r="G390" s="227">
        <v>0.10199123614794922</v>
      </c>
      <c r="H390" s="305">
        <v>9.1375939474366884E-4</v>
      </c>
      <c r="I390" s="314">
        <v>1688.7439764761216</v>
      </c>
      <c r="J390" s="228">
        <v>21.036635003309812</v>
      </c>
      <c r="K390" s="228">
        <v>1676.2618658500007</v>
      </c>
      <c r="L390" s="228">
        <v>18.740085735582625</v>
      </c>
      <c r="M390" s="228">
        <v>1660.6567582545763</v>
      </c>
      <c r="N390" s="315">
        <v>33.173901414055081</v>
      </c>
      <c r="O390" s="321">
        <v>53.843810713634198</v>
      </c>
      <c r="P390" s="322">
        <v>0.98093113657901976</v>
      </c>
      <c r="Q390" s="326">
        <f t="shared" si="2"/>
        <v>-1.6913319433370599</v>
      </c>
    </row>
    <row r="391" spans="1:17">
      <c r="A391" s="328" t="s">
        <v>744</v>
      </c>
      <c r="B391" s="304">
        <v>4.0113644521753979</v>
      </c>
      <c r="C391" s="225">
        <v>0.11958206539206824</v>
      </c>
      <c r="D391" s="225">
        <v>0.28320742191865172</v>
      </c>
      <c r="E391" s="225">
        <v>8.3882744881995271E-3</v>
      </c>
      <c r="F391" s="226">
        <v>0.99355994368656098</v>
      </c>
      <c r="G391" s="227">
        <v>0.10272738104520598</v>
      </c>
      <c r="H391" s="305">
        <v>3.4699213155077609E-4</v>
      </c>
      <c r="I391" s="314">
        <v>1607.4955166965192</v>
      </c>
      <c r="J391" s="228">
        <v>84.281092754746851</v>
      </c>
      <c r="K391" s="228">
        <v>1636.5012172016002</v>
      </c>
      <c r="L391" s="228">
        <v>48.467700830632566</v>
      </c>
      <c r="M391" s="228">
        <v>1673.958029865614</v>
      </c>
      <c r="N391" s="315">
        <v>12.487135599798648</v>
      </c>
      <c r="O391" s="321">
        <v>137.01465098508561</v>
      </c>
      <c r="P391" s="322">
        <v>1.3400099774039436</v>
      </c>
      <c r="Q391" s="326">
        <f t="shared" si="2"/>
        <v>3.9703810957811392</v>
      </c>
    </row>
    <row r="392" spans="1:17">
      <c r="A392" s="328" t="s">
        <v>745</v>
      </c>
      <c r="B392" s="304">
        <v>4.2198297317486801</v>
      </c>
      <c r="C392" s="225">
        <v>4.4485488181828313E-2</v>
      </c>
      <c r="D392" s="225">
        <v>0.29604820087337474</v>
      </c>
      <c r="E392" s="225">
        <v>2.4661849413281788E-3</v>
      </c>
      <c r="F392" s="226">
        <v>0.79020501631487072</v>
      </c>
      <c r="G392" s="227">
        <v>0.10337873815136087</v>
      </c>
      <c r="H392" s="305">
        <v>6.6788792953383666E-4</v>
      </c>
      <c r="I392" s="314">
        <v>1671.6827672548036</v>
      </c>
      <c r="J392" s="228">
        <v>24.533144305739825</v>
      </c>
      <c r="K392" s="228">
        <v>1677.8847366843725</v>
      </c>
      <c r="L392" s="228">
        <v>17.307424481635962</v>
      </c>
      <c r="M392" s="228">
        <v>1685.6324328567064</v>
      </c>
      <c r="N392" s="315">
        <v>23.848394985773439</v>
      </c>
      <c r="O392" s="321">
        <v>102.1511859839317</v>
      </c>
      <c r="P392" s="322">
        <v>0.87390094604859159</v>
      </c>
      <c r="Q392" s="326">
        <f t="shared" si="2"/>
        <v>0.8275627194869406</v>
      </c>
    </row>
    <row r="393" spans="1:17">
      <c r="A393" s="328" t="s">
        <v>746</v>
      </c>
      <c r="B393" s="304">
        <v>2.9442307058682928</v>
      </c>
      <c r="C393" s="225">
        <v>6.5507752412806722E-2</v>
      </c>
      <c r="D393" s="225">
        <v>0.23833687391653524</v>
      </c>
      <c r="E393" s="225">
        <v>5.2158044507165458E-3</v>
      </c>
      <c r="F393" s="226">
        <v>0.98357889338425963</v>
      </c>
      <c r="G393" s="227">
        <v>8.9594082060486233E-2</v>
      </c>
      <c r="H393" s="305">
        <v>3.5977098490428051E-4</v>
      </c>
      <c r="I393" s="314">
        <v>1378.0451161934277</v>
      </c>
      <c r="J393" s="228">
        <v>54.304180587953169</v>
      </c>
      <c r="K393" s="228">
        <v>1393.3633857260604</v>
      </c>
      <c r="L393" s="228">
        <v>33.731078912349631</v>
      </c>
      <c r="M393" s="228">
        <v>1416.8731340321481</v>
      </c>
      <c r="N393" s="315">
        <v>15.355957559671424</v>
      </c>
      <c r="O393" s="321">
        <v>343.25423260180054</v>
      </c>
      <c r="P393" s="322">
        <v>1.2055543188163125</v>
      </c>
      <c r="Q393" s="326">
        <f t="shared" ref="Q393:Q437" si="3">100*(1-I393/M393)</f>
        <v>2.7404018684596965</v>
      </c>
    </row>
    <row r="394" spans="1:17">
      <c r="A394" s="328" t="s">
        <v>747</v>
      </c>
      <c r="B394" s="304">
        <v>4.2547547917051523</v>
      </c>
      <c r="C394" s="225">
        <v>5.0200367446698896E-2</v>
      </c>
      <c r="D394" s="225">
        <v>0.30046257127391901</v>
      </c>
      <c r="E394" s="225">
        <v>3.0530072846353617E-3</v>
      </c>
      <c r="F394" s="226">
        <v>0.86120214151458319</v>
      </c>
      <c r="G394" s="227">
        <v>0.10270294137891933</v>
      </c>
      <c r="H394" s="305">
        <v>6.1589034550737793E-4</v>
      </c>
      <c r="I394" s="314">
        <v>1693.6020965929747</v>
      </c>
      <c r="J394" s="228">
        <v>30.267669441599992</v>
      </c>
      <c r="K394" s="228">
        <v>1684.655877888252</v>
      </c>
      <c r="L394" s="228">
        <v>19.401153875366163</v>
      </c>
      <c r="M394" s="228">
        <v>1673.518213814237</v>
      </c>
      <c r="N394" s="315">
        <v>22.167176819109727</v>
      </c>
      <c r="O394" s="321">
        <v>156.74844977921322</v>
      </c>
      <c r="P394" s="322">
        <v>0.67203643496059717</v>
      </c>
      <c r="Q394" s="326">
        <f t="shared" si="3"/>
        <v>-1.20009944397097</v>
      </c>
    </row>
    <row r="395" spans="1:17">
      <c r="A395" s="328" t="s">
        <v>748</v>
      </c>
      <c r="B395" s="304">
        <v>4.1632333297193584</v>
      </c>
      <c r="C395" s="225">
        <v>0.1661551665290131</v>
      </c>
      <c r="D395" s="225">
        <v>0.28920910226638119</v>
      </c>
      <c r="E395" s="225">
        <v>1.141089716466288E-2</v>
      </c>
      <c r="F395" s="226">
        <v>0.98860940066779979</v>
      </c>
      <c r="G395" s="227">
        <v>0.10440409174848046</v>
      </c>
      <c r="H395" s="305">
        <v>6.271171096884036E-4</v>
      </c>
      <c r="I395" s="314">
        <v>1637.5757056129819</v>
      </c>
      <c r="J395" s="228">
        <v>114.11847805805041</v>
      </c>
      <c r="K395" s="228">
        <v>1666.815248555019</v>
      </c>
      <c r="L395" s="228">
        <v>65.373537771294423</v>
      </c>
      <c r="M395" s="228">
        <v>1703.8237912162945</v>
      </c>
      <c r="N395" s="315">
        <v>22.118215426797406</v>
      </c>
      <c r="O395" s="321">
        <v>139.58511231757328</v>
      </c>
      <c r="P395" s="322">
        <v>1.0926256884316581</v>
      </c>
      <c r="Q395" s="326">
        <f t="shared" si="3"/>
        <v>3.8882005254792573</v>
      </c>
    </row>
    <row r="396" spans="1:17">
      <c r="A396" s="328" t="s">
        <v>749</v>
      </c>
      <c r="B396" s="304">
        <v>4.2545822747539699</v>
      </c>
      <c r="C396" s="225">
        <v>8.947062243476582E-2</v>
      </c>
      <c r="D396" s="225">
        <v>0.29906149349362582</v>
      </c>
      <c r="E396" s="225">
        <v>4.4903979099442399E-3</v>
      </c>
      <c r="F396" s="226">
        <v>0.71400425022778424</v>
      </c>
      <c r="G396" s="227">
        <v>0.10317991217387629</v>
      </c>
      <c r="H396" s="305">
        <v>1.5191631697186051E-3</v>
      </c>
      <c r="I396" s="314">
        <v>1686.6531872367505</v>
      </c>
      <c r="J396" s="228">
        <v>44.566142874521802</v>
      </c>
      <c r="K396" s="228">
        <v>1684.6225416677962</v>
      </c>
      <c r="L396" s="228">
        <v>34.581525281900895</v>
      </c>
      <c r="M396" s="228">
        <v>1682.0784914978128</v>
      </c>
      <c r="N396" s="315">
        <v>54.369681434988706</v>
      </c>
      <c r="O396" s="321">
        <v>33.398928879114926</v>
      </c>
      <c r="P396" s="322">
        <v>1.4747770972449492</v>
      </c>
      <c r="Q396" s="326">
        <f t="shared" si="3"/>
        <v>-0.27196684114687564</v>
      </c>
    </row>
    <row r="397" spans="1:17">
      <c r="A397" s="328" t="s">
        <v>750</v>
      </c>
      <c r="B397" s="304">
        <v>3.7616868327723312</v>
      </c>
      <c r="C397" s="225">
        <v>5.8951067532524909E-2</v>
      </c>
      <c r="D397" s="225">
        <v>0.26873319129333384</v>
      </c>
      <c r="E397" s="225">
        <v>4.123227777875901E-3</v>
      </c>
      <c r="F397" s="226">
        <v>0.97905475351110216</v>
      </c>
      <c r="G397" s="227">
        <v>0.10152197376950969</v>
      </c>
      <c r="H397" s="305">
        <v>3.2392221422302434E-4</v>
      </c>
      <c r="I397" s="314">
        <v>1534.3685123512928</v>
      </c>
      <c r="J397" s="228">
        <v>41.900263638096249</v>
      </c>
      <c r="K397" s="228">
        <v>1584.6088055029729</v>
      </c>
      <c r="L397" s="228">
        <v>25.142759488503089</v>
      </c>
      <c r="M397" s="228">
        <v>1652.113529661385</v>
      </c>
      <c r="N397" s="315">
        <v>11.828177933811958</v>
      </c>
      <c r="O397" s="321">
        <v>240.87691450430998</v>
      </c>
      <c r="P397" s="322">
        <v>1.6782457615316564</v>
      </c>
      <c r="Q397" s="326">
        <f t="shared" si="3"/>
        <v>7.1269325743143703</v>
      </c>
    </row>
    <row r="398" spans="1:17">
      <c r="A398" s="328" t="s">
        <v>751</v>
      </c>
      <c r="B398" s="304">
        <v>3.8551291325946284</v>
      </c>
      <c r="C398" s="225">
        <v>9.560708198727623E-2</v>
      </c>
      <c r="D398" s="225">
        <v>0.26897692741941459</v>
      </c>
      <c r="E398" s="225">
        <v>6.3720486205928132E-3</v>
      </c>
      <c r="F398" s="226">
        <v>0.95524092226848745</v>
      </c>
      <c r="G398" s="227">
        <v>0.10394955318728726</v>
      </c>
      <c r="H398" s="305">
        <v>7.6263101629276341E-4</v>
      </c>
      <c r="I398" s="314">
        <v>1535.6068129854789</v>
      </c>
      <c r="J398" s="228">
        <v>64.740672519756799</v>
      </c>
      <c r="K398" s="228">
        <v>1604.3414725555604</v>
      </c>
      <c r="L398" s="228">
        <v>39.994965806204164</v>
      </c>
      <c r="M398" s="228">
        <v>1695.7888328945514</v>
      </c>
      <c r="N398" s="315">
        <v>27.043658158455173</v>
      </c>
      <c r="O398" s="321">
        <v>413.64585364210666</v>
      </c>
      <c r="P398" s="322">
        <v>0.46496168750636785</v>
      </c>
      <c r="Q398" s="326">
        <f t="shared" si="3"/>
        <v>9.4458706651380009</v>
      </c>
    </row>
    <row r="399" spans="1:17">
      <c r="A399" s="328" t="s">
        <v>752</v>
      </c>
      <c r="B399" s="304">
        <v>4.4120976550664732</v>
      </c>
      <c r="C399" s="225">
        <v>7.0047545793810784E-2</v>
      </c>
      <c r="D399" s="225">
        <v>0.30194005312222877</v>
      </c>
      <c r="E399" s="225">
        <v>4.2771692467821927E-3</v>
      </c>
      <c r="F399" s="226">
        <v>0.89225276184447322</v>
      </c>
      <c r="G399" s="227">
        <v>0.10597980460371703</v>
      </c>
      <c r="H399" s="305">
        <v>7.5973751040722042E-4</v>
      </c>
      <c r="I399" s="314">
        <v>1700.9218409513576</v>
      </c>
      <c r="J399" s="228">
        <v>42.356026485259918</v>
      </c>
      <c r="K399" s="228">
        <v>1714.6131434423044</v>
      </c>
      <c r="L399" s="228">
        <v>26.285210418789802</v>
      </c>
      <c r="M399" s="228">
        <v>1731.3599860306654</v>
      </c>
      <c r="N399" s="315">
        <v>26.306700651092569</v>
      </c>
      <c r="O399" s="321">
        <v>100.50672776962608</v>
      </c>
      <c r="P399" s="322">
        <v>0.32479561655487205</v>
      </c>
      <c r="Q399" s="326">
        <f t="shared" si="3"/>
        <v>1.7580483160576366</v>
      </c>
    </row>
    <row r="400" spans="1:17">
      <c r="A400" s="328" t="s">
        <v>753</v>
      </c>
      <c r="B400" s="304">
        <v>3.9170835732329654</v>
      </c>
      <c r="C400" s="225">
        <v>3.2474568446394417E-2</v>
      </c>
      <c r="D400" s="225">
        <v>0.27235013669198166</v>
      </c>
      <c r="E400" s="225">
        <v>2.1266942205631998E-3</v>
      </c>
      <c r="F400" s="226">
        <v>0.94188287848888996</v>
      </c>
      <c r="G400" s="227">
        <v>0.10431192624660431</v>
      </c>
      <c r="H400" s="305">
        <v>2.9052136794616623E-4</v>
      </c>
      <c r="I400" s="314">
        <v>1552.7200111813652</v>
      </c>
      <c r="J400" s="228">
        <v>21.549987155910912</v>
      </c>
      <c r="K400" s="228">
        <v>1617.2164137469881</v>
      </c>
      <c r="L400" s="228">
        <v>13.412261724662358</v>
      </c>
      <c r="M400" s="228">
        <v>1702.2008210971192</v>
      </c>
      <c r="N400" s="315">
        <v>10.255800997971846</v>
      </c>
      <c r="O400" s="321">
        <v>437.49110569422589</v>
      </c>
      <c r="P400" s="322">
        <v>0.1230592092023183</v>
      </c>
      <c r="Q400" s="326">
        <f t="shared" si="3"/>
        <v>8.7816201274893757</v>
      </c>
    </row>
    <row r="401" spans="1:17">
      <c r="A401" s="328" t="s">
        <v>754</v>
      </c>
      <c r="B401" s="304">
        <v>4.2460564034787147</v>
      </c>
      <c r="C401" s="225">
        <v>4.4756796392782829E-2</v>
      </c>
      <c r="D401" s="225">
        <v>0.29889289414666681</v>
      </c>
      <c r="E401" s="225">
        <v>2.9348924988562581E-3</v>
      </c>
      <c r="F401" s="226">
        <v>0.9315440020989435</v>
      </c>
      <c r="G401" s="227">
        <v>0.10303123222557696</v>
      </c>
      <c r="H401" s="305">
        <v>3.9491186655751841E-4</v>
      </c>
      <c r="I401" s="314">
        <v>1685.8164818442103</v>
      </c>
      <c r="J401" s="228">
        <v>29.131832056062649</v>
      </c>
      <c r="K401" s="228">
        <v>1682.9736844173408</v>
      </c>
      <c r="L401" s="228">
        <v>17.325927032627533</v>
      </c>
      <c r="M401" s="228">
        <v>1679.4153599804858</v>
      </c>
      <c r="N401" s="315">
        <v>14.159856405768778</v>
      </c>
      <c r="O401" s="321">
        <v>106.59235449495793</v>
      </c>
      <c r="P401" s="322">
        <v>0.68979040563715766</v>
      </c>
      <c r="Q401" s="326">
        <f t="shared" si="3"/>
        <v>-0.38115179938564836</v>
      </c>
    </row>
    <row r="402" spans="1:17">
      <c r="A402" s="328" t="s">
        <v>755</v>
      </c>
      <c r="B402" s="304">
        <v>3.8558467619063448</v>
      </c>
      <c r="C402" s="225">
        <v>3.4868884635677867E-2</v>
      </c>
      <c r="D402" s="225">
        <v>0.27412903956241924</v>
      </c>
      <c r="E402" s="225">
        <v>2.2817149867452691E-3</v>
      </c>
      <c r="F402" s="226">
        <v>0.92042426788433396</v>
      </c>
      <c r="G402" s="227">
        <v>0.10201486207313309</v>
      </c>
      <c r="H402" s="305">
        <v>3.6063730636179777E-4</v>
      </c>
      <c r="I402" s="314">
        <v>1561.7266008797433</v>
      </c>
      <c r="J402" s="228">
        <v>23.088549302441152</v>
      </c>
      <c r="K402" s="228">
        <v>1604.4915437020404</v>
      </c>
      <c r="L402" s="228">
        <v>14.582784360852884</v>
      </c>
      <c r="M402" s="228">
        <v>1661.0855971544393</v>
      </c>
      <c r="N402" s="315">
        <v>13.086840868256786</v>
      </c>
      <c r="O402" s="321">
        <v>443.1617943506651</v>
      </c>
      <c r="P402" s="322">
        <v>0.28170525969517229</v>
      </c>
      <c r="Q402" s="326">
        <f t="shared" si="3"/>
        <v>5.9815699109609488</v>
      </c>
    </row>
    <row r="403" spans="1:17">
      <c r="A403" s="328" t="s">
        <v>756</v>
      </c>
      <c r="B403" s="304">
        <v>4.8254031256864005</v>
      </c>
      <c r="C403" s="225">
        <v>4.082825494288464E-2</v>
      </c>
      <c r="D403" s="225">
        <v>0.31889140658422377</v>
      </c>
      <c r="E403" s="225">
        <v>2.4577324724719242E-3</v>
      </c>
      <c r="F403" s="226">
        <v>0.91088714833927276</v>
      </c>
      <c r="G403" s="227">
        <v>0.10974620473811285</v>
      </c>
      <c r="H403" s="305">
        <v>3.8318139808756944E-4</v>
      </c>
      <c r="I403" s="314">
        <v>1784.3129104615491</v>
      </c>
      <c r="J403" s="228">
        <v>24.025601693390399</v>
      </c>
      <c r="K403" s="228">
        <v>1789.3366534838315</v>
      </c>
      <c r="L403" s="228">
        <v>14.233177029776016</v>
      </c>
      <c r="M403" s="228">
        <v>1795.1823607936524</v>
      </c>
      <c r="N403" s="315">
        <v>12.713266314021894</v>
      </c>
      <c r="O403" s="321">
        <v>143.55827513689835</v>
      </c>
      <c r="P403" s="322">
        <v>0.61681130109846383</v>
      </c>
      <c r="Q403" s="326">
        <f t="shared" si="3"/>
        <v>0.6054788955979884</v>
      </c>
    </row>
    <row r="404" spans="1:17">
      <c r="A404" s="328" t="s">
        <v>757</v>
      </c>
      <c r="B404" s="304">
        <v>4.6372011675929707</v>
      </c>
      <c r="C404" s="225">
        <v>5.6075257979818514E-2</v>
      </c>
      <c r="D404" s="225">
        <v>0.30982535059603267</v>
      </c>
      <c r="E404" s="225">
        <v>3.2637759483535008E-3</v>
      </c>
      <c r="F404" s="226">
        <v>0.87114017749840789</v>
      </c>
      <c r="G404" s="227">
        <v>0.10855197063998233</v>
      </c>
      <c r="H404" s="305">
        <v>6.4456242147599863E-4</v>
      </c>
      <c r="I404" s="314">
        <v>1739.8472726474649</v>
      </c>
      <c r="J404" s="228">
        <v>32.125954953574364</v>
      </c>
      <c r="K404" s="228">
        <v>1755.9909584790116</v>
      </c>
      <c r="L404" s="228">
        <v>20.201423748320849</v>
      </c>
      <c r="M404" s="228">
        <v>1775.2417181282412</v>
      </c>
      <c r="N404" s="315">
        <v>21.670346216027156</v>
      </c>
      <c r="O404" s="321">
        <v>134.99916429796085</v>
      </c>
      <c r="P404" s="322">
        <v>0.8292696620106802</v>
      </c>
      <c r="Q404" s="326">
        <f t="shared" si="3"/>
        <v>1.9937817548640657</v>
      </c>
    </row>
    <row r="405" spans="1:17">
      <c r="A405" s="328" t="s">
        <v>758</v>
      </c>
      <c r="B405" s="304">
        <v>4.4455370207725409</v>
      </c>
      <c r="C405" s="225">
        <v>5.5302651644716656E-2</v>
      </c>
      <c r="D405" s="225">
        <v>0.30530638150726547</v>
      </c>
      <c r="E405" s="225">
        <v>3.5715599277390681E-3</v>
      </c>
      <c r="F405" s="226">
        <v>0.94037339923489005</v>
      </c>
      <c r="G405" s="227">
        <v>0.10560563067310685</v>
      </c>
      <c r="H405" s="305">
        <v>4.4685999920221356E-4</v>
      </c>
      <c r="I405" s="314">
        <v>1717.568337280569</v>
      </c>
      <c r="J405" s="228">
        <v>35.27725345446288</v>
      </c>
      <c r="K405" s="228">
        <v>1720.8675208673064</v>
      </c>
      <c r="L405" s="228">
        <v>20.624340873826895</v>
      </c>
      <c r="M405" s="228">
        <v>1724.8670120289701</v>
      </c>
      <c r="N405" s="315">
        <v>15.54244113544587</v>
      </c>
      <c r="O405" s="321">
        <v>134.63427348213798</v>
      </c>
      <c r="P405" s="322">
        <v>0.67908321504009594</v>
      </c>
      <c r="Q405" s="326">
        <f t="shared" si="3"/>
        <v>0.42314420169793365</v>
      </c>
    </row>
    <row r="406" spans="1:17">
      <c r="A406" s="328" t="s">
        <v>759</v>
      </c>
      <c r="B406" s="304">
        <v>4.2815285858433008</v>
      </c>
      <c r="C406" s="225">
        <v>5.5697661168243984E-2</v>
      </c>
      <c r="D406" s="225">
        <v>0.29972470002837998</v>
      </c>
      <c r="E406" s="225">
        <v>3.2408028789262921E-3</v>
      </c>
      <c r="F406" s="226">
        <v>0.83117404074658463</v>
      </c>
      <c r="G406" s="227">
        <v>0.10360364593225801</v>
      </c>
      <c r="H406" s="305">
        <v>7.4937219430892539E-4</v>
      </c>
      <c r="I406" s="314">
        <v>1689.9434187415793</v>
      </c>
      <c r="J406" s="228">
        <v>32.147732417902944</v>
      </c>
      <c r="K406" s="228">
        <v>1689.8162773156105</v>
      </c>
      <c r="L406" s="228">
        <v>21.416738356327187</v>
      </c>
      <c r="M406" s="228">
        <v>1689.6424176106871</v>
      </c>
      <c r="N406" s="315">
        <v>26.686343951630988</v>
      </c>
      <c r="O406" s="321">
        <v>101.94064557139754</v>
      </c>
      <c r="P406" s="322">
        <v>0.80017620389018984</v>
      </c>
      <c r="Q406" s="326">
        <f t="shared" si="3"/>
        <v>-1.7814487121947664E-2</v>
      </c>
    </row>
    <row r="407" spans="1:17">
      <c r="A407" s="78" t="s">
        <v>760</v>
      </c>
      <c r="B407" s="306">
        <v>4.1504544403382839</v>
      </c>
      <c r="C407" s="307">
        <v>2.3080645937978317E-2</v>
      </c>
      <c r="D407" s="307">
        <v>0.29456423324894937</v>
      </c>
      <c r="E407" s="307">
        <v>1.3228904105935463E-3</v>
      </c>
      <c r="F407" s="308">
        <v>0.80759114404972543</v>
      </c>
      <c r="G407" s="309">
        <v>0.10219140346887544</v>
      </c>
      <c r="H407" s="310">
        <v>3.3514234392348938E-4</v>
      </c>
      <c r="I407" s="316">
        <v>1664.2974317563637</v>
      </c>
      <c r="J407" s="317">
        <v>13.174939108615945</v>
      </c>
      <c r="K407" s="317">
        <v>1664.2990827283706</v>
      </c>
      <c r="L407" s="317">
        <v>9.1004993422577627</v>
      </c>
      <c r="M407" s="317">
        <v>1664.2827774833238</v>
      </c>
      <c r="N407" s="318">
        <v>12.135488164120488</v>
      </c>
      <c r="O407" s="323">
        <v>180.82211208603405</v>
      </c>
      <c r="P407" s="324">
        <v>0.73488969580171748</v>
      </c>
      <c r="Q407" s="250">
        <f>100*(1-I407/M407)</f>
        <v>-8.8051581366155318E-4</v>
      </c>
    </row>
    <row r="408" spans="1:17" ht="15" thickBot="1">
      <c r="A408" s="534" t="s">
        <v>761</v>
      </c>
      <c r="B408" s="534"/>
      <c r="C408" s="534"/>
      <c r="D408" s="534"/>
      <c r="E408" s="534"/>
      <c r="F408" s="534"/>
      <c r="G408" s="534"/>
      <c r="H408" s="534"/>
      <c r="I408" s="534"/>
      <c r="J408" s="534"/>
      <c r="K408" s="534"/>
      <c r="L408" s="534"/>
      <c r="M408" s="534"/>
      <c r="N408" s="534"/>
      <c r="O408" s="534"/>
      <c r="P408" s="534"/>
      <c r="Q408" s="534"/>
    </row>
    <row r="409" spans="1:17" ht="15" thickTop="1">
      <c r="A409" s="438" t="s">
        <v>679</v>
      </c>
      <c r="B409" s="343">
        <v>0.75270745131868444</v>
      </c>
      <c r="C409" s="330">
        <v>1.7524893722847133E-2</v>
      </c>
      <c r="D409" s="344">
        <v>9.2624897065396145E-2</v>
      </c>
      <c r="E409" s="330">
        <v>1.9001589186725825E-3</v>
      </c>
      <c r="F409" s="345">
        <v>0.88111583944752292</v>
      </c>
      <c r="G409" s="344">
        <v>5.8938245332696843E-2</v>
      </c>
      <c r="H409" s="346">
        <v>6.4892745346697793E-4</v>
      </c>
      <c r="I409" s="337">
        <v>571.04247355340897</v>
      </c>
      <c r="J409" s="330">
        <v>11.210813996363981</v>
      </c>
      <c r="K409" s="335">
        <v>569.79408785616238</v>
      </c>
      <c r="L409" s="330">
        <v>10.15265173636169</v>
      </c>
      <c r="M409" s="335">
        <v>564.79482371597817</v>
      </c>
      <c r="N409" s="331">
        <v>23.984994514273012</v>
      </c>
      <c r="O409" s="351">
        <v>557.46292941403601</v>
      </c>
      <c r="P409" s="331">
        <v>0.23204280737507221</v>
      </c>
      <c r="Q409" s="325">
        <f t="shared" si="3"/>
        <v>-1.1061804349277393</v>
      </c>
    </row>
    <row r="410" spans="1:17">
      <c r="A410" s="329" t="s">
        <v>679</v>
      </c>
      <c r="B410" s="347">
        <v>0.75312494724683143</v>
      </c>
      <c r="C410" s="333">
        <v>2.0427590496923519E-2</v>
      </c>
      <c r="D410" s="348">
        <v>9.2448636196837936E-2</v>
      </c>
      <c r="E410" s="333">
        <v>2.1404856957387805E-3</v>
      </c>
      <c r="F410" s="349">
        <v>0.85361435868393121</v>
      </c>
      <c r="G410" s="348">
        <v>5.9083368859576067E-2</v>
      </c>
      <c r="H410" s="350">
        <v>8.3478433720074051E-4</v>
      </c>
      <c r="I410" s="338">
        <v>570.00246226958427</v>
      </c>
      <c r="J410" s="333">
        <v>12.630764781819039</v>
      </c>
      <c r="K410" s="336">
        <v>570.03592388484503</v>
      </c>
      <c r="L410" s="333">
        <v>11.831480651660399</v>
      </c>
      <c r="M410" s="336">
        <v>570.18995549208466</v>
      </c>
      <c r="N410" s="334">
        <v>30.786802451659923</v>
      </c>
      <c r="O410" s="352">
        <v>551.29974225068395</v>
      </c>
      <c r="P410" s="334">
        <v>0.22848823249731229</v>
      </c>
      <c r="Q410" s="326">
        <f t="shared" si="3"/>
        <v>3.2882589511518123E-2</v>
      </c>
    </row>
    <row r="411" spans="1:17">
      <c r="A411" s="329" t="s">
        <v>679</v>
      </c>
      <c r="B411" s="347">
        <v>0.73473069819056347</v>
      </c>
      <c r="C411" s="333">
        <v>1.4667299231622279E-2</v>
      </c>
      <c r="D411" s="348">
        <v>9.0151163373708099E-2</v>
      </c>
      <c r="E411" s="333">
        <v>1.4052795868636852E-3</v>
      </c>
      <c r="F411" s="349">
        <v>0.78085327420330941</v>
      </c>
      <c r="G411" s="348">
        <v>5.9109267224854045E-2</v>
      </c>
      <c r="H411" s="350">
        <v>7.3715549066403292E-4</v>
      </c>
      <c r="I411" s="338">
        <v>556.43106281915277</v>
      </c>
      <c r="J411" s="333">
        <v>8.3098709769758443</v>
      </c>
      <c r="K411" s="336">
        <v>559.32597265589459</v>
      </c>
      <c r="L411" s="333">
        <v>8.5852033494720672</v>
      </c>
      <c r="M411" s="336">
        <v>571.12444651194471</v>
      </c>
      <c r="N411" s="334">
        <v>27.13396028138709</v>
      </c>
      <c r="O411" s="352">
        <v>513.85124544256837</v>
      </c>
      <c r="P411" s="334">
        <v>0.22780026549334725</v>
      </c>
      <c r="Q411" s="326">
        <f t="shared" si="3"/>
        <v>2.5727113911039101</v>
      </c>
    </row>
    <row r="412" spans="1:17">
      <c r="A412" s="329" t="s">
        <v>679</v>
      </c>
      <c r="B412" s="347">
        <v>0.73058930258227694</v>
      </c>
      <c r="C412" s="333">
        <v>1.1893806921331636E-2</v>
      </c>
      <c r="D412" s="348">
        <v>9.0464534143649813E-2</v>
      </c>
      <c r="E412" s="333">
        <v>7.1810484846749896E-4</v>
      </c>
      <c r="F412" s="349">
        <v>0.48759801923920287</v>
      </c>
      <c r="G412" s="348">
        <v>5.857248948530816E-2</v>
      </c>
      <c r="H412" s="350">
        <v>8.3250999044979059E-4</v>
      </c>
      <c r="I412" s="338">
        <v>558.28385860689161</v>
      </c>
      <c r="J412" s="333">
        <v>4.2451646080646697</v>
      </c>
      <c r="K412" s="336">
        <v>556.89900780500557</v>
      </c>
      <c r="L412" s="333">
        <v>6.9784422595338356</v>
      </c>
      <c r="M412" s="336">
        <v>551.23601775415455</v>
      </c>
      <c r="N412" s="334">
        <v>31.06887550173326</v>
      </c>
      <c r="O412" s="352">
        <v>546.43501461410222</v>
      </c>
      <c r="P412" s="334">
        <v>0.22347469239813347</v>
      </c>
      <c r="Q412" s="326">
        <f t="shared" si="3"/>
        <v>-1.2785523125740994</v>
      </c>
    </row>
    <row r="413" spans="1:17">
      <c r="A413" s="329" t="s">
        <v>679</v>
      </c>
      <c r="B413" s="347">
        <v>0.72963352038913631</v>
      </c>
      <c r="C413" s="333">
        <v>1.8260374608447288E-2</v>
      </c>
      <c r="D413" s="348">
        <v>9.0501317334194184E-2</v>
      </c>
      <c r="E413" s="333">
        <v>2.0603775657117569E-3</v>
      </c>
      <c r="F413" s="349">
        <v>0.90967656526857754</v>
      </c>
      <c r="G413" s="348">
        <v>5.8472087976865636E-2</v>
      </c>
      <c r="H413" s="350">
        <v>6.0776213441562997E-4</v>
      </c>
      <c r="I413" s="338">
        <v>558.50130325972759</v>
      </c>
      <c r="J413" s="333">
        <v>12.17976622324727</v>
      </c>
      <c r="K413" s="336">
        <v>556.33806990253368</v>
      </c>
      <c r="L413" s="333">
        <v>10.719870378478618</v>
      </c>
      <c r="M413" s="336">
        <v>547.47468843830154</v>
      </c>
      <c r="N413" s="334">
        <v>22.661838237369352</v>
      </c>
      <c r="O413" s="352">
        <v>506.53710655375244</v>
      </c>
      <c r="P413" s="334">
        <v>0.23018326179127743</v>
      </c>
      <c r="Q413" s="326">
        <f t="shared" si="3"/>
        <v>-2.0140866882595088</v>
      </c>
    </row>
    <row r="414" spans="1:17">
      <c r="A414" s="329" t="s">
        <v>679</v>
      </c>
      <c r="B414" s="347">
        <v>0.7546657637301929</v>
      </c>
      <c r="C414" s="333">
        <v>1.4472545592445396E-2</v>
      </c>
      <c r="D414" s="348">
        <v>9.226054442646707E-2</v>
      </c>
      <c r="E414" s="333">
        <v>1.3644176849288989E-3</v>
      </c>
      <c r="F414" s="349">
        <v>0.77115388105504046</v>
      </c>
      <c r="G414" s="348">
        <v>5.9324947205566518E-2</v>
      </c>
      <c r="H414" s="350">
        <v>7.2431513799417274E-4</v>
      </c>
      <c r="I414" s="338">
        <v>568.89245873244761</v>
      </c>
      <c r="J414" s="333">
        <v>8.0526598741203088</v>
      </c>
      <c r="K414" s="336">
        <v>570.92794919360176</v>
      </c>
      <c r="L414" s="333">
        <v>8.3749629964783026</v>
      </c>
      <c r="M414" s="336">
        <v>579.0298707545968</v>
      </c>
      <c r="N414" s="334">
        <v>26.528443087471146</v>
      </c>
      <c r="O414" s="352">
        <v>478.90995497851543</v>
      </c>
      <c r="P414" s="334">
        <v>0.22834439584648808</v>
      </c>
      <c r="Q414" s="326">
        <f t="shared" si="3"/>
        <v>1.7507580410209278</v>
      </c>
    </row>
    <row r="415" spans="1:17">
      <c r="A415" s="329" t="s">
        <v>679</v>
      </c>
      <c r="B415" s="347">
        <v>0.75383189138083639</v>
      </c>
      <c r="C415" s="333">
        <v>2.1209856918600303E-2</v>
      </c>
      <c r="D415" s="348">
        <v>9.28178689032612E-2</v>
      </c>
      <c r="E415" s="333">
        <v>1.6913427003517327E-3</v>
      </c>
      <c r="F415" s="349">
        <v>0.64764465915004665</v>
      </c>
      <c r="G415" s="348">
        <v>5.8903572982610578E-2</v>
      </c>
      <c r="H415" s="350">
        <v>1.2627782065126793E-3</v>
      </c>
      <c r="I415" s="338">
        <v>572.18089402816611</v>
      </c>
      <c r="J415" s="333">
        <v>9.9770492933909054</v>
      </c>
      <c r="K415" s="336">
        <v>570.44529254036127</v>
      </c>
      <c r="L415" s="333">
        <v>12.279621474866076</v>
      </c>
      <c r="M415" s="336">
        <v>563.51336944986258</v>
      </c>
      <c r="N415" s="334">
        <v>46.67450129021654</v>
      </c>
      <c r="O415" s="352">
        <v>516.27884492212354</v>
      </c>
      <c r="P415" s="334">
        <v>0.22125497749662981</v>
      </c>
      <c r="Q415" s="326">
        <f t="shared" si="3"/>
        <v>-1.538122260837449</v>
      </c>
    </row>
    <row r="416" spans="1:17">
      <c r="A416" s="329" t="s">
        <v>679</v>
      </c>
      <c r="B416" s="347">
        <v>0.74447647007166662</v>
      </c>
      <c r="C416" s="333">
        <v>3.896471295152542E-2</v>
      </c>
      <c r="D416" s="348">
        <v>9.1663296986060655E-2</v>
      </c>
      <c r="E416" s="333">
        <v>4.7169187032155427E-3</v>
      </c>
      <c r="F416" s="349">
        <v>0.9832012270744489</v>
      </c>
      <c r="G416" s="348">
        <v>5.8905280334359544E-2</v>
      </c>
      <c r="H416" s="350">
        <v>5.6272589868847393E-4</v>
      </c>
      <c r="I416" s="338">
        <v>565.36659909115554</v>
      </c>
      <c r="J416" s="333">
        <v>27.854063626000993</v>
      </c>
      <c r="K416" s="336">
        <v>565.01446259768909</v>
      </c>
      <c r="L416" s="333">
        <v>22.680589209888581</v>
      </c>
      <c r="M416" s="336">
        <v>563.57575766072591</v>
      </c>
      <c r="N416" s="334">
        <v>20.816132668350406</v>
      </c>
      <c r="O416" s="352">
        <v>526.31473057571372</v>
      </c>
      <c r="P416" s="334">
        <v>0.21882434888612948</v>
      </c>
      <c r="Q416" s="326">
        <f t="shared" si="3"/>
        <v>-0.31776409934007877</v>
      </c>
    </row>
    <row r="417" spans="1:17">
      <c r="A417" s="329" t="s">
        <v>679</v>
      </c>
      <c r="B417" s="347">
        <v>0.72576995636813924</v>
      </c>
      <c r="C417" s="333">
        <v>1.6611473553919572E-2</v>
      </c>
      <c r="D417" s="348">
        <v>8.9348049850595662E-2</v>
      </c>
      <c r="E417" s="333">
        <v>1.6975854178109769E-3</v>
      </c>
      <c r="F417" s="349">
        <v>0.83011332538517724</v>
      </c>
      <c r="G417" s="348">
        <v>5.8913202817412434E-2</v>
      </c>
      <c r="H417" s="350">
        <v>7.5186601691789798E-4</v>
      </c>
      <c r="I417" s="338">
        <v>551.68024427501541</v>
      </c>
      <c r="J417" s="333">
        <v>10.045770889147775</v>
      </c>
      <c r="K417" s="336">
        <v>554.06742388777832</v>
      </c>
      <c r="L417" s="333">
        <v>9.7736890741041407</v>
      </c>
      <c r="M417" s="336">
        <v>563.86930391643625</v>
      </c>
      <c r="N417" s="334">
        <v>27.815064814385892</v>
      </c>
      <c r="O417" s="352">
        <v>507.56584648008851</v>
      </c>
      <c r="P417" s="334">
        <v>0.22640274951892153</v>
      </c>
      <c r="Q417" s="326">
        <f t="shared" si="3"/>
        <v>2.1616817153833234</v>
      </c>
    </row>
    <row r="418" spans="1:17">
      <c r="A418" s="329" t="s">
        <v>679</v>
      </c>
      <c r="B418" s="347">
        <v>0.74790631493964499</v>
      </c>
      <c r="C418" s="333">
        <v>1.7352910989335134E-2</v>
      </c>
      <c r="D418" s="348">
        <v>9.190668070531241E-2</v>
      </c>
      <c r="E418" s="333">
        <v>1.4142119546496894E-3</v>
      </c>
      <c r="F418" s="349">
        <v>0.66319658887207478</v>
      </c>
      <c r="G418" s="348">
        <v>5.9019950921578516E-2</v>
      </c>
      <c r="H418" s="350">
        <v>1.0249059547540371E-3</v>
      </c>
      <c r="I418" s="338">
        <v>566.80365151631781</v>
      </c>
      <c r="J418" s="333">
        <v>8.3492458068745918</v>
      </c>
      <c r="K418" s="336">
        <v>567.00886452227678</v>
      </c>
      <c r="L418" s="333">
        <v>10.08062978836972</v>
      </c>
      <c r="M418" s="336">
        <v>567.85345859714539</v>
      </c>
      <c r="N418" s="334">
        <v>37.782687435980847</v>
      </c>
      <c r="O418" s="352">
        <v>535.84168730570184</v>
      </c>
      <c r="P418" s="334">
        <v>0.23580129109081377</v>
      </c>
      <c r="Q418" s="326">
        <f t="shared" si="3"/>
        <v>0.18487288664598145</v>
      </c>
    </row>
    <row r="419" spans="1:17">
      <c r="A419" s="342" t="s">
        <v>679</v>
      </c>
      <c r="B419" s="347">
        <v>0.73266155316172377</v>
      </c>
      <c r="C419" s="333">
        <v>1.2119097288116942E-2</v>
      </c>
      <c r="D419" s="348">
        <v>9.0289204868391468E-2</v>
      </c>
      <c r="E419" s="333">
        <v>9.8650476271434397E-4</v>
      </c>
      <c r="F419" s="349">
        <v>0.66053599413196007</v>
      </c>
      <c r="G419" s="348">
        <v>5.885268743077797E-2</v>
      </c>
      <c r="H419" s="350">
        <v>7.3089363790322128E-4</v>
      </c>
      <c r="I419" s="338">
        <v>557.24729486401577</v>
      </c>
      <c r="J419" s="333">
        <v>5.8327815212220457</v>
      </c>
      <c r="K419" s="336">
        <v>558.11412531120311</v>
      </c>
      <c r="L419" s="333">
        <v>7.10212340871783</v>
      </c>
      <c r="M419" s="336">
        <v>561.63326054398703</v>
      </c>
      <c r="N419" s="334">
        <v>27.046490083013168</v>
      </c>
      <c r="O419" s="352">
        <v>572.08880723311756</v>
      </c>
      <c r="P419" s="334">
        <v>0.22785538067735023</v>
      </c>
      <c r="Q419" s="326">
        <f t="shared" si="3"/>
        <v>0.7809305445555581</v>
      </c>
    </row>
    <row r="420" spans="1:17">
      <c r="A420" s="329" t="s">
        <v>679</v>
      </c>
      <c r="B420" s="347">
        <v>0.74049237347956509</v>
      </c>
      <c r="C420" s="333">
        <v>1.2444718394625316E-2</v>
      </c>
      <c r="D420" s="348">
        <v>9.1173722594588905E-2</v>
      </c>
      <c r="E420" s="333">
        <v>8.429764078711617E-4</v>
      </c>
      <c r="F420" s="349">
        <v>0.550150167351942</v>
      </c>
      <c r="G420" s="348">
        <v>5.8904656527281829E-2</v>
      </c>
      <c r="H420" s="350">
        <v>8.2667495231352373E-4</v>
      </c>
      <c r="I420" s="338">
        <v>562.4749499895596</v>
      </c>
      <c r="J420" s="333">
        <v>4.9801193234688981</v>
      </c>
      <c r="K420" s="336">
        <v>562.69284303312463</v>
      </c>
      <c r="L420" s="333">
        <v>7.2601352282728158</v>
      </c>
      <c r="M420" s="336">
        <v>563.55296343084024</v>
      </c>
      <c r="N420" s="334">
        <v>30.563788255034638</v>
      </c>
      <c r="O420" s="352">
        <v>439.91620306608667</v>
      </c>
      <c r="P420" s="334">
        <v>0.21803440077092692</v>
      </c>
      <c r="Q420" s="326">
        <f t="shared" si="3"/>
        <v>0.19128875389419209</v>
      </c>
    </row>
    <row r="421" spans="1:17">
      <c r="A421" s="342" t="s">
        <v>679</v>
      </c>
      <c r="B421" s="347">
        <v>0.74822996668375052</v>
      </c>
      <c r="C421" s="333">
        <v>2.6712183851275082E-2</v>
      </c>
      <c r="D421" s="348">
        <v>9.2005521809850319E-2</v>
      </c>
      <c r="E421" s="333">
        <v>3.0595155490318947E-3</v>
      </c>
      <c r="F421" s="349">
        <v>0.93146056821872669</v>
      </c>
      <c r="G421" s="348">
        <v>5.8982059136299073E-2</v>
      </c>
      <c r="H421" s="350">
        <v>7.6613870026606538E-4</v>
      </c>
      <c r="I421" s="338">
        <v>567.38716462437253</v>
      </c>
      <c r="J421" s="333">
        <v>18.061188275537802</v>
      </c>
      <c r="K421" s="336">
        <v>567.19686091062579</v>
      </c>
      <c r="L421" s="333">
        <v>15.514907663463191</v>
      </c>
      <c r="M421" s="336">
        <v>566.45539466119237</v>
      </c>
      <c r="N421" s="334">
        <v>28.275105404221563</v>
      </c>
      <c r="O421" s="352">
        <v>511.77664665155186</v>
      </c>
      <c r="P421" s="334">
        <v>0.23010891677803175</v>
      </c>
      <c r="Q421" s="326">
        <f t="shared" si="3"/>
        <v>-0.16449132128708577</v>
      </c>
    </row>
    <row r="422" spans="1:17">
      <c r="A422" s="329" t="s">
        <v>679</v>
      </c>
      <c r="B422" s="347">
        <v>0.74275480053715004</v>
      </c>
      <c r="C422" s="333">
        <v>1.7773698794177707E-2</v>
      </c>
      <c r="D422" s="348">
        <v>9.1630265751940762E-2</v>
      </c>
      <c r="E422" s="333">
        <v>1.5942606190342407E-3</v>
      </c>
      <c r="F422" s="349">
        <v>0.72708975223563899</v>
      </c>
      <c r="G422" s="348">
        <v>5.8790241814924073E-2</v>
      </c>
      <c r="H422" s="350">
        <v>9.6583951746744457E-4</v>
      </c>
      <c r="I422" s="338">
        <v>565.17154239357387</v>
      </c>
      <c r="J422" s="333">
        <v>9.4146034730270003</v>
      </c>
      <c r="K422" s="336">
        <v>564.01185962986995</v>
      </c>
      <c r="L422" s="333">
        <v>10.355598488320311</v>
      </c>
      <c r="M422" s="336">
        <v>559.34400963926862</v>
      </c>
      <c r="N422" s="334">
        <v>35.841749247007328</v>
      </c>
      <c r="O422" s="352">
        <v>516.08720693557041</v>
      </c>
      <c r="P422" s="334">
        <v>0.22422916670600801</v>
      </c>
      <c r="Q422" s="326">
        <f t="shared" si="3"/>
        <v>-1.0418512854126316</v>
      </c>
    </row>
    <row r="423" spans="1:17">
      <c r="A423" s="342" t="s">
        <v>679</v>
      </c>
      <c r="B423" s="347">
        <v>0.74127485043307839</v>
      </c>
      <c r="C423" s="333">
        <v>1.4278639706149508E-2</v>
      </c>
      <c r="D423" s="348">
        <v>9.1020711546335661E-2</v>
      </c>
      <c r="E423" s="333">
        <v>1.0008535495433814E-3</v>
      </c>
      <c r="F423" s="349">
        <v>0.5708509632483898</v>
      </c>
      <c r="G423" s="348">
        <v>5.9066027721562969E-2</v>
      </c>
      <c r="H423" s="350">
        <v>9.3415059884744203E-4</v>
      </c>
      <c r="I423" s="338">
        <v>561.57093100970701</v>
      </c>
      <c r="J423" s="333">
        <v>5.9136521425984938</v>
      </c>
      <c r="K423" s="336">
        <v>563.14922842619774</v>
      </c>
      <c r="L423" s="333">
        <v>8.3262961153193373</v>
      </c>
      <c r="M423" s="336">
        <v>569.55168092209021</v>
      </c>
      <c r="N423" s="334">
        <v>34.398756268928196</v>
      </c>
      <c r="O423" s="352">
        <v>532.39636812034644</v>
      </c>
      <c r="P423" s="334">
        <v>0.22728113392094235</v>
      </c>
      <c r="Q423" s="326">
        <f t="shared" si="3"/>
        <v>1.4012336684640414</v>
      </c>
    </row>
    <row r="424" spans="1:17">
      <c r="A424" s="342" t="s">
        <v>679</v>
      </c>
      <c r="B424" s="347">
        <v>0.74491711141294137</v>
      </c>
      <c r="C424" s="333">
        <v>1.4213033139060699E-2</v>
      </c>
      <c r="D424" s="348">
        <v>9.1650656137413314E-2</v>
      </c>
      <c r="E424" s="333">
        <v>1.1920884152894762E-3</v>
      </c>
      <c r="F424" s="349">
        <v>0.68170121953989027</v>
      </c>
      <c r="G424" s="348">
        <v>5.8948274515541146E-2</v>
      </c>
      <c r="H424" s="350">
        <v>8.228900713116512E-4</v>
      </c>
      <c r="I424" s="338">
        <v>565.29195279864348</v>
      </c>
      <c r="J424" s="333">
        <v>7.0395198199156539</v>
      </c>
      <c r="K424" s="336">
        <v>565.27090816189661</v>
      </c>
      <c r="L424" s="333">
        <v>8.2707382964978251</v>
      </c>
      <c r="M424" s="336">
        <v>565.1648513514981</v>
      </c>
      <c r="N424" s="334">
        <v>30.407032821673738</v>
      </c>
      <c r="O424" s="352">
        <v>547.39226752299942</v>
      </c>
      <c r="P424" s="334">
        <v>0.23083033833325761</v>
      </c>
      <c r="Q424" s="326">
        <f t="shared" si="3"/>
        <v>-2.2489269607173235E-2</v>
      </c>
    </row>
    <row r="425" spans="1:17">
      <c r="A425" s="342" t="s">
        <v>679</v>
      </c>
      <c r="B425" s="347">
        <v>0.74370619713526698</v>
      </c>
      <c r="C425" s="333">
        <v>1.8059504376078672E-2</v>
      </c>
      <c r="D425" s="348">
        <v>9.1531024456626614E-2</v>
      </c>
      <c r="E425" s="333">
        <v>1.6112933096243407E-3</v>
      </c>
      <c r="F425" s="349">
        <v>0.72493964969457059</v>
      </c>
      <c r="G425" s="348">
        <v>5.8929370577302742E-2</v>
      </c>
      <c r="H425" s="350">
        <v>9.8568279907904521E-4</v>
      </c>
      <c r="I425" s="338">
        <v>564.58546522476843</v>
      </c>
      <c r="J425" s="333">
        <v>9.5160519455494068</v>
      </c>
      <c r="K425" s="336">
        <v>564.56602157648445</v>
      </c>
      <c r="L425" s="333">
        <v>10.516380937203849</v>
      </c>
      <c r="M425" s="336">
        <v>564.4673551228592</v>
      </c>
      <c r="N425" s="334">
        <v>36.455604697555032</v>
      </c>
      <c r="O425" s="352">
        <v>500.80831966920709</v>
      </c>
      <c r="P425" s="334">
        <v>0.228911849193914</v>
      </c>
      <c r="Q425" s="326">
        <f t="shared" si="3"/>
        <v>-2.0924168747282756E-2</v>
      </c>
    </row>
    <row r="426" spans="1:17">
      <c r="A426" s="342" t="s">
        <v>679</v>
      </c>
      <c r="B426" s="347">
        <v>0.74770421631031903</v>
      </c>
      <c r="C426" s="333">
        <v>2.1141439983550246E-2</v>
      </c>
      <c r="D426" s="348">
        <v>9.2558958851701414E-2</v>
      </c>
      <c r="E426" s="333">
        <v>2.2823057428895139E-3</v>
      </c>
      <c r="F426" s="349">
        <v>0.87206855556966489</v>
      </c>
      <c r="G426" s="348">
        <v>5.8588191726404608E-2</v>
      </c>
      <c r="H426" s="350">
        <v>8.1070780669585077E-4</v>
      </c>
      <c r="I426" s="338">
        <v>570.65343074139787</v>
      </c>
      <c r="J426" s="333">
        <v>13.466269568213761</v>
      </c>
      <c r="K426" s="336">
        <v>566.89145583403865</v>
      </c>
      <c r="L426" s="333">
        <v>12.282926054713471</v>
      </c>
      <c r="M426" s="336">
        <v>551.81433672383639</v>
      </c>
      <c r="N426" s="334">
        <v>30.246819899364482</v>
      </c>
      <c r="O426" s="352">
        <v>547.42430699116767</v>
      </c>
      <c r="P426" s="334">
        <v>0.22991406132383269</v>
      </c>
      <c r="Q426" s="326">
        <f t="shared" si="3"/>
        <v>-3.4140276473080711</v>
      </c>
    </row>
    <row r="427" spans="1:17">
      <c r="A427" s="342" t="s">
        <v>679</v>
      </c>
      <c r="B427" s="347">
        <v>0.72338069053371579</v>
      </c>
      <c r="C427" s="333">
        <v>1.6894746066075137E-2</v>
      </c>
      <c r="D427" s="348">
        <v>8.9159422606167424E-2</v>
      </c>
      <c r="E427" s="333">
        <v>1.2559700299875282E-3</v>
      </c>
      <c r="F427" s="349">
        <v>0.60315269443764097</v>
      </c>
      <c r="G427" s="348">
        <v>5.8843485522393366E-2</v>
      </c>
      <c r="H427" s="350">
        <v>1.0961810981743329E-3</v>
      </c>
      <c r="I427" s="338">
        <v>550.56391177487262</v>
      </c>
      <c r="J427" s="333">
        <v>7.433717913810824</v>
      </c>
      <c r="K427" s="336">
        <v>552.66068891189695</v>
      </c>
      <c r="L427" s="333">
        <v>9.9541420687737627</v>
      </c>
      <c r="M427" s="336">
        <v>561.31274928104654</v>
      </c>
      <c r="N427" s="334">
        <v>40.637735572972247</v>
      </c>
      <c r="O427" s="352">
        <v>498.62333735396373</v>
      </c>
      <c r="P427" s="334">
        <v>0.23822924735546416</v>
      </c>
      <c r="Q427" s="326">
        <f t="shared" si="3"/>
        <v>1.9149462612316426</v>
      </c>
    </row>
    <row r="428" spans="1:17">
      <c r="A428" s="342" t="s">
        <v>679</v>
      </c>
      <c r="B428" s="347">
        <v>0.73485464044704374</v>
      </c>
      <c r="C428" s="333">
        <v>1.5134691235606521E-2</v>
      </c>
      <c r="D428" s="348">
        <v>9.0431304256078482E-2</v>
      </c>
      <c r="E428" s="333">
        <v>1.0073090484894332E-3</v>
      </c>
      <c r="F428" s="349">
        <v>0.54084375118967454</v>
      </c>
      <c r="G428" s="348">
        <v>5.8936097010758193E-2</v>
      </c>
      <c r="H428" s="350">
        <v>1.0209701534344916E-3</v>
      </c>
      <c r="I428" s="338">
        <v>558.08741307771515</v>
      </c>
      <c r="J428" s="333">
        <v>5.9550122711805216</v>
      </c>
      <c r="K428" s="336">
        <v>559.39851669478276</v>
      </c>
      <c r="L428" s="333">
        <v>8.8581522068184313</v>
      </c>
      <c r="M428" s="336">
        <v>564.71598231768621</v>
      </c>
      <c r="N428" s="334">
        <v>37.729806288537134</v>
      </c>
      <c r="O428" s="352">
        <v>482.24068322069218</v>
      </c>
      <c r="P428" s="334">
        <v>0.22058182977604499</v>
      </c>
      <c r="Q428" s="326">
        <f t="shared" si="3"/>
        <v>1.1737881426281405</v>
      </c>
    </row>
    <row r="429" spans="1:17">
      <c r="A429" s="342" t="s">
        <v>679</v>
      </c>
      <c r="B429" s="347">
        <v>0.75401552720322651</v>
      </c>
      <c r="C429" s="333">
        <v>1.6068853107848859E-2</v>
      </c>
      <c r="D429" s="348">
        <v>9.2771056762122536E-2</v>
      </c>
      <c r="E429" s="333">
        <v>1.686531546018289E-3</v>
      </c>
      <c r="F429" s="349">
        <v>0.85305566968313562</v>
      </c>
      <c r="G429" s="348">
        <v>5.8947651976776518E-2</v>
      </c>
      <c r="H429" s="350">
        <v>6.5552876350221572E-4</v>
      </c>
      <c r="I429" s="338">
        <v>571.90474836597457</v>
      </c>
      <c r="J429" s="333">
        <v>9.9490949797816484</v>
      </c>
      <c r="K429" s="336">
        <v>570.55160315193928</v>
      </c>
      <c r="L429" s="333">
        <v>9.3021726391335733</v>
      </c>
      <c r="M429" s="336">
        <v>565.14199644085011</v>
      </c>
      <c r="N429" s="334">
        <v>24.253170394509766</v>
      </c>
      <c r="O429" s="352">
        <v>583.74965332929025</v>
      </c>
      <c r="P429" s="334">
        <v>0.2329128833422098</v>
      </c>
      <c r="Q429" s="326">
        <f t="shared" si="3"/>
        <v>-1.1966465008289795</v>
      </c>
    </row>
    <row r="430" spans="1:17">
      <c r="A430" s="329" t="s">
        <v>679</v>
      </c>
      <c r="B430" s="347">
        <v>0.74751414815021877</v>
      </c>
      <c r="C430" s="333">
        <v>1.2749011030370669E-2</v>
      </c>
      <c r="D430" s="348">
        <v>9.194689785667752E-2</v>
      </c>
      <c r="E430" s="333">
        <v>1.1925530871538725E-3</v>
      </c>
      <c r="F430" s="349">
        <v>0.76047258023451669</v>
      </c>
      <c r="G430" s="348">
        <v>5.8963202123940552E-2</v>
      </c>
      <c r="H430" s="350">
        <v>6.5302587751338824E-4</v>
      </c>
      <c r="I430" s="338">
        <v>567.04108173370855</v>
      </c>
      <c r="J430" s="333">
        <v>7.040353256343451</v>
      </c>
      <c r="K430" s="336">
        <v>566.78102382733937</v>
      </c>
      <c r="L430" s="333">
        <v>7.4077724501912598</v>
      </c>
      <c r="M430" s="336">
        <v>565.7168826112337</v>
      </c>
      <c r="N430" s="334">
        <v>24.122792022734643</v>
      </c>
      <c r="O430" s="352">
        <v>528.25386695278485</v>
      </c>
      <c r="P430" s="334">
        <v>0.22497103400926938</v>
      </c>
      <c r="Q430" s="326">
        <f t="shared" si="3"/>
        <v>-0.23407452794454997</v>
      </c>
    </row>
    <row r="431" spans="1:17">
      <c r="A431" s="329" t="s">
        <v>679</v>
      </c>
      <c r="B431" s="347">
        <v>0.74076192405242824</v>
      </c>
      <c r="C431" s="333">
        <v>1.2618175524915983E-2</v>
      </c>
      <c r="D431" s="348">
        <v>9.1108539813255215E-2</v>
      </c>
      <c r="E431" s="333">
        <v>1.0917428348688842E-3</v>
      </c>
      <c r="F431" s="349">
        <v>0.7034663868098201</v>
      </c>
      <c r="G431" s="348">
        <v>5.8968256869775901E-2</v>
      </c>
      <c r="H431" s="350">
        <v>7.1390422502916459E-4</v>
      </c>
      <c r="I431" s="338">
        <v>562.08985296211904</v>
      </c>
      <c r="J431" s="333">
        <v>6.4501622196903554</v>
      </c>
      <c r="K431" s="336">
        <v>562.85008353372348</v>
      </c>
      <c r="L431" s="333">
        <v>7.3601895319575306</v>
      </c>
      <c r="M431" s="336">
        <v>565.94466301932982</v>
      </c>
      <c r="N431" s="334">
        <v>26.390329423541743</v>
      </c>
      <c r="O431" s="352">
        <v>534.69143873720009</v>
      </c>
      <c r="P431" s="334">
        <v>0.24042303466829654</v>
      </c>
      <c r="Q431" s="326">
        <f t="shared" si="3"/>
        <v>0.6811284404813156</v>
      </c>
    </row>
    <row r="432" spans="1:17">
      <c r="A432" s="329" t="s">
        <v>679</v>
      </c>
      <c r="B432" s="347">
        <v>0.74162047421777066</v>
      </c>
      <c r="C432" s="333">
        <v>1.9019970672275802E-2</v>
      </c>
      <c r="D432" s="348">
        <v>9.148086855146087E-2</v>
      </c>
      <c r="E432" s="333">
        <v>1.180778765929609E-3</v>
      </c>
      <c r="F432" s="349">
        <v>0.5032805228847409</v>
      </c>
      <c r="G432" s="348">
        <v>5.879632164100549E-2</v>
      </c>
      <c r="H432" s="350">
        <v>1.3030284528511363E-3</v>
      </c>
      <c r="I432" s="338">
        <v>564.28924536497777</v>
      </c>
      <c r="J432" s="333">
        <v>6.9738187303991026</v>
      </c>
      <c r="K432" s="336">
        <v>563.35075072429674</v>
      </c>
      <c r="L432" s="333">
        <v>11.088953147889697</v>
      </c>
      <c r="M432" s="336">
        <v>559.56170825100276</v>
      </c>
      <c r="N432" s="334">
        <v>48.296827674427846</v>
      </c>
      <c r="O432" s="352">
        <v>493.13649265470087</v>
      </c>
      <c r="P432" s="334">
        <v>0.23627963958904694</v>
      </c>
      <c r="Q432" s="326">
        <f t="shared" si="3"/>
        <v>-0.84486430080279451</v>
      </c>
    </row>
    <row r="433" spans="1:17">
      <c r="A433" s="342" t="s">
        <v>679</v>
      </c>
      <c r="B433" s="347">
        <v>0.73610534284974583</v>
      </c>
      <c r="C433" s="333">
        <v>1.7858593907202094E-2</v>
      </c>
      <c r="D433" s="348">
        <v>9.1208529116387702E-2</v>
      </c>
      <c r="E433" s="333">
        <v>7.3174100950406133E-4</v>
      </c>
      <c r="F433" s="349">
        <v>0.33068511853844579</v>
      </c>
      <c r="G433" s="348">
        <v>5.8533331485958622E-2</v>
      </c>
      <c r="H433" s="350">
        <v>1.3401809044142846E-3</v>
      </c>
      <c r="I433" s="338">
        <v>562.68057597977895</v>
      </c>
      <c r="J433" s="333">
        <v>4.3228270969277673</v>
      </c>
      <c r="K433" s="336">
        <v>560.13026934272204</v>
      </c>
      <c r="L433" s="333">
        <v>10.444915443552645</v>
      </c>
      <c r="M433" s="336">
        <v>549.76093906250776</v>
      </c>
      <c r="N433" s="334">
        <v>50.014539808330824</v>
      </c>
      <c r="O433" s="352">
        <v>444.89728695524047</v>
      </c>
      <c r="P433" s="334">
        <v>0.22404243223041809</v>
      </c>
      <c r="Q433" s="326">
        <f t="shared" si="3"/>
        <v>-2.3500463563858709</v>
      </c>
    </row>
    <row r="434" spans="1:17">
      <c r="A434" s="342" t="s">
        <v>679</v>
      </c>
      <c r="B434" s="347">
        <v>0.74910593658189395</v>
      </c>
      <c r="C434" s="333">
        <v>2.2177386374506822E-2</v>
      </c>
      <c r="D434" s="348">
        <v>9.1949962065168464E-2</v>
      </c>
      <c r="E434" s="333">
        <v>2.0950683012533251E-3</v>
      </c>
      <c r="F434" s="349">
        <v>0.76962560420691095</v>
      </c>
      <c r="G434" s="348">
        <v>5.9086791757723474E-2</v>
      </c>
      <c r="H434" s="350">
        <v>1.1169026849733893E-3</v>
      </c>
      <c r="I434" s="338">
        <v>567.05917155968473</v>
      </c>
      <c r="J434" s="333">
        <v>12.368407547957872</v>
      </c>
      <c r="K434" s="336">
        <v>567.70550236397139</v>
      </c>
      <c r="L434" s="333">
        <v>12.874488335557089</v>
      </c>
      <c r="M434" s="336">
        <v>570.2863161020432</v>
      </c>
      <c r="N434" s="334">
        <v>41.137056871947038</v>
      </c>
      <c r="O434" s="352">
        <v>475.69186787254478</v>
      </c>
      <c r="P434" s="334">
        <v>0.21819429931531964</v>
      </c>
      <c r="Q434" s="326">
        <f t="shared" si="3"/>
        <v>0.56588146186222765</v>
      </c>
    </row>
    <row r="435" spans="1:17">
      <c r="A435" s="342" t="s">
        <v>679</v>
      </c>
      <c r="B435" s="347">
        <v>0.74057306196096884</v>
      </c>
      <c r="C435" s="333">
        <v>1.8408376851454765E-2</v>
      </c>
      <c r="D435" s="348">
        <v>9.0926994100383726E-2</v>
      </c>
      <c r="E435" s="333">
        <v>1.3845840716316877E-3</v>
      </c>
      <c r="F435" s="349">
        <v>0.61260270635354175</v>
      </c>
      <c r="G435" s="348">
        <v>5.9070929099837147E-2</v>
      </c>
      <c r="H435" s="350">
        <v>1.1605487039064253E-3</v>
      </c>
      <c r="I435" s="338">
        <v>561.01716753361177</v>
      </c>
      <c r="J435" s="333">
        <v>8.1816690228483822</v>
      </c>
      <c r="K435" s="336">
        <v>562.7399146657292</v>
      </c>
      <c r="L435" s="333">
        <v>10.738835691196755</v>
      </c>
      <c r="M435" s="336">
        <v>569.73214082768607</v>
      </c>
      <c r="N435" s="334">
        <v>42.744263662429944</v>
      </c>
      <c r="O435" s="352">
        <v>532.74457551409569</v>
      </c>
      <c r="P435" s="334">
        <v>0.22668773780384521</v>
      </c>
      <c r="Q435" s="326">
        <f t="shared" si="3"/>
        <v>1.529661514516889</v>
      </c>
    </row>
    <row r="436" spans="1:17">
      <c r="A436" s="342" t="s">
        <v>679</v>
      </c>
      <c r="B436" s="347">
        <v>0.73805000371134799</v>
      </c>
      <c r="C436" s="333">
        <v>1.4267520607737918E-2</v>
      </c>
      <c r="D436" s="348">
        <v>9.1096917644819669E-2</v>
      </c>
      <c r="E436" s="333">
        <v>1.4762973725842704E-3</v>
      </c>
      <c r="F436" s="349">
        <v>0.8383153967996172</v>
      </c>
      <c r="G436" s="348">
        <v>5.8759870446075869E-2</v>
      </c>
      <c r="H436" s="350">
        <v>6.1928120034562893E-4</v>
      </c>
      <c r="I436" s="338">
        <v>562.02118728155835</v>
      </c>
      <c r="J436" s="333">
        <v>8.7222552072349799</v>
      </c>
      <c r="K436" s="336">
        <v>561.26699219616751</v>
      </c>
      <c r="L436" s="333">
        <v>8.3352492501614961</v>
      </c>
      <c r="M436" s="336">
        <v>558.21125368659511</v>
      </c>
      <c r="N436" s="334">
        <v>23.021749496520897</v>
      </c>
      <c r="O436" s="352">
        <v>497.49555487556097</v>
      </c>
      <c r="P436" s="334">
        <v>0.22346432442126374</v>
      </c>
      <c r="Q436" s="326">
        <f t="shared" si="3"/>
        <v>-0.68252540051840782</v>
      </c>
    </row>
    <row r="437" spans="1:17">
      <c r="A437" s="342" t="s">
        <v>679</v>
      </c>
      <c r="B437" s="347">
        <v>0.75304557495884883</v>
      </c>
      <c r="C437" s="333">
        <v>1.6937888880750193E-2</v>
      </c>
      <c r="D437" s="348">
        <v>9.257537875943167E-2</v>
      </c>
      <c r="E437" s="333">
        <v>1.0801952975894743E-3</v>
      </c>
      <c r="F437" s="349">
        <v>0.51876272899097664</v>
      </c>
      <c r="G437" s="348">
        <v>5.8996261037098423E-2</v>
      </c>
      <c r="H437" s="350">
        <v>1.1344545470660179E-3</v>
      </c>
      <c r="I437" s="338">
        <v>570.75031222299901</v>
      </c>
      <c r="J437" s="333">
        <v>6.3733697357745314</v>
      </c>
      <c r="K437" s="336">
        <v>569.98995163357017</v>
      </c>
      <c r="L437" s="333">
        <v>9.8106856832866924</v>
      </c>
      <c r="M437" s="336">
        <v>566.97836443073606</v>
      </c>
      <c r="N437" s="334">
        <v>41.906550273364587</v>
      </c>
      <c r="O437" s="352">
        <v>542.08801380659554</v>
      </c>
      <c r="P437" s="334">
        <v>0.22658790511575322</v>
      </c>
      <c r="Q437" s="326">
        <f t="shared" si="3"/>
        <v>-0.66527190963452387</v>
      </c>
    </row>
    <row r="438" spans="1:17">
      <c r="A438" s="430" t="s">
        <v>426</v>
      </c>
      <c r="B438" s="431">
        <v>0.51168780506571254</v>
      </c>
      <c r="C438" s="364">
        <v>4.0971561068696462E-2</v>
      </c>
      <c r="D438" s="432">
        <v>6.7747204700855629E-2</v>
      </c>
      <c r="E438" s="364">
        <v>2.0018508715809015E-3</v>
      </c>
      <c r="F438" s="221">
        <v>0.36903103908809903</v>
      </c>
      <c r="G438" s="432">
        <v>5.4778787017135067E-2</v>
      </c>
      <c r="H438" s="365">
        <v>4.0766225387514985E-3</v>
      </c>
      <c r="I438" s="366">
        <v>422.56897857794348</v>
      </c>
      <c r="J438" s="364">
        <v>12.08597275857835</v>
      </c>
      <c r="K438" s="223">
        <v>419.5834678444989</v>
      </c>
      <c r="L438" s="364">
        <v>27.521804159431099</v>
      </c>
      <c r="M438" s="223">
        <v>403.18319241215602</v>
      </c>
      <c r="N438" s="365">
        <v>166.66601348834155</v>
      </c>
      <c r="O438" s="433">
        <v>166.789076908011</v>
      </c>
      <c r="P438" s="365">
        <v>0.83314180142979632</v>
      </c>
      <c r="Q438" s="369">
        <v>-4.8081831114552553</v>
      </c>
    </row>
    <row r="439" spans="1:17">
      <c r="A439" s="430" t="s">
        <v>426</v>
      </c>
      <c r="B439" s="431">
        <v>0.50628509504125885</v>
      </c>
      <c r="C439" s="364">
        <v>0.10047592596946364</v>
      </c>
      <c r="D439" s="432">
        <v>6.6871225512928914E-2</v>
      </c>
      <c r="E439" s="364">
        <v>1.315606986280071E-2</v>
      </c>
      <c r="F439" s="221">
        <v>0.99133402719721564</v>
      </c>
      <c r="G439" s="432">
        <v>5.4910397160184414E-2</v>
      </c>
      <c r="H439" s="365">
        <v>1.4315356849517796E-3</v>
      </c>
      <c r="I439" s="366">
        <v>417.27817353537318</v>
      </c>
      <c r="J439" s="364">
        <v>79.494645699706325</v>
      </c>
      <c r="K439" s="223">
        <v>415.94803025623236</v>
      </c>
      <c r="L439" s="364">
        <v>67.75570355258958</v>
      </c>
      <c r="M439" s="223">
        <v>408.55437884127315</v>
      </c>
      <c r="N439" s="365">
        <v>58.327878618643467</v>
      </c>
      <c r="O439" s="433">
        <v>343.37721974107825</v>
      </c>
      <c r="P439" s="365">
        <v>0.66726370803447577</v>
      </c>
      <c r="Q439" s="369">
        <v>-2.1352836111663054</v>
      </c>
    </row>
    <row r="440" spans="1:17">
      <c r="A440" s="430" t="s">
        <v>426</v>
      </c>
      <c r="B440" s="431">
        <v>0.5079177219557548</v>
      </c>
      <c r="C440" s="364">
        <v>3.6046650404433327E-2</v>
      </c>
      <c r="D440" s="432">
        <v>6.815094090568613E-2</v>
      </c>
      <c r="E440" s="364">
        <v>2.3260922892296039E-3</v>
      </c>
      <c r="F440" s="221">
        <v>0.48093184743523421</v>
      </c>
      <c r="G440" s="432">
        <v>5.4053053836394603E-2</v>
      </c>
      <c r="H440" s="365">
        <v>3.3633457267033969E-3</v>
      </c>
      <c r="I440" s="366">
        <v>425.00603376524532</v>
      </c>
      <c r="J440" s="364">
        <v>14.038240920665146</v>
      </c>
      <c r="K440" s="223">
        <v>417.04798401782892</v>
      </c>
      <c r="L440" s="364">
        <v>24.273805212712205</v>
      </c>
      <c r="M440" s="223">
        <v>373.2386576806008</v>
      </c>
      <c r="N440" s="365">
        <v>140.07931735757893</v>
      </c>
      <c r="O440" s="433">
        <v>116.97487139921232</v>
      </c>
      <c r="P440" s="365">
        <v>0.82620400639395342</v>
      </c>
      <c r="Q440" s="369">
        <v>-13.869778764702478</v>
      </c>
    </row>
    <row r="441" spans="1:17">
      <c r="A441" s="434" t="s">
        <v>426</v>
      </c>
      <c r="B441" s="435">
        <v>0.46844414835045717</v>
      </c>
      <c r="C441" s="372">
        <v>6.0092981664375031E-2</v>
      </c>
      <c r="D441" s="436">
        <v>6.5627207443249722E-2</v>
      </c>
      <c r="E441" s="372">
        <v>2.3323208407445167E-3</v>
      </c>
      <c r="F441" s="392">
        <v>0.27703741961852973</v>
      </c>
      <c r="G441" s="436">
        <v>5.1769338883134855E-2</v>
      </c>
      <c r="H441" s="373">
        <v>6.3811400296941408E-3</v>
      </c>
      <c r="I441" s="374">
        <v>409.75698945106132</v>
      </c>
      <c r="J441" s="372">
        <v>14.109166922474287</v>
      </c>
      <c r="K441" s="375">
        <v>390.11365974973648</v>
      </c>
      <c r="L441" s="372">
        <v>41.558211669174398</v>
      </c>
      <c r="M441" s="375">
        <v>275.21258398607051</v>
      </c>
      <c r="N441" s="373">
        <v>282.59956394660901</v>
      </c>
      <c r="O441" s="437">
        <v>87.209354967697138</v>
      </c>
      <c r="P441" s="373">
        <v>0.88613933342139617</v>
      </c>
      <c r="Q441" s="378">
        <v>-48.887446757086003</v>
      </c>
    </row>
    <row r="442" spans="1:17" ht="15" thickBot="1">
      <c r="A442" s="551" t="s">
        <v>762</v>
      </c>
      <c r="B442" s="551"/>
      <c r="C442" s="551"/>
      <c r="D442" s="551"/>
      <c r="E442" s="551"/>
      <c r="F442" s="551"/>
      <c r="G442" s="551"/>
      <c r="H442" s="551"/>
      <c r="I442" s="551"/>
      <c r="J442" s="551"/>
      <c r="K442" s="551"/>
      <c r="L442" s="551"/>
      <c r="M442" s="551"/>
      <c r="N442" s="551"/>
      <c r="O442" s="551"/>
      <c r="P442" s="551"/>
      <c r="Q442" s="551"/>
    </row>
    <row r="443" spans="1:17" ht="15" thickTop="1">
      <c r="A443" s="548" t="s">
        <v>763</v>
      </c>
      <c r="B443" s="548"/>
      <c r="C443" s="548"/>
      <c r="D443" s="548"/>
      <c r="E443" s="548"/>
      <c r="F443" s="548"/>
      <c r="G443" s="548"/>
      <c r="H443" s="548"/>
      <c r="I443" s="548"/>
      <c r="J443" s="548"/>
      <c r="K443" s="548"/>
      <c r="L443" s="548"/>
      <c r="M443" s="548"/>
      <c r="N443" s="548"/>
      <c r="O443" s="548"/>
      <c r="P443" s="548"/>
      <c r="Q443" s="548"/>
    </row>
    <row r="444" spans="1:17">
      <c r="A444" s="549" t="s">
        <v>855</v>
      </c>
      <c r="B444" s="549"/>
      <c r="C444" s="549"/>
      <c r="D444" s="549"/>
      <c r="E444" s="549"/>
      <c r="F444" s="549"/>
      <c r="G444" s="549"/>
      <c r="H444" s="549"/>
      <c r="I444" s="549"/>
      <c r="J444" s="549"/>
      <c r="K444" s="549"/>
      <c r="L444" s="549"/>
      <c r="M444" s="549"/>
      <c r="N444" s="549"/>
      <c r="O444" s="549"/>
      <c r="P444" s="549"/>
      <c r="Q444" s="549"/>
    </row>
    <row r="445" spans="1:17">
      <c r="A445" s="252"/>
      <c r="B445" s="253"/>
      <c r="C445" s="253"/>
      <c r="D445" s="253"/>
      <c r="E445" s="253"/>
      <c r="F445" s="254"/>
      <c r="G445" s="255"/>
      <c r="H445" s="255"/>
      <c r="I445" s="256"/>
    </row>
  </sheetData>
  <mergeCells count="14">
    <mergeCell ref="A443:Q443"/>
    <mergeCell ref="A444:Q444"/>
    <mergeCell ref="A157:Q157"/>
    <mergeCell ref="A205:Q205"/>
    <mergeCell ref="A294:Q294"/>
    <mergeCell ref="A327:Q327"/>
    <mergeCell ref="A408:Q408"/>
    <mergeCell ref="A442:Q442"/>
    <mergeCell ref="A73:Q73"/>
    <mergeCell ref="A1:Q1"/>
    <mergeCell ref="B2:H2"/>
    <mergeCell ref="I2:N2"/>
    <mergeCell ref="O2:P2"/>
    <mergeCell ref="A4:Q4"/>
  </mergeCells>
  <pageMargins left="0.7" right="0.7" top="0.75" bottom="0.75" header="0.3" footer="0.3"/>
  <pageSetup paperSize="9" orientation="landscape"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B36193-F101-4B93-AD26-4059E6A07FCD}">
  <sheetPr codeName="Sheet5"/>
  <dimension ref="A1:U24"/>
  <sheetViews>
    <sheetView workbookViewId="0">
      <selection activeCell="D7" sqref="D7"/>
    </sheetView>
  </sheetViews>
  <sheetFormatPr defaultRowHeight="14.4"/>
  <cols>
    <col min="1" max="1" width="10.77734375" style="6" bestFit="1" customWidth="1"/>
    <col min="2" max="2" width="14.44140625" style="6" bestFit="1" customWidth="1"/>
    <col min="3" max="3" width="17.33203125" style="6" bestFit="1" customWidth="1"/>
    <col min="4" max="4" width="22.6640625" style="6" bestFit="1" customWidth="1"/>
    <col min="5" max="5" width="15.6640625" style="6" customWidth="1"/>
    <col min="6" max="6" width="13.77734375" style="6" customWidth="1"/>
    <col min="7" max="7" width="34.88671875" style="6" bestFit="1" customWidth="1"/>
    <col min="8" max="16384" width="8.88671875" style="6"/>
  </cols>
  <sheetData>
    <row r="1" spans="1:21" s="200" customFormat="1" ht="45" customHeight="1">
      <c r="A1" s="535" t="s">
        <v>871</v>
      </c>
      <c r="B1" s="535"/>
      <c r="C1" s="535"/>
      <c r="D1" s="535"/>
      <c r="E1" s="535"/>
      <c r="F1" s="535"/>
      <c r="G1" s="535"/>
      <c r="H1" s="257"/>
      <c r="I1" s="257"/>
      <c r="J1" s="257"/>
      <c r="K1" s="257"/>
      <c r="L1" s="257"/>
      <c r="M1" s="257"/>
      <c r="N1" s="257"/>
      <c r="O1" s="257"/>
      <c r="P1" s="257"/>
      <c r="Q1" s="257"/>
      <c r="R1" s="199"/>
      <c r="S1" s="199"/>
      <c r="T1" s="199"/>
      <c r="U1" s="199"/>
    </row>
    <row r="2" spans="1:21" ht="28.8">
      <c r="A2" s="258" t="s">
        <v>764</v>
      </c>
      <c r="B2" s="259" t="s">
        <v>765</v>
      </c>
      <c r="C2" s="258" t="s">
        <v>766</v>
      </c>
      <c r="D2" s="258" t="s">
        <v>767</v>
      </c>
      <c r="E2" s="258" t="s">
        <v>768</v>
      </c>
      <c r="F2" s="258" t="s">
        <v>769</v>
      </c>
      <c r="G2" s="259" t="s">
        <v>770</v>
      </c>
    </row>
    <row r="3" spans="1:21">
      <c r="A3" s="552" t="s">
        <v>771</v>
      </c>
      <c r="B3" s="555" t="s">
        <v>772</v>
      </c>
      <c r="C3" s="260" t="s">
        <v>773</v>
      </c>
      <c r="D3" s="261" t="s">
        <v>60</v>
      </c>
      <c r="E3" s="261" t="s">
        <v>774</v>
      </c>
      <c r="F3" s="447" t="s">
        <v>60</v>
      </c>
      <c r="G3" s="442" t="s">
        <v>775</v>
      </c>
    </row>
    <row r="4" spans="1:21">
      <c r="A4" s="553"/>
      <c r="B4" s="556"/>
      <c r="C4" s="263" t="s">
        <v>60</v>
      </c>
      <c r="D4" s="264" t="s">
        <v>776</v>
      </c>
      <c r="E4" s="264" t="s">
        <v>777</v>
      </c>
      <c r="F4" s="264" t="s">
        <v>778</v>
      </c>
      <c r="G4" s="272" t="s">
        <v>779</v>
      </c>
    </row>
    <row r="5" spans="1:21">
      <c r="A5" s="554"/>
      <c r="B5" s="557"/>
      <c r="C5" s="265" t="s">
        <v>60</v>
      </c>
      <c r="D5" s="266" t="s">
        <v>780</v>
      </c>
      <c r="E5" s="266" t="s">
        <v>781</v>
      </c>
      <c r="F5" s="266" t="s">
        <v>782</v>
      </c>
      <c r="G5" s="443" t="s">
        <v>783</v>
      </c>
    </row>
    <row r="6" spans="1:21">
      <c r="A6" s="552" t="s">
        <v>784</v>
      </c>
      <c r="B6" s="555" t="s">
        <v>785</v>
      </c>
      <c r="C6" s="260" t="s">
        <v>408</v>
      </c>
      <c r="D6" s="260" t="s">
        <v>60</v>
      </c>
      <c r="E6" s="262" t="s">
        <v>786</v>
      </c>
      <c r="F6" s="260" t="s">
        <v>60</v>
      </c>
      <c r="G6" s="269" t="s">
        <v>787</v>
      </c>
    </row>
    <row r="7" spans="1:21">
      <c r="A7" s="553"/>
      <c r="B7" s="556"/>
      <c r="C7" s="264" t="s">
        <v>60</v>
      </c>
      <c r="D7" s="264" t="s">
        <v>590</v>
      </c>
      <c r="E7" s="264" t="s">
        <v>788</v>
      </c>
      <c r="F7" s="264" t="s">
        <v>789</v>
      </c>
      <c r="G7" s="272" t="s">
        <v>790</v>
      </c>
    </row>
    <row r="8" spans="1:21">
      <c r="A8" s="553"/>
      <c r="B8" s="556"/>
      <c r="C8" s="264" t="s">
        <v>60</v>
      </c>
      <c r="D8" s="267" t="s">
        <v>406</v>
      </c>
      <c r="E8" s="264" t="s">
        <v>791</v>
      </c>
      <c r="F8" s="264" t="s">
        <v>792</v>
      </c>
      <c r="G8" s="272" t="s">
        <v>793</v>
      </c>
    </row>
    <row r="9" spans="1:21">
      <c r="A9" s="554"/>
      <c r="B9" s="557"/>
      <c r="C9" s="266" t="s">
        <v>60</v>
      </c>
      <c r="D9" s="266" t="s">
        <v>407</v>
      </c>
      <c r="E9" s="266" t="s">
        <v>794</v>
      </c>
      <c r="F9" s="266" t="s">
        <v>795</v>
      </c>
      <c r="G9" s="443" t="s">
        <v>796</v>
      </c>
    </row>
    <row r="10" spans="1:21">
      <c r="A10" s="552" t="s">
        <v>797</v>
      </c>
      <c r="B10" s="555" t="s">
        <v>798</v>
      </c>
      <c r="C10" s="260" t="s">
        <v>408</v>
      </c>
      <c r="D10" s="260" t="s">
        <v>60</v>
      </c>
      <c r="E10" s="260" t="s">
        <v>786</v>
      </c>
      <c r="F10" s="260" t="s">
        <v>60</v>
      </c>
      <c r="G10" s="269" t="s">
        <v>787</v>
      </c>
    </row>
    <row r="11" spans="1:21">
      <c r="A11" s="553"/>
      <c r="B11" s="556"/>
      <c r="C11" s="264" t="s">
        <v>60</v>
      </c>
      <c r="D11" s="264" t="s">
        <v>590</v>
      </c>
      <c r="E11" s="267" t="s">
        <v>788</v>
      </c>
      <c r="F11" s="264" t="s">
        <v>799</v>
      </c>
      <c r="G11" s="272" t="s">
        <v>790</v>
      </c>
    </row>
    <row r="12" spans="1:21">
      <c r="A12" s="553"/>
      <c r="B12" s="556"/>
      <c r="C12" s="264" t="s">
        <v>60</v>
      </c>
      <c r="D12" s="267" t="s">
        <v>406</v>
      </c>
      <c r="E12" s="264" t="s">
        <v>791</v>
      </c>
      <c r="F12" s="264" t="s">
        <v>800</v>
      </c>
      <c r="G12" s="272" t="s">
        <v>793</v>
      </c>
    </row>
    <row r="13" spans="1:21">
      <c r="A13" s="554"/>
      <c r="B13" s="557"/>
      <c r="C13" s="266" t="s">
        <v>60</v>
      </c>
      <c r="D13" s="268" t="s">
        <v>801</v>
      </c>
      <c r="E13" s="268" t="s">
        <v>794</v>
      </c>
      <c r="F13" s="266" t="s">
        <v>802</v>
      </c>
      <c r="G13" s="443" t="s">
        <v>796</v>
      </c>
    </row>
    <row r="14" spans="1:21">
      <c r="A14" s="552" t="s">
        <v>803</v>
      </c>
      <c r="B14" s="555" t="s">
        <v>804</v>
      </c>
      <c r="C14" s="260" t="s">
        <v>406</v>
      </c>
      <c r="D14" s="269" t="s">
        <v>60</v>
      </c>
      <c r="E14" s="260" t="s">
        <v>791</v>
      </c>
      <c r="F14" s="260" t="s">
        <v>60</v>
      </c>
      <c r="G14" s="272" t="s">
        <v>793</v>
      </c>
    </row>
    <row r="15" spans="1:21">
      <c r="A15" s="553"/>
      <c r="B15" s="556"/>
      <c r="C15" s="264" t="s">
        <v>60</v>
      </c>
      <c r="D15" s="264" t="s">
        <v>590</v>
      </c>
      <c r="E15" s="264" t="s">
        <v>788</v>
      </c>
      <c r="F15" s="264" t="s">
        <v>805</v>
      </c>
      <c r="G15" s="272" t="s">
        <v>790</v>
      </c>
    </row>
    <row r="16" spans="1:21">
      <c r="A16" s="553"/>
      <c r="B16" s="556"/>
      <c r="C16" s="264" t="s">
        <v>60</v>
      </c>
      <c r="D16" s="264" t="s">
        <v>408</v>
      </c>
      <c r="E16" s="264" t="s">
        <v>786</v>
      </c>
      <c r="F16" s="264" t="s">
        <v>806</v>
      </c>
      <c r="G16" s="272" t="s">
        <v>787</v>
      </c>
    </row>
    <row r="17" spans="1:7">
      <c r="A17" s="554"/>
      <c r="B17" s="557"/>
      <c r="C17" s="266" t="s">
        <v>60</v>
      </c>
      <c r="D17" s="268" t="s">
        <v>801</v>
      </c>
      <c r="E17" s="266" t="s">
        <v>794</v>
      </c>
      <c r="F17" s="266" t="s">
        <v>807</v>
      </c>
      <c r="G17" s="266" t="s">
        <v>796</v>
      </c>
    </row>
    <row r="18" spans="1:7" ht="28.8" customHeight="1">
      <c r="A18" s="552" t="s">
        <v>808</v>
      </c>
      <c r="B18" s="555" t="s">
        <v>809</v>
      </c>
      <c r="C18" s="271" t="s">
        <v>427</v>
      </c>
      <c r="D18" s="271" t="s">
        <v>427</v>
      </c>
      <c r="E18" s="270" t="s">
        <v>810</v>
      </c>
      <c r="F18" s="270" t="s">
        <v>811</v>
      </c>
      <c r="G18" s="270" t="s">
        <v>812</v>
      </c>
    </row>
    <row r="19" spans="1:7">
      <c r="A19" s="554"/>
      <c r="B19" s="557"/>
      <c r="C19" s="442" t="s">
        <v>60</v>
      </c>
      <c r="D19" s="440" t="s">
        <v>820</v>
      </c>
      <c r="E19" s="440" t="s">
        <v>821</v>
      </c>
      <c r="F19" s="273" t="s">
        <v>872</v>
      </c>
      <c r="G19" s="440" t="s">
        <v>823</v>
      </c>
    </row>
    <row r="20" spans="1:7" ht="14.4" customHeight="1">
      <c r="A20" s="558" t="s">
        <v>813</v>
      </c>
      <c r="B20" s="555" t="s">
        <v>814</v>
      </c>
      <c r="C20" s="269" t="s">
        <v>427</v>
      </c>
      <c r="D20" s="269" t="s">
        <v>427</v>
      </c>
      <c r="E20" s="270" t="s">
        <v>810</v>
      </c>
      <c r="F20" s="270" t="s">
        <v>815</v>
      </c>
      <c r="G20" s="270" t="s">
        <v>812</v>
      </c>
    </row>
    <row r="21" spans="1:7">
      <c r="A21" s="559"/>
      <c r="B21" s="557"/>
      <c r="C21" s="439" t="s">
        <v>60</v>
      </c>
      <c r="D21" s="423" t="s">
        <v>820</v>
      </c>
      <c r="E21" s="423" t="s">
        <v>821</v>
      </c>
      <c r="F21" s="273" t="s">
        <v>856</v>
      </c>
      <c r="G21" s="423" t="s">
        <v>823</v>
      </c>
    </row>
    <row r="22" spans="1:7" ht="28.8" customHeight="1">
      <c r="A22" s="552" t="s">
        <v>816</v>
      </c>
      <c r="B22" s="555" t="s">
        <v>798</v>
      </c>
      <c r="C22" s="269" t="s">
        <v>427</v>
      </c>
      <c r="D22" s="269" t="s">
        <v>427</v>
      </c>
      <c r="E22" s="262" t="s">
        <v>810</v>
      </c>
      <c r="F22" s="262" t="s">
        <v>873</v>
      </c>
      <c r="G22" s="260" t="s">
        <v>812</v>
      </c>
    </row>
    <row r="23" spans="1:7">
      <c r="A23" s="553"/>
      <c r="B23" s="556"/>
      <c r="C23" s="264" t="s">
        <v>60</v>
      </c>
      <c r="D23" s="264" t="s">
        <v>425</v>
      </c>
      <c r="E23" s="264" t="s">
        <v>817</v>
      </c>
      <c r="F23" s="272" t="s">
        <v>818</v>
      </c>
      <c r="G23" s="264" t="s">
        <v>819</v>
      </c>
    </row>
    <row r="24" spans="1:7">
      <c r="A24" s="554"/>
      <c r="B24" s="557"/>
      <c r="C24" s="266" t="s">
        <v>60</v>
      </c>
      <c r="D24" s="266" t="s">
        <v>820</v>
      </c>
      <c r="E24" s="266" t="s">
        <v>821</v>
      </c>
      <c r="F24" s="273" t="s">
        <v>822</v>
      </c>
      <c r="G24" s="266" t="s">
        <v>823</v>
      </c>
    </row>
  </sheetData>
  <mergeCells count="15">
    <mergeCell ref="A14:A17"/>
    <mergeCell ref="B14:B17"/>
    <mergeCell ref="A22:A24"/>
    <mergeCell ref="B22:B24"/>
    <mergeCell ref="A1:G1"/>
    <mergeCell ref="A3:A5"/>
    <mergeCell ref="B3:B5"/>
    <mergeCell ref="A6:A9"/>
    <mergeCell ref="B6:B9"/>
    <mergeCell ref="A10:A13"/>
    <mergeCell ref="B10:B13"/>
    <mergeCell ref="B20:B21"/>
    <mergeCell ref="A20:A21"/>
    <mergeCell ref="A18:A19"/>
    <mergeCell ref="B18:B19"/>
  </mergeCells>
  <pageMargins left="0.7" right="0.7" top="0.75" bottom="0.75" header="0.3" footer="0.3"/>
  <pageSetup paperSize="9" orientation="landscape"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dimension ref="A1:Z55"/>
  <sheetViews>
    <sheetView workbookViewId="0">
      <selection sqref="A1:M3"/>
    </sheetView>
  </sheetViews>
  <sheetFormatPr defaultRowHeight="14.4"/>
  <sheetData>
    <row r="1" spans="1:20" ht="15" customHeight="1">
      <c r="A1" s="563" t="s">
        <v>103</v>
      </c>
      <c r="B1" s="564"/>
      <c r="C1" s="564"/>
      <c r="D1" s="564"/>
      <c r="E1" s="564"/>
      <c r="F1" s="564"/>
      <c r="G1" s="564"/>
      <c r="H1" s="564"/>
      <c r="I1" s="564"/>
      <c r="J1" s="564"/>
      <c r="K1" s="564"/>
      <c r="L1" s="564"/>
      <c r="M1" s="565"/>
    </row>
    <row r="2" spans="1:20">
      <c r="A2" s="566"/>
      <c r="B2" s="567"/>
      <c r="C2" s="567"/>
      <c r="D2" s="567"/>
      <c r="E2" s="567"/>
      <c r="F2" s="567"/>
      <c r="G2" s="567"/>
      <c r="H2" s="567"/>
      <c r="I2" s="567"/>
      <c r="J2" s="567"/>
      <c r="K2" s="567"/>
      <c r="L2" s="567"/>
      <c r="M2" s="568"/>
    </row>
    <row r="3" spans="1:20">
      <c r="A3" s="569"/>
      <c r="B3" s="570"/>
      <c r="C3" s="570"/>
      <c r="D3" s="570"/>
      <c r="E3" s="570"/>
      <c r="F3" s="570"/>
      <c r="G3" s="570"/>
      <c r="H3" s="570"/>
      <c r="I3" s="570"/>
      <c r="J3" s="570"/>
      <c r="K3" s="570"/>
      <c r="L3" s="570"/>
      <c r="M3" s="571"/>
    </row>
    <row r="4" spans="1:20" ht="15" thickBot="1">
      <c r="A4" s="562" t="s">
        <v>18</v>
      </c>
      <c r="B4" s="562"/>
      <c r="C4" s="562"/>
      <c r="D4" s="562"/>
      <c r="E4" s="562"/>
      <c r="F4" s="562"/>
      <c r="G4" s="562"/>
      <c r="H4" s="562"/>
      <c r="I4" s="562"/>
      <c r="J4" s="562"/>
      <c r="K4" s="562"/>
      <c r="L4" s="562"/>
      <c r="M4" s="562"/>
    </row>
    <row r="5" spans="1:20" ht="15.6" thickTop="1">
      <c r="A5" s="129" t="s">
        <v>13</v>
      </c>
      <c r="B5" s="104" t="s">
        <v>30</v>
      </c>
      <c r="C5" s="104" t="s">
        <v>31</v>
      </c>
      <c r="D5" s="104" t="s">
        <v>32</v>
      </c>
      <c r="E5" s="104" t="s">
        <v>33</v>
      </c>
      <c r="F5" s="104" t="s">
        <v>10</v>
      </c>
      <c r="G5" s="104" t="s">
        <v>11</v>
      </c>
      <c r="H5" s="104" t="s">
        <v>12</v>
      </c>
      <c r="I5" s="104" t="s">
        <v>34</v>
      </c>
      <c r="J5" s="104" t="s">
        <v>35</v>
      </c>
      <c r="K5" s="104" t="s">
        <v>36</v>
      </c>
      <c r="L5" s="104" t="s">
        <v>37</v>
      </c>
      <c r="M5" s="105" t="s">
        <v>14</v>
      </c>
      <c r="P5" s="13"/>
      <c r="Q5" s="13"/>
      <c r="R5" s="13"/>
      <c r="S5" s="13"/>
      <c r="T5" s="13"/>
    </row>
    <row r="6" spans="1:20">
      <c r="A6" s="130" t="s">
        <v>6</v>
      </c>
      <c r="B6" s="131">
        <v>0.10090313269951237</v>
      </c>
      <c r="C6" s="131">
        <v>3.0000000000000001E-3</v>
      </c>
      <c r="D6" s="131">
        <v>101.7076077639877</v>
      </c>
      <c r="E6" s="131" t="s">
        <v>27</v>
      </c>
      <c r="F6" s="131" t="s">
        <v>27</v>
      </c>
      <c r="G6" s="131">
        <v>8.9999999999999993E-3</v>
      </c>
      <c r="H6" s="131">
        <v>1.6E-2</v>
      </c>
      <c r="I6" s="131">
        <v>5.7000000000000002E-2</v>
      </c>
      <c r="J6" s="131">
        <v>5.0000000000000001E-3</v>
      </c>
      <c r="K6" s="131">
        <v>8.9999999999999993E-3</v>
      </c>
      <c r="L6" s="131">
        <v>3.5000000000000003E-2</v>
      </c>
      <c r="M6" s="132">
        <v>101.9310283180577</v>
      </c>
      <c r="O6" s="12"/>
      <c r="P6" s="11"/>
      <c r="Q6" s="11"/>
      <c r="R6" s="11"/>
      <c r="S6" s="11"/>
      <c r="T6" s="11"/>
    </row>
    <row r="7" spans="1:20">
      <c r="A7" s="130" t="s">
        <v>5</v>
      </c>
      <c r="B7" s="131">
        <v>102.15811541246255</v>
      </c>
      <c r="C7" s="131">
        <v>1.0673291543038518E-2</v>
      </c>
      <c r="D7" s="131">
        <v>0.106</v>
      </c>
      <c r="E7" s="131" t="s">
        <v>27</v>
      </c>
      <c r="F7" s="131" t="s">
        <v>27</v>
      </c>
      <c r="G7" s="131">
        <v>0.02</v>
      </c>
      <c r="H7" s="131">
        <v>4.4999999999999998E-2</v>
      </c>
      <c r="I7" s="131">
        <v>0.12275231614927909</v>
      </c>
      <c r="J7" s="131">
        <v>1.2E-2</v>
      </c>
      <c r="K7" s="131">
        <v>1.2918989768249624E-2</v>
      </c>
      <c r="L7" s="131">
        <v>8.5000000000000006E-2</v>
      </c>
      <c r="M7" s="132">
        <v>102.46691633180984</v>
      </c>
      <c r="O7" s="12"/>
      <c r="P7" s="11"/>
      <c r="Q7" s="11"/>
      <c r="R7" s="11"/>
      <c r="S7" s="11"/>
      <c r="T7" s="11"/>
    </row>
    <row r="8" spans="1:20">
      <c r="A8" s="130" t="s">
        <v>9</v>
      </c>
      <c r="B8" s="131">
        <v>19.606739972673996</v>
      </c>
      <c r="C8" s="131">
        <v>0.24548570548988594</v>
      </c>
      <c r="D8" s="131">
        <v>4.9627239369140872</v>
      </c>
      <c r="E8" s="131">
        <v>3.3642162307518162</v>
      </c>
      <c r="F8" s="131">
        <v>4.0365209895514745E-2</v>
      </c>
      <c r="G8" s="131">
        <v>1.2070246046642812</v>
      </c>
      <c r="H8" s="131">
        <v>66.357717556932272</v>
      </c>
      <c r="I8" s="131">
        <v>0.1654964262369745</v>
      </c>
      <c r="J8" s="131">
        <v>0.65368130722223527</v>
      </c>
      <c r="K8" s="131">
        <v>7.8590521090185203E-2</v>
      </c>
      <c r="L8" s="131">
        <v>3.0068597655410221</v>
      </c>
      <c r="M8" s="132">
        <v>99.688901237412267</v>
      </c>
      <c r="O8" s="12"/>
      <c r="P8" s="11"/>
      <c r="Q8" s="11"/>
      <c r="R8" s="11"/>
      <c r="S8" s="11"/>
      <c r="T8" s="11"/>
    </row>
    <row r="9" spans="1:20">
      <c r="A9" s="130" t="s">
        <v>2</v>
      </c>
      <c r="B9" s="131">
        <v>68.043396891336783</v>
      </c>
      <c r="C9" s="131">
        <v>0.34901663345735956</v>
      </c>
      <c r="D9" s="131">
        <v>19.595753598350182</v>
      </c>
      <c r="E9" s="131" t="s">
        <v>27</v>
      </c>
      <c r="F9" s="131">
        <v>2E-3</v>
      </c>
      <c r="G9" s="131">
        <v>0.02</v>
      </c>
      <c r="H9" s="131">
        <v>0.78035667520911356</v>
      </c>
      <c r="I9" s="131">
        <v>10.471210968662611</v>
      </c>
      <c r="J9" s="131">
        <v>0.65368130722223527</v>
      </c>
      <c r="K9" s="131">
        <v>2.6914562017186717E-2</v>
      </c>
      <c r="L9" s="131">
        <v>5.3999999999999999E-2</v>
      </c>
      <c r="M9" s="132">
        <v>99.996403296306582</v>
      </c>
      <c r="O9" s="12"/>
      <c r="P9" s="11"/>
      <c r="Q9" s="11"/>
      <c r="R9" s="11"/>
      <c r="S9" s="11"/>
      <c r="T9" s="11"/>
    </row>
    <row r="10" spans="1:20">
      <c r="A10" s="130" t="s">
        <v>3</v>
      </c>
      <c r="B10" s="131">
        <v>67.863663186215788</v>
      </c>
      <c r="C10" s="131">
        <v>7.471304080126963E-3</v>
      </c>
      <c r="D10" s="131">
        <v>17.495013524759713</v>
      </c>
      <c r="E10" s="131" t="s">
        <v>27</v>
      </c>
      <c r="F10" s="131">
        <v>2E-3</v>
      </c>
      <c r="G10" s="131">
        <v>2.1000000000000001E-2</v>
      </c>
      <c r="H10" s="131">
        <v>0.45265071188393802</v>
      </c>
      <c r="I10" s="131">
        <v>2.8156312516740893</v>
      </c>
      <c r="J10" s="131">
        <v>11.165727044503386</v>
      </c>
      <c r="K10" s="131">
        <v>1.3995572248937091E-2</v>
      </c>
      <c r="L10" s="131">
        <v>3.4000000000000002E-2</v>
      </c>
      <c r="M10" s="132">
        <v>99.864176036389352</v>
      </c>
      <c r="O10" s="12"/>
      <c r="P10" s="11"/>
      <c r="Q10" s="11"/>
      <c r="R10" s="11"/>
      <c r="S10" s="11"/>
      <c r="T10" s="11"/>
    </row>
    <row r="11" spans="1:20">
      <c r="A11" s="130" t="s">
        <v>0</v>
      </c>
      <c r="B11" s="131">
        <v>69.306788198678589</v>
      </c>
      <c r="C11" s="131">
        <v>0.37890184977786739</v>
      </c>
      <c r="D11" s="131">
        <v>14.096603749165361</v>
      </c>
      <c r="E11" s="131">
        <v>5.8293923705522621</v>
      </c>
      <c r="F11" s="131">
        <v>0.14179573732526976</v>
      </c>
      <c r="G11" s="131">
        <v>2.4399638581487695</v>
      </c>
      <c r="H11" s="131">
        <v>3.624493714770419</v>
      </c>
      <c r="I11" s="131">
        <v>3.7033935381108396</v>
      </c>
      <c r="J11" s="131">
        <v>0.73977591841735879</v>
      </c>
      <c r="K11" s="131">
        <v>7.4284191167435343E-2</v>
      </c>
      <c r="L11" s="131">
        <v>9.7000000000000003E-2</v>
      </c>
      <c r="M11" s="132">
        <v>100.43249538643256</v>
      </c>
      <c r="O11" s="12"/>
      <c r="P11" s="11"/>
      <c r="Q11" s="11"/>
      <c r="R11" s="11"/>
      <c r="S11" s="11"/>
      <c r="T11" s="11"/>
    </row>
    <row r="12" spans="1:20">
      <c r="A12" s="130" t="s">
        <v>7</v>
      </c>
      <c r="B12" s="131">
        <v>39.706433791557068</v>
      </c>
      <c r="C12" s="131">
        <v>4.0184942659540024</v>
      </c>
      <c r="D12" s="131">
        <v>8.2973481751818952</v>
      </c>
      <c r="E12" s="131">
        <v>18.6027405120828</v>
      </c>
      <c r="F12" s="131">
        <v>0.16146083958205898</v>
      </c>
      <c r="G12" s="131">
        <v>13.226438070928992</v>
      </c>
      <c r="H12" s="131">
        <v>15.224627212541849</v>
      </c>
      <c r="I12" s="131">
        <v>0.75733795052814146</v>
      </c>
      <c r="J12" s="131">
        <v>0.16793763665221656</v>
      </c>
      <c r="K12" s="131">
        <v>6.7824696283310532E-2</v>
      </c>
      <c r="L12" s="131">
        <v>0.20413543362388589</v>
      </c>
      <c r="M12" s="132">
        <v>100.43477858491622</v>
      </c>
      <c r="O12" s="12"/>
      <c r="P12" s="11"/>
      <c r="Q12" s="11"/>
      <c r="R12" s="11"/>
      <c r="S12" s="11"/>
      <c r="T12" s="11"/>
    </row>
    <row r="13" spans="1:20">
      <c r="A13" s="130" t="s">
        <v>8</v>
      </c>
      <c r="B13" s="131">
        <v>38.529230576729425</v>
      </c>
      <c r="C13" s="131">
        <v>2.0279253931773187E-2</v>
      </c>
      <c r="D13" s="131">
        <v>0.192</v>
      </c>
      <c r="E13" s="131">
        <v>17.29317983165592</v>
      </c>
      <c r="F13" s="131">
        <v>0.24012124860921591</v>
      </c>
      <c r="G13" s="131">
        <v>43.303378178566767</v>
      </c>
      <c r="H13" s="131">
        <v>0.25756154308165963</v>
      </c>
      <c r="I13" s="131" t="s">
        <v>28</v>
      </c>
      <c r="J13" s="131">
        <v>7.0000000000000001E-3</v>
      </c>
      <c r="K13" s="131">
        <v>8.9999999999999993E-3</v>
      </c>
      <c r="L13" s="131">
        <v>3.4000000000000002E-2</v>
      </c>
      <c r="M13" s="132">
        <v>99.79544408776529</v>
      </c>
      <c r="O13" s="12"/>
      <c r="P13" s="11"/>
      <c r="Q13" s="11"/>
      <c r="R13" s="11"/>
      <c r="S13" s="11"/>
      <c r="T13" s="11"/>
    </row>
    <row r="14" spans="1:20">
      <c r="A14" s="130" t="s">
        <v>1</v>
      </c>
      <c r="B14" s="131">
        <v>51.922019293991788</v>
      </c>
      <c r="C14" s="131">
        <v>2.2659397945870778</v>
      </c>
      <c r="D14" s="131">
        <v>13.671018278806313</v>
      </c>
      <c r="E14" s="131">
        <v>13.664177820692398</v>
      </c>
      <c r="F14" s="131">
        <v>0.17802092569303937</v>
      </c>
      <c r="G14" s="131">
        <v>4.9108259514293247</v>
      </c>
      <c r="H14" s="131">
        <v>8.7044841495937924</v>
      </c>
      <c r="I14" s="131">
        <v>2.8112472403830435</v>
      </c>
      <c r="J14" s="131">
        <v>1.1553684243098694</v>
      </c>
      <c r="K14" s="131">
        <v>0.30682600699592855</v>
      </c>
      <c r="L14" s="131">
        <v>0.15337743391200076</v>
      </c>
      <c r="M14" s="132">
        <v>99.743305320394583</v>
      </c>
      <c r="O14" s="12"/>
      <c r="P14" s="11"/>
      <c r="Q14" s="11"/>
      <c r="R14" s="11"/>
      <c r="S14" s="11"/>
      <c r="T14" s="11"/>
    </row>
    <row r="15" spans="1:20">
      <c r="A15" s="133" t="s">
        <v>4</v>
      </c>
      <c r="B15" s="134">
        <v>7.3575200926727771E-2</v>
      </c>
      <c r="C15" s="134">
        <v>5.3366457715192592E-3</v>
      </c>
      <c r="D15" s="134">
        <v>0.1045664546336723</v>
      </c>
      <c r="E15" s="134">
        <v>0.41565209684395532</v>
      </c>
      <c r="F15" s="134">
        <v>3.1050161458088263E-3</v>
      </c>
      <c r="G15" s="134">
        <v>9.0701270870726311E-2</v>
      </c>
      <c r="H15" s="134">
        <v>1.8632111627183891E-2</v>
      </c>
      <c r="I15" s="134">
        <v>0.16878443470525875</v>
      </c>
      <c r="J15" s="134">
        <v>4.2515857380307984E-3</v>
      </c>
      <c r="K15" s="134">
        <v>8.61265984549975E-3</v>
      </c>
      <c r="L15" s="134">
        <v>6.179234747533844E-2</v>
      </c>
      <c r="M15" s="135">
        <v>0.95500982458372141</v>
      </c>
      <c r="O15" s="12"/>
      <c r="P15" s="11"/>
      <c r="Q15" s="11"/>
      <c r="R15" s="11"/>
      <c r="S15" s="11"/>
      <c r="T15" s="11"/>
    </row>
    <row r="16" spans="1:20" ht="15" thickBot="1">
      <c r="A16" s="560" t="s">
        <v>19</v>
      </c>
      <c r="B16" s="561"/>
      <c r="C16" s="561"/>
      <c r="D16" s="561"/>
      <c r="E16" s="561"/>
      <c r="F16" s="561"/>
      <c r="G16" s="561"/>
      <c r="H16" s="561"/>
      <c r="I16" s="561"/>
      <c r="J16" s="561"/>
      <c r="K16" s="561"/>
      <c r="L16" s="561"/>
      <c r="M16" s="561"/>
    </row>
    <row r="17" spans="1:26" ht="15.6" thickTop="1">
      <c r="A17" s="129" t="s">
        <v>13</v>
      </c>
      <c r="B17" s="104" t="s">
        <v>30</v>
      </c>
      <c r="C17" s="104" t="s">
        <v>31</v>
      </c>
      <c r="D17" s="104" t="s">
        <v>32</v>
      </c>
      <c r="E17" s="104" t="s">
        <v>33</v>
      </c>
      <c r="F17" s="104" t="s">
        <v>10</v>
      </c>
      <c r="G17" s="104" t="s">
        <v>11</v>
      </c>
      <c r="H17" s="104" t="s">
        <v>12</v>
      </c>
      <c r="I17" s="104" t="s">
        <v>34</v>
      </c>
      <c r="J17" s="104" t="s">
        <v>35</v>
      </c>
      <c r="K17" s="104" t="s">
        <v>36</v>
      </c>
      <c r="L17" s="104" t="s">
        <v>37</v>
      </c>
      <c r="M17" s="105" t="s">
        <v>14</v>
      </c>
      <c r="P17" s="7"/>
      <c r="Q17" s="7"/>
      <c r="R17" s="7"/>
      <c r="S17" s="7"/>
      <c r="T17" s="7"/>
      <c r="U17" s="7"/>
      <c r="V17" s="7"/>
      <c r="W17" s="7"/>
    </row>
    <row r="18" spans="1:26">
      <c r="A18" s="136" t="s">
        <v>6</v>
      </c>
      <c r="B18" s="131">
        <v>0.02</v>
      </c>
      <c r="C18" s="131">
        <v>0.01</v>
      </c>
      <c r="D18" s="137">
        <v>104.40619161319384</v>
      </c>
      <c r="E18" s="131">
        <v>0.01</v>
      </c>
      <c r="F18" s="131" t="s">
        <v>27</v>
      </c>
      <c r="G18" s="131">
        <v>0.06</v>
      </c>
      <c r="H18" s="131">
        <v>0.02</v>
      </c>
      <c r="I18" s="131">
        <v>0.05</v>
      </c>
      <c r="J18" s="131">
        <v>5.0000000000000001E-3</v>
      </c>
      <c r="K18" s="137">
        <v>5.7886041678995104E-3</v>
      </c>
      <c r="L18" s="138">
        <v>1.5064192768465949E-2</v>
      </c>
      <c r="M18" s="139">
        <v>104.58824981985022</v>
      </c>
      <c r="N18" s="2"/>
      <c r="O18" s="14"/>
      <c r="P18" s="15"/>
      <c r="Q18" s="15"/>
      <c r="R18" s="15"/>
      <c r="S18" s="15"/>
      <c r="T18" s="15"/>
      <c r="U18" s="15"/>
      <c r="V18" s="15"/>
      <c r="W18" s="15"/>
    </row>
    <row r="19" spans="1:26">
      <c r="A19" s="136" t="s">
        <v>5</v>
      </c>
      <c r="B19" s="137">
        <v>100.68402055935944</v>
      </c>
      <c r="C19" s="131">
        <v>0.01</v>
      </c>
      <c r="D19" s="131" t="s">
        <v>29</v>
      </c>
      <c r="E19" s="131">
        <v>4.0000000000000001E-3</v>
      </c>
      <c r="F19" s="131" t="s">
        <v>27</v>
      </c>
      <c r="G19" s="131">
        <v>0.01</v>
      </c>
      <c r="H19" s="131">
        <v>0.02</v>
      </c>
      <c r="I19" s="131">
        <v>0.09</v>
      </c>
      <c r="J19" s="131">
        <v>5.0000000000000001E-3</v>
      </c>
      <c r="K19" s="137">
        <v>5.7886041678995104E-3</v>
      </c>
      <c r="L19" s="138">
        <v>1.6005704816495072E-2</v>
      </c>
      <c r="M19" s="139">
        <v>100.79348938308145</v>
      </c>
      <c r="N19" s="2"/>
      <c r="O19" s="14"/>
      <c r="P19" s="15"/>
      <c r="Q19" s="15"/>
      <c r="R19" s="15"/>
      <c r="S19" s="15"/>
      <c r="T19" s="15"/>
      <c r="U19" s="15"/>
      <c r="V19" s="15"/>
      <c r="W19" s="15"/>
    </row>
    <row r="20" spans="1:26">
      <c r="A20" s="136" t="s">
        <v>9</v>
      </c>
      <c r="B20" s="137">
        <v>19.484336246763107</v>
      </c>
      <c r="C20" s="137">
        <v>0.26444758326878037</v>
      </c>
      <c r="D20" s="137">
        <v>5.0603246546842939</v>
      </c>
      <c r="E20" s="137">
        <v>3.383495082130461</v>
      </c>
      <c r="F20" s="137">
        <v>3.5306131945503597E-2</v>
      </c>
      <c r="G20" s="137">
        <v>1.2554497637522306</v>
      </c>
      <c r="H20" s="137">
        <v>65.163076941423483</v>
      </c>
      <c r="I20" s="137">
        <v>0.1577783343271961</v>
      </c>
      <c r="J20" s="137">
        <v>0.72441563964724021</v>
      </c>
      <c r="K20" s="137">
        <v>7.8146156266643396E-2</v>
      </c>
      <c r="L20" s="138">
        <v>2.7849926380701424</v>
      </c>
      <c r="M20" s="139">
        <v>98.391769172279069</v>
      </c>
      <c r="N20" s="2"/>
      <c r="O20" s="14"/>
      <c r="P20" s="15"/>
      <c r="Q20" s="15"/>
      <c r="R20" s="15"/>
      <c r="S20" s="15"/>
      <c r="T20" s="15"/>
      <c r="U20" s="15"/>
      <c r="V20" s="15"/>
      <c r="W20" s="15"/>
    </row>
    <row r="21" spans="1:26">
      <c r="A21" s="136" t="s">
        <v>2</v>
      </c>
      <c r="B21" s="137">
        <v>67.14510529953138</v>
      </c>
      <c r="C21" s="137">
        <v>0.36750436204264331</v>
      </c>
      <c r="D21" s="137">
        <v>19.87013744669423</v>
      </c>
      <c r="E21" s="137">
        <v>0.11422742419299578</v>
      </c>
      <c r="F21" s="131">
        <v>2E-3</v>
      </c>
      <c r="G21" s="131">
        <v>0.03</v>
      </c>
      <c r="H21" s="137">
        <v>0.79585095305837317</v>
      </c>
      <c r="I21" s="137">
        <v>10.448649693146365</v>
      </c>
      <c r="J21" s="137">
        <v>0.73402327412532031</v>
      </c>
      <c r="K21" s="137">
        <v>2.3154416671598042E-2</v>
      </c>
      <c r="L21" s="138">
        <v>2.6362337344815412E-2</v>
      </c>
      <c r="M21" s="139">
        <v>99.561251808138891</v>
      </c>
      <c r="N21" s="2"/>
      <c r="O21" s="14"/>
      <c r="P21" s="15"/>
      <c r="Q21" s="15"/>
      <c r="R21" s="15"/>
      <c r="S21" s="15"/>
      <c r="T21" s="15"/>
      <c r="U21" s="15"/>
      <c r="V21" s="15"/>
      <c r="W21" s="15"/>
    </row>
    <row r="22" spans="1:26">
      <c r="A22" s="136" t="s">
        <v>3</v>
      </c>
      <c r="B22" s="137">
        <v>67.081730506895283</v>
      </c>
      <c r="C22" s="137">
        <v>7.7778700961405991E-3</v>
      </c>
      <c r="D22" s="137">
        <v>17.672092064206097</v>
      </c>
      <c r="E22" s="137">
        <v>9.9456636581832542E-2</v>
      </c>
      <c r="F22" s="131">
        <v>3.0000000000000001E-3</v>
      </c>
      <c r="G22" s="131">
        <v>0.04</v>
      </c>
      <c r="H22" s="137">
        <v>0.46513281703654619</v>
      </c>
      <c r="I22" s="137">
        <v>2.8321701006558802</v>
      </c>
      <c r="J22" s="137">
        <v>11.253422264175232</v>
      </c>
      <c r="K22" s="137">
        <v>1.3506743058432191E-2</v>
      </c>
      <c r="L22" s="138">
        <v>2.7303849392844533E-2</v>
      </c>
      <c r="M22" s="139">
        <v>99.49372733926613</v>
      </c>
      <c r="N22" s="2"/>
      <c r="O22" s="14"/>
      <c r="P22" s="15"/>
      <c r="Q22" s="15"/>
      <c r="R22" s="15"/>
      <c r="S22" s="15"/>
      <c r="T22" s="15"/>
      <c r="U22" s="15"/>
      <c r="V22" s="15"/>
      <c r="W22" s="15"/>
    </row>
    <row r="23" spans="1:26">
      <c r="A23" s="136" t="s">
        <v>0</v>
      </c>
      <c r="B23" s="137">
        <v>67.841253021718558</v>
      </c>
      <c r="C23" s="137">
        <v>0.39861584242720566</v>
      </c>
      <c r="D23" s="137">
        <v>14.033748523192854</v>
      </c>
      <c r="E23" s="137">
        <v>5.7300808739572622</v>
      </c>
      <c r="F23" s="137">
        <v>0.13435944657038879</v>
      </c>
      <c r="G23" s="137">
        <v>2.4198255586831214</v>
      </c>
      <c r="H23" s="137">
        <v>3.4270908598285232</v>
      </c>
      <c r="I23" s="137">
        <v>3.6161618240208298</v>
      </c>
      <c r="J23" s="137">
        <v>0.79935518857626509</v>
      </c>
      <c r="K23" s="137">
        <v>6.4639413208211205E-2</v>
      </c>
      <c r="L23" s="138">
        <v>2.2596289152698925E-2</v>
      </c>
      <c r="M23" s="139">
        <v>98.487726841335927</v>
      </c>
      <c r="N23" s="1"/>
      <c r="O23" s="14"/>
      <c r="P23" s="15"/>
      <c r="Q23" s="15"/>
      <c r="R23" s="15"/>
      <c r="S23" s="15"/>
      <c r="T23" s="15"/>
      <c r="U23" s="15"/>
      <c r="V23" s="15"/>
      <c r="W23" s="15"/>
    </row>
    <row r="24" spans="1:26">
      <c r="A24" s="136" t="s">
        <v>7</v>
      </c>
      <c r="B24" s="137">
        <v>39.104197050086462</v>
      </c>
      <c r="C24" s="137">
        <v>3.8636569702578427</v>
      </c>
      <c r="D24" s="137">
        <v>8.2937650989234122</v>
      </c>
      <c r="E24" s="137">
        <v>18.417202712772411</v>
      </c>
      <c r="F24" s="137">
        <v>0.155935416092641</v>
      </c>
      <c r="G24" s="137">
        <v>13.384935546774949</v>
      </c>
      <c r="H24" s="137">
        <v>14.675375532945166</v>
      </c>
      <c r="I24" s="137">
        <v>0.73303226134622779</v>
      </c>
      <c r="J24" s="137">
        <v>0.18158429163571407</v>
      </c>
      <c r="K24" s="137">
        <v>6.2709878485578033E-2</v>
      </c>
      <c r="L24" s="138">
        <v>0.17606275298144577</v>
      </c>
      <c r="M24" s="139">
        <v>99.048457512301866</v>
      </c>
      <c r="N24" s="1"/>
      <c r="O24" s="14"/>
      <c r="P24" s="15"/>
      <c r="Q24" s="15"/>
      <c r="R24" s="15"/>
      <c r="S24" s="15"/>
      <c r="T24" s="15"/>
      <c r="U24" s="15"/>
      <c r="V24" s="15"/>
      <c r="W24" s="15"/>
    </row>
    <row r="25" spans="1:26">
      <c r="A25" s="136" t="s">
        <v>8</v>
      </c>
      <c r="B25" s="137">
        <v>38.28909971710538</v>
      </c>
      <c r="C25" s="137">
        <v>2.4305844050439371E-2</v>
      </c>
      <c r="D25" s="131">
        <v>0.21</v>
      </c>
      <c r="E25" s="137">
        <v>16.980497437793268</v>
      </c>
      <c r="F25" s="137">
        <v>0.23243203530789883</v>
      </c>
      <c r="G25" s="137">
        <v>44.59294886288734</v>
      </c>
      <c r="H25" s="137">
        <v>0.2843015555275355</v>
      </c>
      <c r="I25" s="131" t="s">
        <v>28</v>
      </c>
      <c r="J25" s="131">
        <v>1.0999999999999999E-2</v>
      </c>
      <c r="K25" s="137">
        <v>8.6829062518492643E-3</v>
      </c>
      <c r="L25" s="138">
        <v>2.4479313248757167E-2</v>
      </c>
      <c r="M25" s="139">
        <v>100.5369732002804</v>
      </c>
      <c r="N25" s="1"/>
      <c r="O25" s="14"/>
      <c r="P25" s="15"/>
      <c r="Q25" s="15"/>
      <c r="R25" s="15"/>
      <c r="S25" s="15"/>
      <c r="T25" s="15"/>
      <c r="U25" s="15"/>
      <c r="V25" s="15"/>
      <c r="W25" s="15"/>
    </row>
    <row r="26" spans="1:26">
      <c r="A26" s="136" t="s">
        <v>1</v>
      </c>
      <c r="B26" s="137">
        <v>50.868508556964152</v>
      </c>
      <c r="C26" s="137">
        <v>2.4723904568106931</v>
      </c>
      <c r="D26" s="137">
        <v>13.568109961902605</v>
      </c>
      <c r="E26" s="137">
        <v>13.446340322028941</v>
      </c>
      <c r="F26" s="137">
        <v>0.17162703029064258</v>
      </c>
      <c r="G26" s="137">
        <v>4.9650002357440011</v>
      </c>
      <c r="H26" s="137">
        <v>8.4661908797400471</v>
      </c>
      <c r="I26" s="137">
        <v>2.7508309593567666</v>
      </c>
      <c r="J26" s="137">
        <v>1.2730115683456145</v>
      </c>
      <c r="K26" s="137">
        <v>0.29521881256287502</v>
      </c>
      <c r="L26" s="138">
        <v>6.590584336203853E-2</v>
      </c>
      <c r="M26" s="139">
        <v>98.343134627108356</v>
      </c>
      <c r="N26" s="1"/>
      <c r="O26" s="14"/>
      <c r="P26" s="15"/>
      <c r="Q26" s="15"/>
      <c r="R26" s="15"/>
      <c r="S26" s="15"/>
      <c r="T26" s="15"/>
      <c r="U26" s="15"/>
      <c r="V26" s="15"/>
      <c r="W26" s="15"/>
    </row>
    <row r="27" spans="1:26">
      <c r="A27" s="140" t="s">
        <v>4</v>
      </c>
      <c r="B27" s="141">
        <v>9.1649700119882507E-2</v>
      </c>
      <c r="C27" s="141">
        <v>5.8334025721054495E-3</v>
      </c>
      <c r="D27" s="141">
        <v>0.17449395360980327</v>
      </c>
      <c r="E27" s="141">
        <v>2.2648541003783641E-2</v>
      </c>
      <c r="F27" s="141">
        <v>1.9614517747502014E-3</v>
      </c>
      <c r="G27" s="141">
        <v>0.11751479847914793</v>
      </c>
      <c r="H27" s="141">
        <v>3.5779447464349703E-2</v>
      </c>
      <c r="I27" s="141">
        <v>0.10681887230847437</v>
      </c>
      <c r="J27" s="141">
        <v>4.8038172390400544E-3</v>
      </c>
      <c r="K27" s="141">
        <v>5.7886041678995104E-3</v>
      </c>
      <c r="L27" s="142">
        <v>1.6005704816495072E-2</v>
      </c>
      <c r="M27" s="143">
        <v>0.58329829355573182</v>
      </c>
      <c r="N27" s="1"/>
      <c r="O27" s="14"/>
      <c r="P27" s="15"/>
      <c r="Q27" s="15"/>
      <c r="R27" s="15"/>
      <c r="S27" s="15"/>
      <c r="T27" s="15"/>
      <c r="U27" s="15"/>
      <c r="V27" s="15"/>
      <c r="W27" s="15"/>
    </row>
    <row r="28" spans="1:26" ht="15" thickBot="1">
      <c r="A28" s="560" t="s">
        <v>20</v>
      </c>
      <c r="B28" s="561"/>
      <c r="C28" s="561"/>
      <c r="D28" s="561"/>
      <c r="E28" s="561"/>
      <c r="F28" s="561"/>
      <c r="G28" s="561"/>
      <c r="H28" s="561"/>
      <c r="I28" s="561"/>
      <c r="J28" s="561"/>
      <c r="K28" s="561"/>
      <c r="L28" s="561"/>
      <c r="M28" s="561"/>
    </row>
    <row r="29" spans="1:26" ht="15.6" thickTop="1">
      <c r="A29" s="129" t="s">
        <v>13</v>
      </c>
      <c r="B29" s="104" t="s">
        <v>30</v>
      </c>
      <c r="C29" s="104" t="s">
        <v>31</v>
      </c>
      <c r="D29" s="104" t="s">
        <v>32</v>
      </c>
      <c r="E29" s="104" t="s">
        <v>33</v>
      </c>
      <c r="F29" s="104" t="s">
        <v>10</v>
      </c>
      <c r="G29" s="104" t="s">
        <v>11</v>
      </c>
      <c r="H29" s="104" t="s">
        <v>12</v>
      </c>
      <c r="I29" s="104" t="s">
        <v>34</v>
      </c>
      <c r="J29" s="104" t="s">
        <v>35</v>
      </c>
      <c r="K29" s="104" t="s">
        <v>36</v>
      </c>
      <c r="L29" s="104" t="s">
        <v>37</v>
      </c>
      <c r="M29" s="105" t="s">
        <v>14</v>
      </c>
    </row>
    <row r="30" spans="1:26">
      <c r="A30" s="130" t="s">
        <v>6</v>
      </c>
      <c r="B30" s="144">
        <v>1.7826036762781827E-2</v>
      </c>
      <c r="C30" s="144">
        <v>7.0139904147336401E-3</v>
      </c>
      <c r="D30" s="144">
        <v>106.26194319257455</v>
      </c>
      <c r="E30" s="144">
        <v>6.9531246945624568E-3</v>
      </c>
      <c r="F30" s="144" t="s">
        <v>27</v>
      </c>
      <c r="G30" s="144">
        <v>4.8354875625261709E-2</v>
      </c>
      <c r="H30" s="144">
        <v>1.8889308870701556E-2</v>
      </c>
      <c r="I30" s="144">
        <v>4.8615711689044418E-2</v>
      </c>
      <c r="J30" s="144">
        <v>6.9348771500460605E-3</v>
      </c>
      <c r="K30" s="144">
        <v>7.0508516969079024E-3</v>
      </c>
      <c r="L30" s="144">
        <v>1.6012422997946616E-2</v>
      </c>
      <c r="M30" s="132">
        <v>106.43959439247652</v>
      </c>
      <c r="O30" s="17"/>
      <c r="P30" s="18"/>
      <c r="Q30" s="18"/>
      <c r="R30" s="18"/>
      <c r="S30" s="18"/>
      <c r="T30" s="19"/>
      <c r="U30" s="18"/>
      <c r="V30" s="18"/>
      <c r="W30" s="18"/>
      <c r="X30" s="18"/>
      <c r="Y30" s="18"/>
      <c r="Z30" s="18"/>
    </row>
    <row r="31" spans="1:26">
      <c r="A31" s="130" t="s">
        <v>5</v>
      </c>
      <c r="B31" s="144">
        <v>100.80623789353125</v>
      </c>
      <c r="C31" s="144">
        <v>6.0119917840574062E-3</v>
      </c>
      <c r="D31" s="144" t="s">
        <v>28</v>
      </c>
      <c r="E31" s="145">
        <v>4.9665176389731835E-3</v>
      </c>
      <c r="F31" s="144" t="s">
        <v>27</v>
      </c>
      <c r="G31" s="144">
        <v>6.0443594531577136E-3</v>
      </c>
      <c r="H31" s="144">
        <v>1.9883483021791114E-2</v>
      </c>
      <c r="I31" s="144">
        <v>9.1154459416958267E-2</v>
      </c>
      <c r="J31" s="144">
        <v>6.9348771500460605E-3</v>
      </c>
      <c r="K31" s="144">
        <v>6.0435871687782019E-3</v>
      </c>
      <c r="L31" s="144">
        <v>1.8013975872689939E-2</v>
      </c>
      <c r="M31" s="132">
        <v>100.91437717447566</v>
      </c>
      <c r="O31" s="17"/>
      <c r="P31" s="18"/>
      <c r="Q31" s="18"/>
      <c r="R31" s="19"/>
      <c r="S31" s="16"/>
      <c r="T31" s="19"/>
      <c r="U31" s="18"/>
      <c r="V31" s="18"/>
      <c r="W31" s="18"/>
      <c r="X31" s="18"/>
      <c r="Y31" s="18"/>
      <c r="Z31" s="18"/>
    </row>
    <row r="32" spans="1:26">
      <c r="A32" s="130" t="s">
        <v>9</v>
      </c>
      <c r="B32" s="144">
        <v>19.526442602876074</v>
      </c>
      <c r="C32" s="144">
        <v>0.25450765219176352</v>
      </c>
      <c r="D32" s="144">
        <v>5.1066353435869329</v>
      </c>
      <c r="E32" s="144">
        <v>3.3951114580020683</v>
      </c>
      <c r="F32" s="144">
        <v>3.5846514337802421E-2</v>
      </c>
      <c r="G32" s="144">
        <v>1.2582341594989974</v>
      </c>
      <c r="H32" s="144">
        <v>66.005210239137782</v>
      </c>
      <c r="I32" s="144">
        <v>0.17420630021907582</v>
      </c>
      <c r="J32" s="144">
        <v>0.70339468236181468</v>
      </c>
      <c r="K32" s="144">
        <v>7.9573897722246323E-2</v>
      </c>
      <c r="L32" s="144">
        <v>2.9032524448151951</v>
      </c>
      <c r="M32" s="132">
        <v>99.442415294749736</v>
      </c>
      <c r="O32" s="17"/>
      <c r="P32" s="18"/>
      <c r="Q32" s="18"/>
      <c r="R32" s="18"/>
      <c r="S32" s="18"/>
      <c r="T32" s="18"/>
      <c r="U32" s="18"/>
      <c r="V32" s="18"/>
      <c r="W32" s="18"/>
      <c r="X32" s="18"/>
      <c r="Y32" s="18"/>
      <c r="Z32" s="18"/>
    </row>
    <row r="33" spans="1:26">
      <c r="A33" s="130" t="s">
        <v>2</v>
      </c>
      <c r="B33" s="144">
        <v>67.120970424127847</v>
      </c>
      <c r="C33" s="144">
        <v>0.35971750841276806</v>
      </c>
      <c r="D33" s="144">
        <v>20.080108830022283</v>
      </c>
      <c r="E33" s="144">
        <v>0.11323660216858858</v>
      </c>
      <c r="F33" s="144" t="s">
        <v>27</v>
      </c>
      <c r="G33" s="144">
        <v>2.518483105482381E-2</v>
      </c>
      <c r="H33" s="144">
        <v>0.75557235482806229</v>
      </c>
      <c r="I33" s="144">
        <v>10.382492927591548</v>
      </c>
      <c r="J33" s="144">
        <v>0.70636677256897729</v>
      </c>
      <c r="K33" s="144">
        <v>2.4174348675112808E-2</v>
      </c>
      <c r="L33" s="144">
        <v>3.1024069558521564E-2</v>
      </c>
      <c r="M33" s="132">
        <v>99.599844405517928</v>
      </c>
      <c r="O33" s="17"/>
      <c r="P33" s="18"/>
      <c r="Q33" s="18"/>
      <c r="R33" s="18"/>
      <c r="S33" s="18"/>
      <c r="T33" s="18"/>
      <c r="U33" s="18"/>
      <c r="V33" s="18"/>
      <c r="W33" s="18"/>
      <c r="X33" s="18"/>
      <c r="Y33" s="18"/>
      <c r="Z33" s="18"/>
    </row>
    <row r="34" spans="1:26">
      <c r="A34" s="130" t="s">
        <v>3</v>
      </c>
      <c r="B34" s="144">
        <v>67.129883442509239</v>
      </c>
      <c r="C34" s="144">
        <v>8.0159890454098732E-3</v>
      </c>
      <c r="D34" s="144">
        <v>17.989533187896956</v>
      </c>
      <c r="E34" s="144">
        <v>9.8337049251669029E-2</v>
      </c>
      <c r="F34" s="145">
        <v>2.9872095281502022E-3</v>
      </c>
      <c r="G34" s="144">
        <v>3.022179726578857E-2</v>
      </c>
      <c r="H34" s="144">
        <v>0.44936671629247915</v>
      </c>
      <c r="I34" s="144">
        <v>2.850096097770229</v>
      </c>
      <c r="J34" s="144">
        <v>11.354375288096843</v>
      </c>
      <c r="K34" s="144">
        <v>1.5108967921945505E-2</v>
      </c>
      <c r="L34" s="144">
        <v>2.9022516683778237E-2</v>
      </c>
      <c r="M34" s="132">
        <v>99.956948262262486</v>
      </c>
      <c r="O34" s="17"/>
      <c r="P34" s="18"/>
      <c r="Q34" s="18"/>
      <c r="R34" s="18"/>
      <c r="S34" s="18"/>
      <c r="T34" s="16"/>
      <c r="U34" s="18"/>
      <c r="V34" s="18"/>
      <c r="W34" s="18"/>
      <c r="X34" s="18"/>
      <c r="Y34" s="18"/>
      <c r="Z34" s="18"/>
    </row>
    <row r="35" spans="1:26">
      <c r="A35" s="130" t="s">
        <v>0</v>
      </c>
      <c r="B35" s="144">
        <v>70.001856032068531</v>
      </c>
      <c r="C35" s="144">
        <v>0.40881544131590358</v>
      </c>
      <c r="D35" s="144">
        <v>15.128220011998591</v>
      </c>
      <c r="E35" s="144">
        <v>5.7701001929590445</v>
      </c>
      <c r="F35" s="144">
        <v>0.13840737480429272</v>
      </c>
      <c r="G35" s="144">
        <v>2.5114313527870298</v>
      </c>
      <c r="H35" s="144">
        <v>3.6814268814846245</v>
      </c>
      <c r="I35" s="144">
        <v>3.920654582256061</v>
      </c>
      <c r="J35" s="144">
        <v>0.85497128292710722</v>
      </c>
      <c r="K35" s="144">
        <v>7.0508516969079019E-2</v>
      </c>
      <c r="L35" s="144">
        <v>2.5019410934291584E-2</v>
      </c>
      <c r="M35" s="132">
        <v>102.51141108050457</v>
      </c>
      <c r="O35" s="17"/>
      <c r="P35" s="18"/>
      <c r="Q35" s="18"/>
      <c r="R35" s="18"/>
      <c r="S35" s="18"/>
      <c r="T35" s="18"/>
      <c r="U35" s="18"/>
      <c r="V35" s="18"/>
      <c r="W35" s="18"/>
      <c r="X35" s="18"/>
      <c r="Y35" s="18"/>
      <c r="Z35" s="18"/>
    </row>
    <row r="36" spans="1:26">
      <c r="A36" s="130" t="s">
        <v>7</v>
      </c>
      <c r="B36" s="144">
        <v>39.083585602399161</v>
      </c>
      <c r="C36" s="144">
        <v>3.9398586158189528</v>
      </c>
      <c r="D36" s="144">
        <v>8.3982436970192147</v>
      </c>
      <c r="E36" s="144">
        <v>18.272811697310136</v>
      </c>
      <c r="F36" s="144">
        <v>0.15732636848257733</v>
      </c>
      <c r="G36" s="144">
        <v>13.586712657456347</v>
      </c>
      <c r="H36" s="144">
        <v>14.848985120673603</v>
      </c>
      <c r="I36" s="144">
        <v>0.73531263929679669</v>
      </c>
      <c r="J36" s="144">
        <v>0.17634401895831411</v>
      </c>
      <c r="K36" s="144">
        <v>6.4464929800300816E-2</v>
      </c>
      <c r="L36" s="144">
        <v>0.18314208803901438</v>
      </c>
      <c r="M36" s="132">
        <v>99.446787435254407</v>
      </c>
      <c r="O36" s="17"/>
      <c r="P36" s="18"/>
      <c r="Q36" s="18"/>
      <c r="R36" s="18"/>
      <c r="S36" s="18"/>
      <c r="T36" s="18"/>
      <c r="U36" s="18"/>
      <c r="V36" s="18"/>
      <c r="W36" s="18"/>
      <c r="X36" s="18"/>
      <c r="Y36" s="18"/>
      <c r="Z36" s="18"/>
    </row>
    <row r="37" spans="1:26">
      <c r="A37" s="130" t="s">
        <v>8</v>
      </c>
      <c r="B37" s="144">
        <v>38.350737424373683</v>
      </c>
      <c r="C37" s="144">
        <v>2.3045968505553384E-2</v>
      </c>
      <c r="D37" s="144">
        <v>0.2066614889780049</v>
      </c>
      <c r="E37" s="144">
        <v>17.006349699371974</v>
      </c>
      <c r="F37" s="144">
        <v>0.23499381621448256</v>
      </c>
      <c r="G37" s="144">
        <v>45.634913871340736</v>
      </c>
      <c r="H37" s="144">
        <v>0.27836876230507562</v>
      </c>
      <c r="I37" s="144" t="s">
        <v>28</v>
      </c>
      <c r="J37" s="144">
        <v>1.0897664092929523E-2</v>
      </c>
      <c r="K37" s="144">
        <v>8.058116225037602E-3</v>
      </c>
      <c r="L37" s="144">
        <v>2.6020187371663245E-2</v>
      </c>
      <c r="M37" s="132">
        <v>101.66255902886395</v>
      </c>
      <c r="O37" s="17"/>
      <c r="P37" s="18"/>
      <c r="Q37" s="18"/>
      <c r="R37" s="18"/>
      <c r="S37" s="18"/>
      <c r="T37" s="18"/>
      <c r="U37" s="18"/>
      <c r="V37" s="18"/>
      <c r="W37" s="18"/>
      <c r="X37" s="18"/>
      <c r="Y37" s="18"/>
      <c r="Z37" s="18"/>
    </row>
    <row r="38" spans="1:26">
      <c r="A38" s="130" t="s">
        <v>1</v>
      </c>
      <c r="B38" s="144">
        <v>50.862634561095113</v>
      </c>
      <c r="C38" s="144">
        <v>2.5080025725826145</v>
      </c>
      <c r="D38" s="144">
        <v>13.754470210869437</v>
      </c>
      <c r="E38" s="144">
        <v>13.465222622784093</v>
      </c>
      <c r="F38" s="144">
        <v>0.17325815263271171</v>
      </c>
      <c r="G38" s="144">
        <v>4.9946556947926579</v>
      </c>
      <c r="H38" s="144">
        <v>8.5528802218234468</v>
      </c>
      <c r="I38" s="144">
        <v>2.7609672930069808</v>
      </c>
      <c r="J38" s="144">
        <v>1.210631411050898</v>
      </c>
      <c r="K38" s="144">
        <v>0.30117209391078037</v>
      </c>
      <c r="L38" s="144">
        <v>7.3056679928131418E-2</v>
      </c>
      <c r="M38" s="132">
        <v>98.656951514476859</v>
      </c>
      <c r="O38" s="17"/>
      <c r="P38" s="18"/>
      <c r="Q38" s="18"/>
      <c r="R38" s="18"/>
      <c r="S38" s="18"/>
      <c r="T38" s="18"/>
      <c r="U38" s="18"/>
      <c r="V38" s="18"/>
      <c r="W38" s="18"/>
      <c r="X38" s="18"/>
      <c r="Y38" s="18"/>
      <c r="Z38" s="18"/>
    </row>
    <row r="39" spans="1:26">
      <c r="A39" s="133" t="s">
        <v>4</v>
      </c>
      <c r="B39" s="146">
        <v>9.8043202195300078E-2</v>
      </c>
      <c r="C39" s="146">
        <v>7.0139904147336401E-3</v>
      </c>
      <c r="D39" s="146">
        <v>0.18270073663272898</v>
      </c>
      <c r="E39" s="146">
        <v>2.1852677611482008E-2</v>
      </c>
      <c r="F39" s="146" t="s">
        <v>27</v>
      </c>
      <c r="G39" s="146">
        <v>0.1077910769146459</v>
      </c>
      <c r="H39" s="146">
        <v>3.5790269439224004E-2</v>
      </c>
      <c r="I39" s="146">
        <v>0.12052645189575595</v>
      </c>
      <c r="J39" s="147">
        <v>4.9534836786043288E-3</v>
      </c>
      <c r="K39" s="146">
        <v>6.0435871687782019E-3</v>
      </c>
      <c r="L39" s="146">
        <v>1.9014752310061604E-2</v>
      </c>
      <c r="M39" s="135">
        <v>0.60472596477069807</v>
      </c>
      <c r="O39" s="17"/>
      <c r="P39" s="18"/>
      <c r="Q39" s="18"/>
      <c r="R39" s="18"/>
      <c r="S39" s="18"/>
      <c r="T39" s="18"/>
      <c r="U39" s="18"/>
      <c r="V39" s="18"/>
      <c r="W39" s="18"/>
      <c r="X39" s="16"/>
      <c r="Y39" s="18"/>
      <c r="Z39" s="18"/>
    </row>
    <row r="40" spans="1:26" ht="15" thickBot="1">
      <c r="A40" s="560" t="s">
        <v>25</v>
      </c>
      <c r="B40" s="561"/>
      <c r="C40" s="561"/>
      <c r="D40" s="561"/>
      <c r="E40" s="561"/>
      <c r="F40" s="561"/>
      <c r="G40" s="561"/>
      <c r="H40" s="561"/>
      <c r="I40" s="561"/>
      <c r="J40" s="561"/>
      <c r="K40" s="561"/>
      <c r="L40" s="561"/>
      <c r="M40" s="561"/>
      <c r="P40" s="8"/>
      <c r="Q40" s="8"/>
      <c r="R40" s="8"/>
      <c r="S40" s="8"/>
      <c r="T40" s="8"/>
      <c r="U40" s="8"/>
      <c r="V40" s="8"/>
      <c r="W40" s="8"/>
      <c r="X40" s="8"/>
      <c r="Y40" s="8"/>
      <c r="Z40" s="8"/>
    </row>
    <row r="41" spans="1:26" ht="15.6" thickTop="1">
      <c r="A41" s="129" t="s">
        <v>13</v>
      </c>
      <c r="B41" s="104" t="s">
        <v>30</v>
      </c>
      <c r="C41" s="104" t="s">
        <v>31</v>
      </c>
      <c r="D41" s="104" t="s">
        <v>32</v>
      </c>
      <c r="E41" s="104" t="s">
        <v>33</v>
      </c>
      <c r="F41" s="104" t="s">
        <v>10</v>
      </c>
      <c r="G41" s="104" t="s">
        <v>11</v>
      </c>
      <c r="H41" s="104" t="s">
        <v>12</v>
      </c>
      <c r="I41" s="104" t="s">
        <v>34</v>
      </c>
      <c r="J41" s="104" t="s">
        <v>35</v>
      </c>
      <c r="K41" s="104" t="s">
        <v>36</v>
      </c>
      <c r="L41" s="104" t="s">
        <v>37</v>
      </c>
      <c r="M41" s="105" t="s">
        <v>14</v>
      </c>
    </row>
    <row r="42" spans="1:26">
      <c r="A42" s="130" t="s">
        <v>6</v>
      </c>
      <c r="B42" s="148">
        <v>0</v>
      </c>
      <c r="C42" s="148">
        <v>0</v>
      </c>
      <c r="D42" s="148">
        <v>99.95</v>
      </c>
      <c r="E42" s="148">
        <v>0</v>
      </c>
      <c r="F42" s="148">
        <v>0</v>
      </c>
      <c r="G42" s="148">
        <v>0</v>
      </c>
      <c r="H42" s="148">
        <v>0</v>
      </c>
      <c r="I42" s="148">
        <v>0</v>
      </c>
      <c r="J42" s="148">
        <v>0</v>
      </c>
      <c r="K42" s="148">
        <v>0</v>
      </c>
      <c r="L42" s="148" t="s">
        <v>17</v>
      </c>
      <c r="M42" s="149">
        <f t="shared" ref="M42:M50" si="0">SUM(B42:L42)</f>
        <v>99.95</v>
      </c>
    </row>
    <row r="43" spans="1:26">
      <c r="A43" s="130" t="s">
        <v>5</v>
      </c>
      <c r="B43" s="148">
        <v>99.995000000000005</v>
      </c>
      <c r="C43" s="148">
        <v>0</v>
      </c>
      <c r="D43" s="148">
        <v>0</v>
      </c>
      <c r="E43" s="148">
        <v>0</v>
      </c>
      <c r="F43" s="148">
        <v>0</v>
      </c>
      <c r="G43" s="148">
        <v>0</v>
      </c>
      <c r="H43" s="148">
        <v>0</v>
      </c>
      <c r="I43" s="148">
        <v>0</v>
      </c>
      <c r="J43" s="148">
        <v>0</v>
      </c>
      <c r="K43" s="148">
        <v>0</v>
      </c>
      <c r="L43" s="148" t="s">
        <v>17</v>
      </c>
      <c r="M43" s="149">
        <f t="shared" si="0"/>
        <v>99.995000000000005</v>
      </c>
    </row>
    <row r="44" spans="1:26">
      <c r="A44" s="130" t="s">
        <v>9</v>
      </c>
      <c r="B44" s="148">
        <v>20.3</v>
      </c>
      <c r="C44" s="148">
        <v>0.27</v>
      </c>
      <c r="D44" s="148">
        <v>5.37</v>
      </c>
      <c r="E44" s="148">
        <v>3.42</v>
      </c>
      <c r="F44" s="148">
        <v>0.03</v>
      </c>
      <c r="G44" s="148">
        <v>1.31</v>
      </c>
      <c r="H44" s="148">
        <v>65.3</v>
      </c>
      <c r="I44" s="148">
        <v>0.1</v>
      </c>
      <c r="J44" s="148">
        <v>0.75</v>
      </c>
      <c r="K44" s="148">
        <v>7.0000000000000007E-2</v>
      </c>
      <c r="L44" s="148">
        <v>2.95</v>
      </c>
      <c r="M44" s="149">
        <f t="shared" si="0"/>
        <v>99.86999999999999</v>
      </c>
    </row>
    <row r="45" spans="1:26">
      <c r="A45" s="130" t="s">
        <v>2</v>
      </c>
      <c r="B45" s="148">
        <v>67.099999999999994</v>
      </c>
      <c r="C45" s="148">
        <v>0.38</v>
      </c>
      <c r="D45" s="148">
        <v>19.8</v>
      </c>
      <c r="E45" s="148">
        <v>0.12</v>
      </c>
      <c r="F45" s="148">
        <v>3.0000000000000001E-3</v>
      </c>
      <c r="G45" s="148">
        <v>0.5</v>
      </c>
      <c r="H45" s="148">
        <v>0.89</v>
      </c>
      <c r="I45" s="148">
        <v>10.4</v>
      </c>
      <c r="J45" s="148">
        <v>0.79</v>
      </c>
      <c r="K45" s="148">
        <v>0</v>
      </c>
      <c r="L45" s="148">
        <v>0</v>
      </c>
      <c r="M45" s="149">
        <f t="shared" si="0"/>
        <v>99.983000000000004</v>
      </c>
    </row>
    <row r="46" spans="1:26">
      <c r="A46" s="130" t="s">
        <v>3</v>
      </c>
      <c r="B46" s="148">
        <v>67.099999999999994</v>
      </c>
      <c r="C46" s="148">
        <v>0</v>
      </c>
      <c r="D46" s="148">
        <v>17.7</v>
      </c>
      <c r="E46" s="148">
        <v>0.1</v>
      </c>
      <c r="F46" s="148">
        <v>2E-3</v>
      </c>
      <c r="G46" s="148">
        <v>0.03</v>
      </c>
      <c r="H46" s="148">
        <v>0.54</v>
      </c>
      <c r="I46" s="148">
        <v>2.83</v>
      </c>
      <c r="J46" s="148">
        <v>11.2</v>
      </c>
      <c r="K46" s="148">
        <v>0</v>
      </c>
      <c r="L46" s="148" t="s">
        <v>17</v>
      </c>
      <c r="M46" s="149">
        <f t="shared" si="0"/>
        <v>99.501999999999995</v>
      </c>
    </row>
    <row r="47" spans="1:26">
      <c r="A47" s="130" t="s">
        <v>0</v>
      </c>
      <c r="B47" s="148">
        <v>68.069999999999993</v>
      </c>
      <c r="C47" s="148">
        <v>0.43</v>
      </c>
      <c r="D47" s="148">
        <v>14.35</v>
      </c>
      <c r="E47" s="148">
        <v>5.81</v>
      </c>
      <c r="F47" s="148">
        <v>0.14000000000000001</v>
      </c>
      <c r="G47" s="148">
        <v>2.5</v>
      </c>
      <c r="H47" s="148">
        <v>3.53</v>
      </c>
      <c r="I47" s="148">
        <v>3.94</v>
      </c>
      <c r="J47" s="148">
        <v>0.87</v>
      </c>
      <c r="K47" s="148">
        <v>7.0000000000000007E-2</v>
      </c>
      <c r="L47" s="148">
        <v>0</v>
      </c>
      <c r="M47" s="149">
        <f t="shared" si="0"/>
        <v>99.71</v>
      </c>
    </row>
    <row r="48" spans="1:26">
      <c r="A48" s="130" t="s">
        <v>7</v>
      </c>
      <c r="B48" s="148">
        <v>39.590000000000003</v>
      </c>
      <c r="C48" s="148">
        <v>3.8180000000000001</v>
      </c>
      <c r="D48" s="148">
        <v>8.57</v>
      </c>
      <c r="E48" s="148">
        <v>18.16</v>
      </c>
      <c r="F48" s="148">
        <v>0.17199999999999999</v>
      </c>
      <c r="G48" s="148">
        <v>13.72</v>
      </c>
      <c r="H48" s="148">
        <v>14.9</v>
      </c>
      <c r="I48" s="148">
        <v>0.75</v>
      </c>
      <c r="J48" s="148">
        <v>0.182</v>
      </c>
      <c r="K48" s="148">
        <v>8.1000000000000003E-2</v>
      </c>
      <c r="L48" s="148">
        <v>0.153</v>
      </c>
      <c r="M48" s="149">
        <f t="shared" si="0"/>
        <v>100.09600000000002</v>
      </c>
    </row>
    <row r="49" spans="1:13">
      <c r="A49" s="130" t="s">
        <v>8</v>
      </c>
      <c r="B49" s="148">
        <v>38.6</v>
      </c>
      <c r="C49" s="148">
        <v>0.02</v>
      </c>
      <c r="D49" s="148">
        <v>0.3</v>
      </c>
      <c r="E49" s="148">
        <v>16.8</v>
      </c>
      <c r="F49" s="148">
        <v>0.218</v>
      </c>
      <c r="G49" s="148">
        <v>43.11</v>
      </c>
      <c r="H49" s="148">
        <v>0.28000000000000003</v>
      </c>
      <c r="I49" s="148">
        <v>0.04</v>
      </c>
      <c r="J49" s="148">
        <v>0.01</v>
      </c>
      <c r="K49" s="148">
        <v>0.01</v>
      </c>
      <c r="L49" s="148">
        <v>0.2</v>
      </c>
      <c r="M49" s="149">
        <f t="shared" si="0"/>
        <v>99.588000000000022</v>
      </c>
    </row>
    <row r="50" spans="1:13">
      <c r="A50" s="133" t="s">
        <v>1</v>
      </c>
      <c r="B50" s="150">
        <v>51.31</v>
      </c>
      <c r="C50" s="150">
        <v>2.54</v>
      </c>
      <c r="D50" s="150">
        <v>14.04</v>
      </c>
      <c r="E50" s="150">
        <v>13.51</v>
      </c>
      <c r="F50" s="150">
        <v>0.18</v>
      </c>
      <c r="G50" s="150">
        <v>5.31</v>
      </c>
      <c r="H50" s="150">
        <v>8.8699999999999992</v>
      </c>
      <c r="I50" s="150">
        <v>3.1</v>
      </c>
      <c r="J50" s="150">
        <v>1.36</v>
      </c>
      <c r="K50" s="150">
        <v>0.3</v>
      </c>
      <c r="L50" s="150">
        <v>0</v>
      </c>
      <c r="M50" s="151">
        <f t="shared" si="0"/>
        <v>100.52000000000001</v>
      </c>
    </row>
    <row r="51" spans="1:13">
      <c r="A51" s="6"/>
      <c r="B51" s="6"/>
      <c r="C51" s="6"/>
      <c r="D51" s="6"/>
      <c r="E51" s="6"/>
      <c r="F51" s="6"/>
      <c r="G51" s="6"/>
      <c r="H51" s="6"/>
      <c r="I51" s="6"/>
      <c r="J51" s="6"/>
      <c r="K51" s="6"/>
      <c r="L51" s="6"/>
      <c r="M51" s="6"/>
    </row>
    <row r="52" spans="1:13">
      <c r="A52" s="20"/>
      <c r="B52" s="20"/>
      <c r="C52" s="20"/>
      <c r="D52" s="20"/>
      <c r="E52" s="20"/>
      <c r="F52" s="20"/>
      <c r="G52" s="20"/>
      <c r="H52" s="20"/>
      <c r="I52" s="20"/>
      <c r="J52" s="20"/>
      <c r="K52" s="20"/>
      <c r="L52" s="20"/>
      <c r="M52" s="20"/>
    </row>
    <row r="55" spans="1:13">
      <c r="A55" s="5"/>
    </row>
  </sheetData>
  <sortState ref="O30:Z39">
    <sortCondition ref="O30:O39"/>
  </sortState>
  <mergeCells count="5">
    <mergeCell ref="A28:M28"/>
    <mergeCell ref="A4:M4"/>
    <mergeCell ref="A16:M16"/>
    <mergeCell ref="A40:M40"/>
    <mergeCell ref="A1:M3"/>
  </mergeCells>
  <pageMargins left="0.7" right="0.7" top="0.75" bottom="0.75" header="0.3" footer="0.3"/>
  <pageSetup paperSize="9" orientation="landscape"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AC7EF1-31D7-4B42-821A-349AE81EAED3}">
  <sheetPr codeName="Sheet7"/>
  <dimension ref="A1:W33"/>
  <sheetViews>
    <sheetView topLeftCell="A19" workbookViewId="0">
      <selection activeCell="C24" sqref="C24"/>
    </sheetView>
  </sheetViews>
  <sheetFormatPr defaultRowHeight="14.4"/>
  <cols>
    <col min="1" max="1" width="27.6640625" bestFit="1" customWidth="1"/>
  </cols>
  <sheetData>
    <row r="1" spans="1:13" ht="14.4" customHeight="1">
      <c r="A1" s="574" t="s">
        <v>104</v>
      </c>
      <c r="B1" s="575"/>
      <c r="C1" s="575"/>
      <c r="D1" s="575"/>
      <c r="E1" s="575"/>
      <c r="F1" s="575"/>
      <c r="G1" s="575"/>
      <c r="H1" s="575"/>
      <c r="I1" s="575"/>
      <c r="J1" s="575"/>
      <c r="K1" s="575"/>
      <c r="L1" s="575"/>
      <c r="M1" s="576"/>
    </row>
    <row r="2" spans="1:13">
      <c r="A2" s="577"/>
      <c r="B2" s="578"/>
      <c r="C2" s="578"/>
      <c r="D2" s="578"/>
      <c r="E2" s="578"/>
      <c r="F2" s="578"/>
      <c r="G2" s="578"/>
      <c r="H2" s="578"/>
      <c r="I2" s="578"/>
      <c r="J2" s="578"/>
      <c r="K2" s="578"/>
      <c r="L2" s="578"/>
      <c r="M2" s="579"/>
    </row>
    <row r="3" spans="1:13">
      <c r="A3" s="577"/>
      <c r="B3" s="578"/>
      <c r="C3" s="578"/>
      <c r="D3" s="578"/>
      <c r="E3" s="578"/>
      <c r="F3" s="578"/>
      <c r="G3" s="578"/>
      <c r="H3" s="578"/>
      <c r="I3" s="578"/>
      <c r="J3" s="578"/>
      <c r="K3" s="578"/>
      <c r="L3" s="578"/>
      <c r="M3" s="579"/>
    </row>
    <row r="4" spans="1:13">
      <c r="A4" s="580"/>
      <c r="B4" s="581"/>
      <c r="C4" s="581"/>
      <c r="D4" s="581"/>
      <c r="E4" s="581"/>
      <c r="F4" s="581"/>
      <c r="G4" s="581"/>
      <c r="H4" s="581"/>
      <c r="I4" s="581"/>
      <c r="J4" s="581"/>
      <c r="K4" s="581"/>
      <c r="L4" s="581"/>
      <c r="M4" s="582"/>
    </row>
    <row r="5" spans="1:13" ht="15" thickBot="1">
      <c r="A5" s="572" t="s">
        <v>22</v>
      </c>
      <c r="B5" s="572"/>
      <c r="C5" s="572"/>
      <c r="D5" s="572"/>
      <c r="E5" s="572"/>
      <c r="F5" s="572"/>
      <c r="G5" s="572"/>
      <c r="H5" s="572"/>
      <c r="I5" s="572"/>
      <c r="J5" s="572"/>
      <c r="K5" s="572"/>
      <c r="L5" s="572"/>
      <c r="M5" s="572"/>
    </row>
    <row r="6" spans="1:13" ht="15.6" thickTop="1">
      <c r="A6" s="103" t="s">
        <v>16</v>
      </c>
      <c r="B6" s="104" t="s">
        <v>30</v>
      </c>
      <c r="C6" s="104" t="s">
        <v>31</v>
      </c>
      <c r="D6" s="104" t="s">
        <v>32</v>
      </c>
      <c r="E6" s="104" t="s">
        <v>33</v>
      </c>
      <c r="F6" s="104" t="s">
        <v>10</v>
      </c>
      <c r="G6" s="104" t="s">
        <v>11</v>
      </c>
      <c r="H6" s="104" t="s">
        <v>12</v>
      </c>
      <c r="I6" s="104" t="s">
        <v>34</v>
      </c>
      <c r="J6" s="104" t="s">
        <v>35</v>
      </c>
      <c r="K6" s="104" t="s">
        <v>36</v>
      </c>
      <c r="L6" s="104" t="s">
        <v>37</v>
      </c>
      <c r="M6" s="105" t="s">
        <v>14</v>
      </c>
    </row>
    <row r="7" spans="1:13">
      <c r="A7" s="106">
        <v>41577</v>
      </c>
      <c r="B7" s="107">
        <v>52.325462274827963</v>
      </c>
      <c r="C7" s="107">
        <v>2.5037969309860855</v>
      </c>
      <c r="D7" s="107">
        <v>14.239454186362405</v>
      </c>
      <c r="E7" s="107">
        <v>13.502299357442093</v>
      </c>
      <c r="F7" s="107">
        <v>0.17280179625424399</v>
      </c>
      <c r="G7" s="107">
        <v>5.4282909832451018</v>
      </c>
      <c r="H7" s="107">
        <v>8.792052582621027</v>
      </c>
      <c r="I7" s="107">
        <v>2.8674712691777993</v>
      </c>
      <c r="J7" s="107">
        <v>1.3230745258426184</v>
      </c>
      <c r="K7" s="107">
        <v>0.31276613377961787</v>
      </c>
      <c r="L7" s="107">
        <v>0.15318907147271427</v>
      </c>
      <c r="M7" s="108">
        <v>101.62065911201167</v>
      </c>
    </row>
    <row r="8" spans="1:13">
      <c r="A8" s="106">
        <v>41551</v>
      </c>
      <c r="B8" s="107">
        <v>52.392722958224098</v>
      </c>
      <c r="C8" s="107">
        <v>2.4896232794880757</v>
      </c>
      <c r="D8" s="107">
        <v>14.241183273513649</v>
      </c>
      <c r="E8" s="107">
        <v>13.510344040019749</v>
      </c>
      <c r="F8" s="107">
        <v>0.17314369334375213</v>
      </c>
      <c r="G8" s="107">
        <v>5.4228724501880565</v>
      </c>
      <c r="H8" s="107">
        <v>8.7933775454466083</v>
      </c>
      <c r="I8" s="107">
        <v>2.8280716842793869</v>
      </c>
      <c r="J8" s="107">
        <v>1.3281336874083625</v>
      </c>
      <c r="K8" s="107">
        <v>0.30784863591096606</v>
      </c>
      <c r="L8" s="107">
        <v>0.14981777215189868</v>
      </c>
      <c r="M8" s="108">
        <v>101.63713901997461</v>
      </c>
    </row>
    <row r="9" spans="1:13">
      <c r="A9" s="106">
        <v>41549</v>
      </c>
      <c r="B9" s="107">
        <v>52.30169767905106</v>
      </c>
      <c r="C9" s="107">
        <v>2.5029763178128461</v>
      </c>
      <c r="D9" s="107">
        <v>14.207756222194803</v>
      </c>
      <c r="E9" s="107">
        <v>13.514958176659636</v>
      </c>
      <c r="F9" s="107">
        <v>0.17390727631295211</v>
      </c>
      <c r="G9" s="107">
        <v>5.4216663930415736</v>
      </c>
      <c r="H9" s="107">
        <v>8.797534604407204</v>
      </c>
      <c r="I9" s="107">
        <v>2.8052271007029086</v>
      </c>
      <c r="J9" s="107">
        <v>1.3237245822645383</v>
      </c>
      <c r="K9" s="107">
        <v>0.30793290949980712</v>
      </c>
      <c r="L9" s="107">
        <v>0.15932718493260406</v>
      </c>
      <c r="M9" s="108">
        <v>101.51670844687992</v>
      </c>
    </row>
    <row r="10" spans="1:13">
      <c r="A10" s="106">
        <v>41544</v>
      </c>
      <c r="B10" s="107">
        <v>52.13171684282171</v>
      </c>
      <c r="C10" s="107">
        <v>2.5054760609074398</v>
      </c>
      <c r="D10" s="107">
        <v>14.17843146841699</v>
      </c>
      <c r="E10" s="107">
        <v>13.538437078728027</v>
      </c>
      <c r="F10" s="107">
        <v>0.17302033456791846</v>
      </c>
      <c r="G10" s="107">
        <v>5.3875736904455511</v>
      </c>
      <c r="H10" s="107">
        <v>8.8331614064481379</v>
      </c>
      <c r="I10" s="107">
        <v>2.8377152402047345</v>
      </c>
      <c r="J10" s="107">
        <v>1.326801604331584</v>
      </c>
      <c r="K10" s="107">
        <v>0.30976105527422032</v>
      </c>
      <c r="L10" s="107">
        <v>0.16946332457166283</v>
      </c>
      <c r="M10" s="108">
        <v>101.39155810671798</v>
      </c>
    </row>
    <row r="11" spans="1:13">
      <c r="A11" s="106">
        <v>41543</v>
      </c>
      <c r="B11" s="107">
        <v>50.570117764396286</v>
      </c>
      <c r="C11" s="107">
        <v>2.5248272528357436</v>
      </c>
      <c r="D11" s="107">
        <v>13.645610235743504</v>
      </c>
      <c r="E11" s="107">
        <v>13.586818252333739</v>
      </c>
      <c r="F11" s="107">
        <v>0.1724421547751345</v>
      </c>
      <c r="G11" s="107">
        <v>5.219195483860271</v>
      </c>
      <c r="H11" s="107">
        <v>8.634757033650704</v>
      </c>
      <c r="I11" s="107">
        <v>3.0208126834366174</v>
      </c>
      <c r="J11" s="107">
        <v>1.3014192991658773</v>
      </c>
      <c r="K11" s="107">
        <v>0.30963209335167774</v>
      </c>
      <c r="L11" s="107">
        <v>0.17985060771515832</v>
      </c>
      <c r="M11" s="108">
        <v>99.165482861264707</v>
      </c>
    </row>
    <row r="12" spans="1:13">
      <c r="A12" s="106">
        <v>41541</v>
      </c>
      <c r="B12" s="107">
        <v>51.690319260127936</v>
      </c>
      <c r="C12" s="107">
        <v>2.525126555759484</v>
      </c>
      <c r="D12" s="107">
        <v>13.960118397612868</v>
      </c>
      <c r="E12" s="107">
        <v>13.56384432284934</v>
      </c>
      <c r="F12" s="107">
        <v>0.16990298334929077</v>
      </c>
      <c r="G12" s="107">
        <v>5.3480707158009979</v>
      </c>
      <c r="H12" s="107">
        <v>8.8177643692977199</v>
      </c>
      <c r="I12" s="107">
        <v>2.813175505520217</v>
      </c>
      <c r="J12" s="107">
        <v>1.3221906666975973</v>
      </c>
      <c r="K12" s="107">
        <v>0.30771930253053992</v>
      </c>
      <c r="L12" s="107">
        <v>0.17495101056535559</v>
      </c>
      <c r="M12" s="108">
        <v>100.69318309011135</v>
      </c>
    </row>
    <row r="13" spans="1:13">
      <c r="A13" s="106">
        <v>41499</v>
      </c>
      <c r="B13" s="107">
        <v>51.89263868785919</v>
      </c>
      <c r="C13" s="107">
        <v>2.5187404408758791</v>
      </c>
      <c r="D13" s="107">
        <v>13.942995832752716</v>
      </c>
      <c r="E13" s="107">
        <v>13.549804942938847</v>
      </c>
      <c r="F13" s="107">
        <v>0.17104927322901861</v>
      </c>
      <c r="G13" s="107">
        <v>5.375967971613159</v>
      </c>
      <c r="H13" s="107">
        <v>8.7795516883685227</v>
      </c>
      <c r="I13" s="107">
        <v>2.8370422914855782</v>
      </c>
      <c r="J13" s="107">
        <v>1.3289078832726351</v>
      </c>
      <c r="K13" s="107">
        <v>0.30663953235201347</v>
      </c>
      <c r="L13" s="107">
        <v>0.16003701419897992</v>
      </c>
      <c r="M13" s="108">
        <v>100.86337555894654</v>
      </c>
    </row>
    <row r="14" spans="1:13">
      <c r="A14" s="106">
        <v>41494</v>
      </c>
      <c r="B14" s="107">
        <v>51.526113760000804</v>
      </c>
      <c r="C14" s="107">
        <v>2.5176732890726248</v>
      </c>
      <c r="D14" s="107">
        <v>13.979810555777609</v>
      </c>
      <c r="E14" s="107">
        <v>13.459306742212167</v>
      </c>
      <c r="F14" s="107">
        <v>0.16893222109688694</v>
      </c>
      <c r="G14" s="107">
        <v>5.3606913145784372</v>
      </c>
      <c r="H14" s="107">
        <v>8.7947752859445689</v>
      </c>
      <c r="I14" s="107">
        <v>2.8230650310702168</v>
      </c>
      <c r="J14" s="107">
        <v>1.3160164528863811</v>
      </c>
      <c r="K14" s="107">
        <v>0.30679399037521393</v>
      </c>
      <c r="L14" s="107">
        <v>0.16738985229312875</v>
      </c>
      <c r="M14" s="108">
        <v>100.42056849530802</v>
      </c>
    </row>
    <row r="15" spans="1:13">
      <c r="A15" s="106">
        <v>41493</v>
      </c>
      <c r="B15" s="107">
        <v>51.526113760000804</v>
      </c>
      <c r="C15" s="107">
        <v>2.5176732890726248</v>
      </c>
      <c r="D15" s="107">
        <v>13.979810555777609</v>
      </c>
      <c r="E15" s="107">
        <v>13.459306742212167</v>
      </c>
      <c r="F15" s="107">
        <v>0.16893222109688694</v>
      </c>
      <c r="G15" s="107">
        <v>5.3606913145784372</v>
      </c>
      <c r="H15" s="107">
        <v>8.7947752859445689</v>
      </c>
      <c r="I15" s="107">
        <v>2.8230650310702168</v>
      </c>
      <c r="J15" s="107">
        <v>1.3160164528863811</v>
      </c>
      <c r="K15" s="107">
        <v>0.30679399037521393</v>
      </c>
      <c r="L15" s="107">
        <v>0.16738985229312875</v>
      </c>
      <c r="M15" s="108">
        <v>100.42056849530802</v>
      </c>
    </row>
    <row r="16" spans="1:13">
      <c r="A16" s="106">
        <v>41486</v>
      </c>
      <c r="B16" s="107">
        <v>51.997015717025349</v>
      </c>
      <c r="C16" s="107">
        <v>2.5200317510236272</v>
      </c>
      <c r="D16" s="107">
        <v>13.999747340578738</v>
      </c>
      <c r="E16" s="107">
        <v>13.550322029594215</v>
      </c>
      <c r="F16" s="107">
        <v>0.17089126731575857</v>
      </c>
      <c r="G16" s="107">
        <v>5.383160481159404</v>
      </c>
      <c r="H16" s="107">
        <v>8.8048497985306913</v>
      </c>
      <c r="I16" s="107">
        <v>2.8351036126134233</v>
      </c>
      <c r="J16" s="107">
        <v>1.3249213595554667</v>
      </c>
      <c r="K16" s="107">
        <v>0.30579835793445082</v>
      </c>
      <c r="L16" s="107">
        <v>0.15599682008292282</v>
      </c>
      <c r="M16" s="108">
        <v>101.04783853541404</v>
      </c>
    </row>
    <row r="17" spans="1:23">
      <c r="A17" s="106">
        <v>41473</v>
      </c>
      <c r="B17" s="107">
        <v>51.656826782881495</v>
      </c>
      <c r="C17" s="107">
        <v>2.5216199177884309</v>
      </c>
      <c r="D17" s="107">
        <v>13.910172701350636</v>
      </c>
      <c r="E17" s="107">
        <v>13.57025442652154</v>
      </c>
      <c r="F17" s="107">
        <v>0.16985055527313969</v>
      </c>
      <c r="G17" s="107">
        <v>5.3720973744373</v>
      </c>
      <c r="H17" s="107">
        <v>8.7882931600925858</v>
      </c>
      <c r="I17" s="107">
        <v>2.8187889722281612</v>
      </c>
      <c r="J17" s="107">
        <v>1.3224409826093728</v>
      </c>
      <c r="K17" s="107">
        <v>0.30608197004123538</v>
      </c>
      <c r="L17" s="107">
        <v>0.16473378191856453</v>
      </c>
      <c r="M17" s="108">
        <v>100.60116062514248</v>
      </c>
    </row>
    <row r="18" spans="1:23">
      <c r="A18" s="106">
        <v>41467</v>
      </c>
      <c r="B18" s="107">
        <v>51.570127624923437</v>
      </c>
      <c r="C18" s="107">
        <v>2.5288558067501619</v>
      </c>
      <c r="D18" s="107">
        <v>13.976167938549779</v>
      </c>
      <c r="E18" s="107">
        <v>13.5818721347694</v>
      </c>
      <c r="F18" s="107">
        <v>0.17123235573522147</v>
      </c>
      <c r="G18" s="107">
        <v>5.4126893928711635</v>
      </c>
      <c r="H18" s="107">
        <v>8.7226321938003952</v>
      </c>
      <c r="I18" s="107">
        <v>2.8518743608091186</v>
      </c>
      <c r="J18" s="107">
        <v>1.3224403769910584</v>
      </c>
      <c r="K18" s="107">
        <v>0.30761783001406595</v>
      </c>
      <c r="L18" s="107">
        <v>0.16352457090218636</v>
      </c>
      <c r="M18" s="108">
        <v>100.60903458611598</v>
      </c>
    </row>
    <row r="19" spans="1:23">
      <c r="A19" s="106">
        <v>41460</v>
      </c>
      <c r="B19" s="107">
        <v>51.357844621797327</v>
      </c>
      <c r="C19" s="107">
        <v>2.5081911862940691</v>
      </c>
      <c r="D19" s="107">
        <v>13.738436883080661</v>
      </c>
      <c r="E19" s="107">
        <v>13.562161098055439</v>
      </c>
      <c r="F19" s="107">
        <v>0.17002709564106661</v>
      </c>
      <c r="G19" s="107">
        <v>5.3422442742085279</v>
      </c>
      <c r="H19" s="107">
        <v>8.7579037338090178</v>
      </c>
      <c r="I19" s="107">
        <v>2.7869196408708463</v>
      </c>
      <c r="J19" s="107">
        <v>1.3120958162201175</v>
      </c>
      <c r="K19" s="107">
        <v>0.30308657246779969</v>
      </c>
      <c r="L19" s="107">
        <v>7.4996890912077341E-2</v>
      </c>
      <c r="M19" s="108">
        <v>99.913907813356957</v>
      </c>
      <c r="O19" s="9"/>
      <c r="P19" s="9"/>
      <c r="Q19" s="9"/>
      <c r="R19" s="9"/>
      <c r="S19" s="9"/>
      <c r="T19" s="9"/>
      <c r="U19" s="9"/>
      <c r="V19" s="9"/>
      <c r="W19" s="9"/>
    </row>
    <row r="20" spans="1:23">
      <c r="A20" s="106">
        <v>41452</v>
      </c>
      <c r="B20" s="107">
        <v>51.419960725426783</v>
      </c>
      <c r="C20" s="107">
        <v>2.5115472660957798</v>
      </c>
      <c r="D20" s="107">
        <v>13.735488700490475</v>
      </c>
      <c r="E20" s="107">
        <v>13.560041471027324</v>
      </c>
      <c r="F20" s="107">
        <v>0.16966142840823725</v>
      </c>
      <c r="G20" s="107">
        <v>5.3659418132655166</v>
      </c>
      <c r="H20" s="107">
        <v>8.7586069879970836</v>
      </c>
      <c r="I20" s="107">
        <v>2.7714938336454393</v>
      </c>
      <c r="J20" s="107">
        <v>1.3078642587793141</v>
      </c>
      <c r="K20" s="107">
        <v>0.30227938331037252</v>
      </c>
      <c r="L20" s="107">
        <v>7.4358521515923634E-2</v>
      </c>
      <c r="M20" s="108">
        <v>99.977244389962252</v>
      </c>
      <c r="O20" s="10"/>
      <c r="P20" s="10"/>
      <c r="Q20" s="10"/>
      <c r="R20" s="10"/>
      <c r="S20" s="10"/>
      <c r="T20" s="10"/>
      <c r="U20" s="10"/>
      <c r="V20" s="10"/>
      <c r="W20" s="10"/>
    </row>
    <row r="21" spans="1:23">
      <c r="A21" s="106">
        <v>41430</v>
      </c>
      <c r="B21" s="107">
        <v>51.486271695908179</v>
      </c>
      <c r="C21" s="107">
        <v>2.5141451944628948</v>
      </c>
      <c r="D21" s="107">
        <v>13.803416950208018</v>
      </c>
      <c r="E21" s="107">
        <v>13.586302982467531</v>
      </c>
      <c r="F21" s="107">
        <v>0.17085597658109383</v>
      </c>
      <c r="G21" s="107">
        <v>5.3494078247358052</v>
      </c>
      <c r="H21" s="107">
        <v>8.7502908013747138</v>
      </c>
      <c r="I21" s="107">
        <v>2.7797271354752637</v>
      </c>
      <c r="J21" s="107">
        <v>1.3152968756307293</v>
      </c>
      <c r="K21" s="107">
        <v>0.30126283202425708</v>
      </c>
      <c r="L21" s="107">
        <v>6.7941438735252643E-2</v>
      </c>
      <c r="M21" s="108">
        <v>100.12491970760375</v>
      </c>
    </row>
    <row r="22" spans="1:23">
      <c r="A22" s="106">
        <v>41423</v>
      </c>
      <c r="B22" s="107">
        <v>51.424183162690809</v>
      </c>
      <c r="C22" s="107">
        <v>2.5180799508988811</v>
      </c>
      <c r="D22" s="107">
        <v>13.800103505596164</v>
      </c>
      <c r="E22" s="107">
        <v>13.572750868583379</v>
      </c>
      <c r="F22" s="107">
        <v>0.16983650713006093</v>
      </c>
      <c r="G22" s="107">
        <v>5.3784879140647588</v>
      </c>
      <c r="H22" s="107">
        <v>8.75979816544457</v>
      </c>
      <c r="I22" s="107">
        <v>2.7765702115323339</v>
      </c>
      <c r="J22" s="107">
        <v>1.3135322537457839</v>
      </c>
      <c r="K22" s="107">
        <v>0.3001126282807714</v>
      </c>
      <c r="L22" s="107">
        <v>6.5213815009718859E-2</v>
      </c>
      <c r="M22" s="108">
        <v>100.07866898297723</v>
      </c>
    </row>
    <row r="23" spans="1:23">
      <c r="A23" s="106">
        <v>41410</v>
      </c>
      <c r="B23" s="107">
        <v>51.641016991664017</v>
      </c>
      <c r="C23" s="107">
        <v>2.5151615444600992</v>
      </c>
      <c r="D23" s="107">
        <v>13.800763753697284</v>
      </c>
      <c r="E23" s="107">
        <v>13.56068881106358</v>
      </c>
      <c r="F23" s="107">
        <v>0.17064164584591662</v>
      </c>
      <c r="G23" s="107">
        <v>5.358987239079589</v>
      </c>
      <c r="H23" s="107">
        <v>8.7362815404008778</v>
      </c>
      <c r="I23" s="107">
        <v>2.7744762671146521</v>
      </c>
      <c r="J23" s="107">
        <v>1.3099803784889177</v>
      </c>
      <c r="K23" s="107">
        <v>0.30294853449861364</v>
      </c>
      <c r="L23" s="107">
        <v>6.5855521014196727E-2</v>
      </c>
      <c r="M23" s="108">
        <v>100.23680222732774</v>
      </c>
    </row>
    <row r="24" spans="1:23">
      <c r="A24" s="106">
        <v>41390</v>
      </c>
      <c r="B24" s="107">
        <v>51.371717498412536</v>
      </c>
      <c r="C24" s="107">
        <v>2.5135089882742587</v>
      </c>
      <c r="D24" s="107">
        <v>13.704332085932355</v>
      </c>
      <c r="E24" s="107">
        <v>13.564739347842178</v>
      </c>
      <c r="F24" s="107">
        <v>0.16966859219232922</v>
      </c>
      <c r="G24" s="107">
        <v>5.3521020526806558</v>
      </c>
      <c r="H24" s="107">
        <v>8.7442698339816527</v>
      </c>
      <c r="I24" s="107">
        <v>2.7860250030263418</v>
      </c>
      <c r="J24" s="107">
        <v>1.3135750539442776</v>
      </c>
      <c r="K24" s="107">
        <v>0.30093766665123228</v>
      </c>
      <c r="L24" s="107">
        <v>6.4224432364825862E-2</v>
      </c>
      <c r="M24" s="108">
        <v>99.885100555302628</v>
      </c>
    </row>
    <row r="25" spans="1:23">
      <c r="A25" s="109">
        <v>41383</v>
      </c>
      <c r="B25" s="110">
        <v>50.972180764527117</v>
      </c>
      <c r="C25" s="110">
        <v>2.5122281439902845</v>
      </c>
      <c r="D25" s="110">
        <v>13.610491842712023</v>
      </c>
      <c r="E25" s="110">
        <v>13.561235870070258</v>
      </c>
      <c r="F25" s="110">
        <v>0.16938982930455135</v>
      </c>
      <c r="G25" s="110">
        <v>5.3130341124460037</v>
      </c>
      <c r="H25" s="110">
        <v>8.7395520827977382</v>
      </c>
      <c r="I25" s="110">
        <v>2.7474470732777903</v>
      </c>
      <c r="J25" s="110">
        <v>1.2945240517995549</v>
      </c>
      <c r="K25" s="110">
        <v>0.29629016255718477</v>
      </c>
      <c r="L25" s="110">
        <v>6.3566731010953489E-2</v>
      </c>
      <c r="M25" s="111">
        <v>99.279940664493481</v>
      </c>
    </row>
    <row r="26" spans="1:23" ht="15" thickBot="1">
      <c r="A26" s="573" t="s">
        <v>24</v>
      </c>
      <c r="B26" s="573"/>
      <c r="C26" s="573"/>
      <c r="D26" s="573"/>
      <c r="E26" s="573"/>
      <c r="F26" s="573"/>
      <c r="G26" s="573"/>
      <c r="H26" s="573"/>
      <c r="I26" s="573"/>
      <c r="J26" s="573"/>
      <c r="K26" s="573"/>
      <c r="L26" s="573"/>
      <c r="M26" s="112"/>
    </row>
    <row r="27" spans="1:23" ht="15.6" thickTop="1">
      <c r="A27" s="114"/>
      <c r="B27" s="104" t="s">
        <v>30</v>
      </c>
      <c r="C27" s="104" t="s">
        <v>31</v>
      </c>
      <c r="D27" s="104" t="s">
        <v>32</v>
      </c>
      <c r="E27" s="104" t="s">
        <v>33</v>
      </c>
      <c r="F27" s="104" t="s">
        <v>10</v>
      </c>
      <c r="G27" s="104" t="s">
        <v>11</v>
      </c>
      <c r="H27" s="104" t="s">
        <v>12</v>
      </c>
      <c r="I27" s="104" t="s">
        <v>34</v>
      </c>
      <c r="J27" s="104" t="s">
        <v>35</v>
      </c>
      <c r="K27" s="104" t="s">
        <v>36</v>
      </c>
      <c r="L27" s="105" t="s">
        <v>37</v>
      </c>
      <c r="M27" s="7"/>
    </row>
    <row r="28" spans="1:23">
      <c r="A28" s="115" t="s">
        <v>23</v>
      </c>
      <c r="B28" s="116">
        <v>51.644949924871938</v>
      </c>
      <c r="C28" s="116">
        <v>2.5141727982552262</v>
      </c>
      <c r="D28" s="116">
        <v>13.918646970018328</v>
      </c>
      <c r="E28" s="116">
        <v>13.545025720810035</v>
      </c>
      <c r="F28" s="116">
        <v>0.17085195828702421</v>
      </c>
      <c r="G28" s="116">
        <v>5.3659564629631751</v>
      </c>
      <c r="H28" s="116">
        <v>8.7684330579136009</v>
      </c>
      <c r="I28" s="116">
        <v>2.820214313028476</v>
      </c>
      <c r="J28" s="116">
        <v>1.3169977138168718</v>
      </c>
      <c r="K28" s="116">
        <v>0.30538439901206599</v>
      </c>
      <c r="L28" s="117">
        <v>0.12851727440322386</v>
      </c>
      <c r="M28" s="4"/>
    </row>
    <row r="29" spans="1:23">
      <c r="A29" s="118" t="s">
        <v>21</v>
      </c>
      <c r="B29" s="119">
        <v>0.91910384142544599</v>
      </c>
      <c r="C29" s="119">
        <v>1.8611356436408877E-2</v>
      </c>
      <c r="D29" s="119">
        <v>0.39453506899198593</v>
      </c>
      <c r="E29" s="119">
        <v>7.7035960909839579E-2</v>
      </c>
      <c r="F29" s="120">
        <v>3.0474074606482832E-3</v>
      </c>
      <c r="G29" s="119">
        <v>9.3407577852153117E-2</v>
      </c>
      <c r="H29" s="119">
        <v>8.8081037586630925E-2</v>
      </c>
      <c r="I29" s="119">
        <v>0.11568425619801186</v>
      </c>
      <c r="J29" s="119">
        <v>1.8415851205295982E-2</v>
      </c>
      <c r="K29" s="119">
        <v>8.0140796585432082E-3</v>
      </c>
      <c r="L29" s="121">
        <v>9.6079089398675613E-2</v>
      </c>
      <c r="M29" s="4"/>
    </row>
    <row r="30" spans="1:23">
      <c r="A30" s="122" t="s">
        <v>15</v>
      </c>
      <c r="B30" s="123">
        <v>1.7796586941462218</v>
      </c>
      <c r="C30" s="123">
        <v>0.74025764853253906</v>
      </c>
      <c r="D30" s="123">
        <v>2.8345791788658778</v>
      </c>
      <c r="E30" s="123">
        <v>0.56873986434359158</v>
      </c>
      <c r="F30" s="123">
        <v>1.7836538083624214</v>
      </c>
      <c r="G30" s="123">
        <v>1.7407442363140573</v>
      </c>
      <c r="H30" s="123">
        <v>1.0045242633988851</v>
      </c>
      <c r="I30" s="123">
        <v>4.1019668492422046</v>
      </c>
      <c r="J30" s="123">
        <v>1.3983206661706249</v>
      </c>
      <c r="K30" s="123">
        <v>2.6242596820496273</v>
      </c>
      <c r="L30" s="124">
        <v>74.759669347816072</v>
      </c>
      <c r="M30" s="4"/>
    </row>
    <row r="31" spans="1:23" ht="15" thickBot="1">
      <c r="A31" s="560" t="s">
        <v>26</v>
      </c>
      <c r="B31" s="560"/>
      <c r="C31" s="560"/>
      <c r="D31" s="560"/>
      <c r="E31" s="560"/>
      <c r="F31" s="560"/>
      <c r="G31" s="560"/>
      <c r="H31" s="560"/>
      <c r="I31" s="560"/>
      <c r="J31" s="560"/>
      <c r="K31" s="560"/>
      <c r="L31" s="560"/>
      <c r="M31" s="113"/>
    </row>
    <row r="32" spans="1:23" ht="15.6" thickTop="1">
      <c r="A32" s="125"/>
      <c r="B32" s="104" t="s">
        <v>30</v>
      </c>
      <c r="C32" s="104" t="s">
        <v>31</v>
      </c>
      <c r="D32" s="104" t="s">
        <v>32</v>
      </c>
      <c r="E32" s="104" t="s">
        <v>33</v>
      </c>
      <c r="F32" s="104" t="s">
        <v>10</v>
      </c>
      <c r="G32" s="104" t="s">
        <v>11</v>
      </c>
      <c r="H32" s="104" t="s">
        <v>12</v>
      </c>
      <c r="I32" s="104" t="s">
        <v>34</v>
      </c>
      <c r="J32" s="104" t="s">
        <v>35</v>
      </c>
      <c r="K32" s="104" t="s">
        <v>36</v>
      </c>
      <c r="L32" s="105" t="s">
        <v>37</v>
      </c>
      <c r="M32" s="7"/>
    </row>
    <row r="33" spans="1:13">
      <c r="A33" s="126"/>
      <c r="B33" s="127">
        <v>51.31</v>
      </c>
      <c r="C33" s="127">
        <v>2.54</v>
      </c>
      <c r="D33" s="127">
        <v>14.04</v>
      </c>
      <c r="E33" s="127">
        <v>13.51</v>
      </c>
      <c r="F33" s="127">
        <v>0.18</v>
      </c>
      <c r="G33" s="127">
        <v>5.31</v>
      </c>
      <c r="H33" s="127">
        <v>8.8699999999999992</v>
      </c>
      <c r="I33" s="127">
        <v>3.1</v>
      </c>
      <c r="J33" s="127">
        <v>1.36</v>
      </c>
      <c r="K33" s="127">
        <v>0.3</v>
      </c>
      <c r="L33" s="128">
        <v>0</v>
      </c>
      <c r="M33" s="3"/>
    </row>
  </sheetData>
  <mergeCells count="4">
    <mergeCell ref="A5:M5"/>
    <mergeCell ref="A26:L26"/>
    <mergeCell ref="A31:L31"/>
    <mergeCell ref="A1:M4"/>
  </mergeCells>
  <pageMargins left="0.7" right="0.7" top="0.75" bottom="0.75" header="0.3" footer="0.3"/>
  <pageSetup paperSize="9" orientation="portrait"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2C1BF1-222A-4728-B89A-372E06CF170E}">
  <dimension ref="A1:AD25"/>
  <sheetViews>
    <sheetView zoomScale="70" zoomScaleNormal="70" workbookViewId="0">
      <selection sqref="A1:AD2"/>
    </sheetView>
  </sheetViews>
  <sheetFormatPr defaultColWidth="14.44140625" defaultRowHeight="12.75" customHeight="1"/>
  <cols>
    <col min="1" max="1" width="30.88671875" style="504" bestFit="1" customWidth="1"/>
    <col min="2" max="30" width="8.109375" style="504" customWidth="1"/>
    <col min="31" max="16384" width="14.44140625" style="504"/>
  </cols>
  <sheetData>
    <row r="1" spans="1:30" customFormat="1" ht="14.4" customHeight="1">
      <c r="A1" s="585" t="s">
        <v>894</v>
      </c>
      <c r="B1" s="585"/>
      <c r="C1" s="585"/>
      <c r="D1" s="585"/>
      <c r="E1" s="585"/>
      <c r="F1" s="585"/>
      <c r="G1" s="585"/>
      <c r="H1" s="585"/>
      <c r="I1" s="585"/>
      <c r="J1" s="585"/>
      <c r="K1" s="585"/>
      <c r="L1" s="585"/>
      <c r="M1" s="585"/>
      <c r="N1" s="585"/>
      <c r="O1" s="585"/>
      <c r="P1" s="585"/>
      <c r="Q1" s="585"/>
      <c r="R1" s="585"/>
      <c r="S1" s="585"/>
      <c r="T1" s="585"/>
      <c r="U1" s="585"/>
      <c r="V1" s="585"/>
      <c r="W1" s="585"/>
      <c r="X1" s="585"/>
      <c r="Y1" s="585"/>
      <c r="Z1" s="585"/>
      <c r="AA1" s="585"/>
      <c r="AB1" s="585"/>
      <c r="AC1" s="585"/>
      <c r="AD1" s="585"/>
    </row>
    <row r="2" spans="1:30" customFormat="1" ht="14.4" customHeight="1">
      <c r="A2" s="586"/>
      <c r="B2" s="586"/>
      <c r="C2" s="586"/>
      <c r="D2" s="586"/>
      <c r="E2" s="586"/>
      <c r="F2" s="586"/>
      <c r="G2" s="586"/>
      <c r="H2" s="586"/>
      <c r="I2" s="586"/>
      <c r="J2" s="586"/>
      <c r="K2" s="586"/>
      <c r="L2" s="586"/>
      <c r="M2" s="586"/>
      <c r="N2" s="586"/>
      <c r="O2" s="586"/>
      <c r="P2" s="586"/>
      <c r="Q2" s="586"/>
      <c r="R2" s="586"/>
      <c r="S2" s="586"/>
      <c r="T2" s="586"/>
      <c r="U2" s="586"/>
      <c r="V2" s="586"/>
      <c r="W2" s="586"/>
      <c r="X2" s="586"/>
      <c r="Y2" s="586"/>
      <c r="Z2" s="586"/>
      <c r="AA2" s="586"/>
      <c r="AB2" s="586"/>
      <c r="AC2" s="586"/>
      <c r="AD2" s="586"/>
    </row>
    <row r="3" spans="1:30" customFormat="1" ht="15" thickBot="1">
      <c r="A3" s="560" t="s">
        <v>892</v>
      </c>
      <c r="B3" s="560"/>
      <c r="C3" s="560"/>
      <c r="D3" s="560"/>
      <c r="E3" s="560"/>
      <c r="F3" s="560"/>
      <c r="G3" s="560"/>
      <c r="H3" s="560"/>
      <c r="I3" s="560"/>
      <c r="J3" s="560"/>
      <c r="K3" s="560"/>
      <c r="L3" s="560"/>
      <c r="M3" s="560"/>
      <c r="N3" s="560"/>
      <c r="O3" s="560"/>
      <c r="P3" s="560"/>
      <c r="Q3" s="560"/>
      <c r="R3" s="560"/>
      <c r="S3" s="560"/>
      <c r="T3" s="560"/>
      <c r="U3" s="560"/>
      <c r="V3" s="560"/>
      <c r="W3" s="560"/>
      <c r="X3" s="560"/>
      <c r="Y3" s="560"/>
      <c r="Z3" s="560"/>
      <c r="AA3" s="560"/>
      <c r="AB3" s="560"/>
      <c r="AC3" s="560"/>
      <c r="AD3" s="560"/>
    </row>
    <row r="4" spans="1:30" ht="12.75" customHeight="1" thickTop="1">
      <c r="A4" s="509"/>
      <c r="B4" s="510" t="s">
        <v>54</v>
      </c>
      <c r="C4" s="510" t="s">
        <v>51</v>
      </c>
      <c r="D4" s="510" t="s">
        <v>52</v>
      </c>
      <c r="E4" s="510" t="s">
        <v>56</v>
      </c>
      <c r="F4" s="510" t="s">
        <v>55</v>
      </c>
      <c r="G4" s="510" t="s">
        <v>53</v>
      </c>
      <c r="H4" s="510" t="s">
        <v>57</v>
      </c>
      <c r="I4" s="511" t="s">
        <v>886</v>
      </c>
      <c r="J4" s="511" t="s">
        <v>887</v>
      </c>
      <c r="K4" s="511" t="s">
        <v>888</v>
      </c>
      <c r="L4" s="510" t="s">
        <v>889</v>
      </c>
      <c r="M4" s="510" t="s">
        <v>66</v>
      </c>
      <c r="N4" s="510" t="s">
        <v>48</v>
      </c>
      <c r="O4" s="510" t="s">
        <v>890</v>
      </c>
      <c r="P4" s="510" t="s">
        <v>47</v>
      </c>
      <c r="Q4" s="510" t="s">
        <v>50</v>
      </c>
      <c r="R4" s="510" t="s">
        <v>61</v>
      </c>
      <c r="S4" s="510" t="s">
        <v>65</v>
      </c>
      <c r="T4" s="510" t="s">
        <v>874</v>
      </c>
      <c r="U4" s="510" t="s">
        <v>67</v>
      </c>
      <c r="V4" s="510" t="s">
        <v>68</v>
      </c>
      <c r="W4" s="510" t="s">
        <v>49</v>
      </c>
      <c r="X4" s="510" t="s">
        <v>69</v>
      </c>
      <c r="Y4" s="510" t="s">
        <v>70</v>
      </c>
      <c r="Z4" s="510" t="s">
        <v>72</v>
      </c>
      <c r="AA4" s="510" t="s">
        <v>73</v>
      </c>
      <c r="AB4" s="510" t="s">
        <v>81</v>
      </c>
      <c r="AC4" s="510" t="s">
        <v>891</v>
      </c>
      <c r="AD4" s="510" t="s">
        <v>63</v>
      </c>
    </row>
    <row r="5" spans="1:30" ht="12.75" customHeight="1">
      <c r="A5" s="509"/>
      <c r="B5" s="512">
        <v>120.090078574277</v>
      </c>
      <c r="C5" s="512">
        <v>43.574109872046598</v>
      </c>
      <c r="D5" s="512">
        <v>421.60935248046002</v>
      </c>
      <c r="E5" s="512">
        <v>306.32240593795598</v>
      </c>
      <c r="F5" s="512">
        <v>30.874130205280199</v>
      </c>
      <c r="G5" s="512">
        <v>54.394000769178099</v>
      </c>
      <c r="H5" s="512">
        <v>80.642726124182701</v>
      </c>
      <c r="I5" s="513">
        <v>3.01447237552255</v>
      </c>
      <c r="J5" s="513">
        <v>717.18334696591205</v>
      </c>
      <c r="K5" s="513">
        <v>164.92033281848299</v>
      </c>
      <c r="L5" s="512">
        <v>17.9106976126637</v>
      </c>
      <c r="M5" s="512">
        <v>1.7049826890522299</v>
      </c>
      <c r="N5" s="512">
        <v>479.985913347907</v>
      </c>
      <c r="O5" s="512">
        <v>23.2107320064923</v>
      </c>
      <c r="P5" s="512">
        <v>398.452997146982</v>
      </c>
      <c r="Q5" s="512">
        <v>171.14278818691599</v>
      </c>
      <c r="R5" s="512">
        <v>49.2454089725682</v>
      </c>
      <c r="S5" s="512">
        <v>2.6524844438040498</v>
      </c>
      <c r="T5" s="512">
        <v>1.5821268143587599</v>
      </c>
      <c r="U5" s="512">
        <v>3.1755976295902002</v>
      </c>
      <c r="V5" s="512">
        <v>0.94694925232606997</v>
      </c>
      <c r="W5" s="512">
        <v>26.050698279542399</v>
      </c>
      <c r="X5" s="512">
        <v>34.492544394584598</v>
      </c>
      <c r="Y5" s="512">
        <v>73.449238645969004</v>
      </c>
      <c r="Z5" s="512">
        <v>36.422574559369899</v>
      </c>
      <c r="AA5" s="512">
        <v>8.7664641956873197</v>
      </c>
      <c r="AB5" s="512">
        <v>2.1095380738431202</v>
      </c>
      <c r="AC5" s="512">
        <v>31.638140888238802</v>
      </c>
      <c r="AD5" s="512">
        <v>-3.3223404079209998E-2</v>
      </c>
    </row>
    <row r="6" spans="1:30" ht="12.75" customHeight="1">
      <c r="A6" s="509"/>
      <c r="B6" s="512">
        <v>117.168165129453</v>
      </c>
      <c r="C6" s="512">
        <v>42.831971158997703</v>
      </c>
      <c r="D6" s="512">
        <v>438.50544143046397</v>
      </c>
      <c r="E6" s="512">
        <v>307.05631169914602</v>
      </c>
      <c r="F6" s="512">
        <v>32.063387603493197</v>
      </c>
      <c r="G6" s="512">
        <v>53.807086877083101</v>
      </c>
      <c r="H6" s="512">
        <v>80.717936533053901</v>
      </c>
      <c r="I6" s="513">
        <v>3.1685905768979499</v>
      </c>
      <c r="J6" s="513">
        <v>726.34043995143099</v>
      </c>
      <c r="K6" s="513">
        <v>165.90453542000901</v>
      </c>
      <c r="L6" s="512">
        <v>17.336680760670401</v>
      </c>
      <c r="M6" s="512">
        <v>1.7579170248395499</v>
      </c>
      <c r="N6" s="512">
        <v>478.87321689488402</v>
      </c>
      <c r="O6" s="512">
        <v>23.211541502041602</v>
      </c>
      <c r="P6" s="512">
        <v>397.92314985411002</v>
      </c>
      <c r="Q6" s="512">
        <v>171.03093176642699</v>
      </c>
      <c r="R6" s="512">
        <v>49.158550100748698</v>
      </c>
      <c r="S6" s="512">
        <v>3.4508122987946002</v>
      </c>
      <c r="T6" s="512">
        <v>1.6674515667356999</v>
      </c>
      <c r="U6" s="512">
        <v>2.9796150803176</v>
      </c>
      <c r="V6" s="512">
        <v>1.1863224484841399</v>
      </c>
      <c r="W6" s="512">
        <v>25.914142896860199</v>
      </c>
      <c r="X6" s="512">
        <v>35.543147889479698</v>
      </c>
      <c r="Y6" s="512">
        <v>73.067018582579905</v>
      </c>
      <c r="Z6" s="512">
        <v>35.7869044345817</v>
      </c>
      <c r="AA6" s="512">
        <v>6.7441150758216999</v>
      </c>
      <c r="AB6" s="512">
        <v>2.1145920968213798</v>
      </c>
      <c r="AC6" s="512">
        <v>36.1729445896882</v>
      </c>
      <c r="AD6" s="512">
        <v>0.40411061273437998</v>
      </c>
    </row>
    <row r="7" spans="1:30" ht="12.75" customHeight="1">
      <c r="A7" s="509"/>
      <c r="B7" s="512">
        <v>120.711611780502</v>
      </c>
      <c r="C7" s="512">
        <v>44.116142093068902</v>
      </c>
      <c r="D7" s="512">
        <v>430.16155507976498</v>
      </c>
      <c r="E7" s="512">
        <v>305.426703562846</v>
      </c>
      <c r="F7" s="512">
        <v>31.145392304854301</v>
      </c>
      <c r="G7" s="512">
        <v>54.344099896597498</v>
      </c>
      <c r="H7" s="512">
        <v>80.427443240350698</v>
      </c>
      <c r="I7" s="513">
        <v>3.1221987725494902</v>
      </c>
      <c r="J7" s="513">
        <v>726.96916169986196</v>
      </c>
      <c r="K7" s="513">
        <v>169.100872539195</v>
      </c>
      <c r="L7" s="512">
        <v>18.037088033068599</v>
      </c>
      <c r="M7" s="512">
        <v>1.87837201887602</v>
      </c>
      <c r="N7" s="512">
        <v>480.18928082301699</v>
      </c>
      <c r="O7" s="512">
        <v>23.403345928931302</v>
      </c>
      <c r="P7" s="512">
        <v>403.33728076037198</v>
      </c>
      <c r="Q7" s="512">
        <v>171.72427118398801</v>
      </c>
      <c r="R7" s="512">
        <v>49.194166543639</v>
      </c>
      <c r="S7" s="512">
        <v>3.09371776832658</v>
      </c>
      <c r="T7" s="512">
        <v>1.6907707488669801</v>
      </c>
      <c r="U7" s="512">
        <v>3.13344494208157</v>
      </c>
      <c r="V7" s="512">
        <v>0.83369384441433003</v>
      </c>
      <c r="W7" s="512">
        <v>26.0487362022171</v>
      </c>
      <c r="X7" s="512">
        <v>36.695077753442398</v>
      </c>
      <c r="Y7" s="512">
        <v>75.419316649771403</v>
      </c>
      <c r="Z7" s="512">
        <v>38.417292848670897</v>
      </c>
      <c r="AA7" s="512">
        <v>7.0171253345168703</v>
      </c>
      <c r="AB7" s="512">
        <v>2.5219525794026598</v>
      </c>
      <c r="AC7" s="512">
        <v>32.211544337178502</v>
      </c>
      <c r="AD7" s="512">
        <v>0.17774630421616999</v>
      </c>
    </row>
    <row r="8" spans="1:30" ht="12.75" customHeight="1">
      <c r="A8" s="509"/>
      <c r="B8" s="512">
        <v>119.96733870290301</v>
      </c>
      <c r="C8" s="512">
        <v>42.8039494567915</v>
      </c>
      <c r="D8" s="512">
        <v>433.87300544321897</v>
      </c>
      <c r="E8" s="512">
        <v>306.32128955020602</v>
      </c>
      <c r="F8" s="512">
        <v>31.317517068957201</v>
      </c>
      <c r="G8" s="512">
        <v>54.103145679464298</v>
      </c>
      <c r="H8" s="512">
        <v>81.256969489672599</v>
      </c>
      <c r="I8" s="513">
        <v>3.20437156726322</v>
      </c>
      <c r="J8" s="513">
        <v>708.52397442760002</v>
      </c>
      <c r="K8" s="513">
        <v>162.896447442924</v>
      </c>
      <c r="L8" s="512">
        <v>17.421702058174098</v>
      </c>
      <c r="M8" s="512">
        <v>2.0245754218417198</v>
      </c>
      <c r="N8" s="512">
        <v>480.29448886885302</v>
      </c>
      <c r="O8" s="512">
        <v>23.188906730593398</v>
      </c>
      <c r="P8" s="512">
        <v>399.42013549177602</v>
      </c>
      <c r="Q8" s="512">
        <v>171.78900428371401</v>
      </c>
      <c r="R8" s="512">
        <v>49.2887432245398</v>
      </c>
      <c r="S8" s="512">
        <v>2.9998279608495699</v>
      </c>
      <c r="T8" s="512">
        <v>1.6008621871206301</v>
      </c>
      <c r="U8" s="512">
        <v>3.0109162526383502</v>
      </c>
      <c r="V8" s="512">
        <v>0.66404186885885996</v>
      </c>
      <c r="W8" s="512">
        <v>25.856076623261</v>
      </c>
      <c r="X8" s="512">
        <v>35.737223692504799</v>
      </c>
      <c r="Y8" s="512">
        <v>75.136633739392806</v>
      </c>
      <c r="Z8" s="512">
        <v>36.760427867621701</v>
      </c>
      <c r="AA8" s="512">
        <v>7.1073181548954096</v>
      </c>
      <c r="AB8" s="512">
        <v>2.4595145241410701</v>
      </c>
      <c r="AC8" s="512">
        <v>33.311634367220201</v>
      </c>
      <c r="AD8" s="512">
        <v>0.80646675777501997</v>
      </c>
    </row>
    <row r="9" spans="1:30" ht="12.75" customHeight="1">
      <c r="A9" s="509"/>
      <c r="B9" s="512">
        <v>120.52683930226399</v>
      </c>
      <c r="C9" s="512">
        <v>42.3581918180586</v>
      </c>
      <c r="D9" s="512">
        <v>437.23384087223297</v>
      </c>
      <c r="E9" s="512">
        <v>308.60872925990299</v>
      </c>
      <c r="F9" s="512">
        <v>31.060353326187201</v>
      </c>
      <c r="G9" s="512">
        <v>54.487425966261803</v>
      </c>
      <c r="H9" s="512">
        <v>81.000184740645807</v>
      </c>
      <c r="I9" s="513">
        <v>4.9698968182344903</v>
      </c>
      <c r="J9" s="513">
        <v>724.04661757500105</v>
      </c>
      <c r="K9" s="513">
        <v>176.601980640845</v>
      </c>
      <c r="L9" s="512">
        <v>17.9991884221627</v>
      </c>
      <c r="M9" s="512">
        <v>1.8145201203008401</v>
      </c>
      <c r="N9" s="512">
        <v>481.20528209630203</v>
      </c>
      <c r="O9" s="512">
        <v>23.372168990690099</v>
      </c>
      <c r="P9" s="512">
        <v>403.831871627775</v>
      </c>
      <c r="Q9" s="512">
        <v>171.698947592358</v>
      </c>
      <c r="R9" s="512">
        <v>49.5584797311137</v>
      </c>
      <c r="S9" s="512">
        <v>2.22515350845344</v>
      </c>
      <c r="T9" s="512">
        <v>1.83848481576914</v>
      </c>
      <c r="U9" s="512">
        <v>3.3927180958600802</v>
      </c>
      <c r="V9" s="512">
        <v>0.73074179458112998</v>
      </c>
      <c r="W9" s="512">
        <v>25.7610534843325</v>
      </c>
      <c r="X9" s="512">
        <v>34.891526307582602</v>
      </c>
      <c r="Y9" s="512">
        <v>74.130381064475898</v>
      </c>
      <c r="Z9" s="512">
        <v>37.240715242068099</v>
      </c>
      <c r="AA9" s="512">
        <v>5.9891332981578902</v>
      </c>
      <c r="AB9" s="512">
        <v>2.30601756694917</v>
      </c>
      <c r="AC9" s="512">
        <v>34.041708426189899</v>
      </c>
      <c r="AD9" s="512">
        <v>0.53026003431593005</v>
      </c>
    </row>
    <row r="10" spans="1:30" customFormat="1" ht="15" thickBot="1">
      <c r="A10" s="560" t="s">
        <v>24</v>
      </c>
      <c r="B10" s="560"/>
      <c r="C10" s="560"/>
      <c r="D10" s="560"/>
      <c r="E10" s="560"/>
      <c r="F10" s="560"/>
      <c r="G10" s="560"/>
      <c r="H10" s="560"/>
      <c r="I10" s="560"/>
      <c r="J10" s="560"/>
      <c r="K10" s="560"/>
      <c r="L10" s="560"/>
      <c r="M10" s="560"/>
      <c r="N10" s="560"/>
      <c r="O10" s="560"/>
      <c r="P10" s="560"/>
      <c r="Q10" s="560"/>
      <c r="R10" s="560"/>
      <c r="S10" s="560"/>
      <c r="T10" s="560"/>
      <c r="U10" s="560"/>
      <c r="V10" s="560"/>
      <c r="W10" s="560"/>
      <c r="X10" s="560"/>
      <c r="Y10" s="560"/>
      <c r="Z10" s="560"/>
      <c r="AA10" s="560"/>
      <c r="AB10" s="560"/>
      <c r="AC10" s="560"/>
      <c r="AD10" s="560"/>
    </row>
    <row r="11" spans="1:30" customFormat="1" ht="15" thickTop="1">
      <c r="A11" s="115" t="s">
        <v>23</v>
      </c>
      <c r="B11" s="514">
        <v>119.69280669787979</v>
      </c>
      <c r="C11" s="514">
        <v>43.136872879792662</v>
      </c>
      <c r="D11" s="514">
        <v>432.27663906122814</v>
      </c>
      <c r="E11" s="514">
        <v>306.74708800201137</v>
      </c>
      <c r="F11" s="514">
        <v>31.292156101754422</v>
      </c>
      <c r="G11" s="514">
        <v>54.227151837716953</v>
      </c>
      <c r="H11" s="514">
        <v>80.809052025581138</v>
      </c>
      <c r="I11" s="514">
        <v>3.4959060220935401</v>
      </c>
      <c r="J11" s="514">
        <v>720.61270812396128</v>
      </c>
      <c r="K11" s="514">
        <v>167.88483377229119</v>
      </c>
      <c r="L11" s="514">
        <v>17.7410713773479</v>
      </c>
      <c r="M11" s="514">
        <v>1.8360734549820716</v>
      </c>
      <c r="N11" s="514">
        <v>480.10963640619264</v>
      </c>
      <c r="O11" s="514">
        <v>23.27733903174974</v>
      </c>
      <c r="P11" s="514">
        <v>400.59308697620298</v>
      </c>
      <c r="Q11" s="514">
        <v>171.4771886026806</v>
      </c>
      <c r="R11" s="514">
        <v>49.289069714521879</v>
      </c>
      <c r="S11" s="514">
        <v>2.8843991960456479</v>
      </c>
      <c r="T11" s="514">
        <v>1.675939226570242</v>
      </c>
      <c r="U11" s="514">
        <v>3.1384584000975599</v>
      </c>
      <c r="V11" s="514">
        <v>0.87234984173290608</v>
      </c>
      <c r="W11" s="514">
        <v>25.926141497242639</v>
      </c>
      <c r="X11" s="514">
        <v>35.471904007518816</v>
      </c>
      <c r="Y11" s="514">
        <v>74.240517736437809</v>
      </c>
      <c r="Z11" s="514">
        <v>36.925582990462459</v>
      </c>
      <c r="AA11" s="514">
        <v>7.1248312118158381</v>
      </c>
      <c r="AB11" s="514">
        <v>2.3023229682314801</v>
      </c>
      <c r="AC11" s="514">
        <v>33.475194521703123</v>
      </c>
      <c r="AD11" s="514">
        <v>0.37707206099245799</v>
      </c>
    </row>
    <row r="12" spans="1:30" customFormat="1" ht="14.4">
      <c r="A12" s="118" t="s">
        <v>21</v>
      </c>
      <c r="B12" s="515">
        <v>2.8880065782714976</v>
      </c>
      <c r="C12" s="515">
        <v>1.400104153374226</v>
      </c>
      <c r="D12" s="515">
        <v>13.571469987457355</v>
      </c>
      <c r="E12" s="515">
        <v>2.3804204906348234</v>
      </c>
      <c r="F12" s="515">
        <v>0.91948844304645405</v>
      </c>
      <c r="G12" s="515">
        <v>0.54871680749940299</v>
      </c>
      <c r="H12" s="515">
        <v>0.6471115613444508</v>
      </c>
      <c r="I12" s="515">
        <v>1.6541499540662759</v>
      </c>
      <c r="J12" s="515">
        <v>15.585286279109766</v>
      </c>
      <c r="K12" s="515">
        <v>10.726660498531176</v>
      </c>
      <c r="L12" s="515">
        <v>0.66974014504264956</v>
      </c>
      <c r="M12" s="515">
        <v>0.24714352659542374</v>
      </c>
      <c r="N12" s="515">
        <v>1.6688300534908771</v>
      </c>
      <c r="O12" s="515">
        <v>0.20360879614373067</v>
      </c>
      <c r="P12" s="515">
        <v>5.5771578283400585</v>
      </c>
      <c r="Q12" s="515">
        <v>0.7200171334025488</v>
      </c>
      <c r="R12" s="515">
        <v>0.31706482846065481</v>
      </c>
      <c r="S12" s="515">
        <v>0.93077988607822382</v>
      </c>
      <c r="T12" s="515">
        <v>0.20285564702166431</v>
      </c>
      <c r="U12" s="515">
        <v>0.32794915708850342</v>
      </c>
      <c r="V12" s="515">
        <v>0.41119728423317536</v>
      </c>
      <c r="W12" s="515">
        <v>0.25070093475785754</v>
      </c>
      <c r="X12" s="515">
        <v>1.6934012414972874</v>
      </c>
      <c r="Y12" s="515">
        <v>2.0513273065158821</v>
      </c>
      <c r="Z12" s="515">
        <v>1.9751934556016817</v>
      </c>
      <c r="AA12" s="515">
        <v>2.0350972075543567</v>
      </c>
      <c r="AB12" s="515">
        <v>0.38127273308865506</v>
      </c>
      <c r="AC12" s="515">
        <v>3.5492426232223671</v>
      </c>
      <c r="AD12" s="515">
        <v>0.64548475586109555</v>
      </c>
    </row>
    <row r="15" spans="1:30" ht="12.75" customHeight="1">
      <c r="A15" s="583"/>
      <c r="B15" s="584"/>
      <c r="C15" s="584"/>
      <c r="D15" s="584"/>
      <c r="E15" s="584"/>
      <c r="F15" s="584"/>
      <c r="G15" s="584"/>
      <c r="H15" s="584"/>
      <c r="I15" s="584"/>
      <c r="J15" s="584"/>
    </row>
    <row r="16" spans="1:30" ht="12.75" customHeight="1">
      <c r="B16" s="506"/>
      <c r="C16" s="506"/>
      <c r="D16" s="506"/>
      <c r="E16" s="506"/>
      <c r="F16" s="506"/>
      <c r="G16" s="506"/>
      <c r="H16" s="506"/>
      <c r="I16" s="506"/>
      <c r="J16" s="506"/>
      <c r="K16" s="506"/>
      <c r="L16" s="506"/>
      <c r="M16" s="506"/>
      <c r="N16" s="506"/>
      <c r="O16" s="506"/>
      <c r="P16" s="506"/>
      <c r="Q16" s="506"/>
      <c r="R16" s="506"/>
    </row>
    <row r="17" spans="1:18" ht="12.75" customHeight="1">
      <c r="B17" s="507"/>
      <c r="C17" s="507"/>
      <c r="D17" s="507"/>
      <c r="E17" s="507"/>
      <c r="F17" s="507"/>
      <c r="G17" s="507"/>
      <c r="H17" s="508"/>
      <c r="I17" s="508"/>
      <c r="J17" s="508"/>
      <c r="K17" s="508"/>
      <c r="L17" s="508"/>
      <c r="M17" s="508"/>
      <c r="N17" s="508"/>
      <c r="O17" s="505"/>
      <c r="P17" s="505"/>
      <c r="Q17" s="506"/>
      <c r="R17" s="506"/>
    </row>
    <row r="18" spans="1:18" ht="12.75" customHeight="1">
      <c r="B18" s="507"/>
      <c r="C18" s="507"/>
      <c r="D18" s="507"/>
      <c r="E18" s="507"/>
      <c r="F18" s="507"/>
      <c r="G18" s="507"/>
      <c r="H18" s="508"/>
      <c r="I18" s="508"/>
      <c r="J18" s="508"/>
      <c r="K18" s="508"/>
      <c r="L18" s="508"/>
      <c r="M18" s="508"/>
      <c r="N18" s="508"/>
      <c r="O18" s="505"/>
      <c r="P18" s="505"/>
      <c r="Q18" s="507"/>
      <c r="R18" s="507"/>
    </row>
    <row r="19" spans="1:18" ht="12.75" customHeight="1">
      <c r="B19" s="507"/>
      <c r="C19" s="507"/>
      <c r="D19" s="507"/>
      <c r="E19" s="507"/>
      <c r="F19" s="507"/>
      <c r="G19" s="507"/>
      <c r="H19" s="508"/>
      <c r="I19" s="508"/>
      <c r="J19" s="508"/>
      <c r="K19" s="508"/>
      <c r="L19" s="508"/>
      <c r="M19" s="508"/>
      <c r="N19" s="508"/>
      <c r="O19" s="505"/>
      <c r="P19" s="505"/>
      <c r="Q19" s="507"/>
      <c r="R19" s="507"/>
    </row>
    <row r="20" spans="1:18" ht="12.75" customHeight="1">
      <c r="B20" s="507"/>
      <c r="C20" s="507"/>
      <c r="D20" s="507"/>
      <c r="E20" s="507"/>
      <c r="F20" s="507"/>
      <c r="G20" s="507"/>
      <c r="H20" s="508"/>
      <c r="I20" s="508"/>
      <c r="J20" s="508"/>
      <c r="K20" s="508"/>
      <c r="L20" s="508"/>
      <c r="M20" s="508"/>
      <c r="N20" s="508"/>
      <c r="O20" s="505"/>
      <c r="P20" s="505"/>
      <c r="Q20" s="507"/>
      <c r="R20" s="507"/>
    </row>
    <row r="21" spans="1:18" ht="12.75" customHeight="1">
      <c r="B21" s="507"/>
      <c r="C21" s="507"/>
      <c r="D21" s="507"/>
      <c r="E21" s="507"/>
      <c r="F21" s="507"/>
      <c r="G21" s="507"/>
      <c r="H21" s="508"/>
      <c r="I21" s="508"/>
      <c r="J21" s="508"/>
      <c r="K21" s="508"/>
      <c r="L21" s="508"/>
      <c r="M21" s="508"/>
      <c r="N21" s="508"/>
      <c r="O21" s="505"/>
      <c r="P21" s="505"/>
      <c r="Q21" s="507"/>
      <c r="R21" s="507"/>
    </row>
    <row r="22" spans="1:18" ht="12.75" customHeight="1">
      <c r="B22" s="507"/>
      <c r="C22" s="507"/>
      <c r="D22" s="507"/>
      <c r="E22" s="507"/>
      <c r="F22" s="507"/>
      <c r="G22" s="507"/>
      <c r="H22" s="508"/>
      <c r="I22" s="508"/>
      <c r="J22" s="508"/>
      <c r="K22" s="508"/>
      <c r="L22" s="508"/>
      <c r="M22" s="508"/>
      <c r="N22" s="508"/>
      <c r="O22" s="505"/>
      <c r="P22" s="505"/>
      <c r="Q22" s="507"/>
      <c r="R22" s="507"/>
    </row>
    <row r="23" spans="1:18" ht="12.75" customHeight="1">
      <c r="B23" s="507"/>
      <c r="C23" s="507"/>
      <c r="D23" s="507"/>
      <c r="E23" s="507"/>
      <c r="F23" s="507"/>
      <c r="G23" s="507"/>
      <c r="H23" s="508"/>
      <c r="I23" s="508"/>
      <c r="J23" s="508"/>
      <c r="K23" s="508"/>
      <c r="L23" s="508"/>
      <c r="M23" s="508"/>
      <c r="N23" s="508"/>
      <c r="O23" s="505"/>
      <c r="P23" s="505"/>
      <c r="Q23" s="507"/>
      <c r="R23" s="507"/>
    </row>
    <row r="25" spans="1:18" ht="12.75" customHeight="1">
      <c r="A25" s="506"/>
      <c r="B25" s="507"/>
      <c r="C25" s="507"/>
      <c r="D25" s="507"/>
      <c r="E25" s="507"/>
      <c r="F25" s="507"/>
      <c r="G25" s="507"/>
      <c r="H25" s="508"/>
      <c r="I25" s="508"/>
      <c r="J25" s="508"/>
      <c r="K25" s="508"/>
      <c r="L25" s="508"/>
      <c r="M25" s="508"/>
      <c r="N25" s="508"/>
      <c r="O25" s="505"/>
      <c r="P25" s="505"/>
      <c r="Q25" s="507"/>
      <c r="R25" s="507"/>
    </row>
  </sheetData>
  <mergeCells count="4">
    <mergeCell ref="A15:J15"/>
    <mergeCell ref="A3:AD3"/>
    <mergeCell ref="A10:AD10"/>
    <mergeCell ref="A1:AD2"/>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F309BE-D21D-48DC-83D6-440FCDE97B6A}">
  <sheetPr codeName="Sheet8"/>
  <dimension ref="A1:X25"/>
  <sheetViews>
    <sheetView zoomScale="115" zoomScaleNormal="115" workbookViewId="0">
      <selection sqref="A1:X4"/>
    </sheetView>
  </sheetViews>
  <sheetFormatPr defaultRowHeight="14.4"/>
  <cols>
    <col min="1" max="1" width="17.88671875" customWidth="1"/>
    <col min="2" max="2" width="3.77734375" bestFit="1" customWidth="1"/>
    <col min="3" max="3" width="4.5546875" bestFit="1" customWidth="1"/>
    <col min="4" max="4" width="4.77734375" bestFit="1" customWidth="1"/>
    <col min="5" max="6" width="4.21875" bestFit="1" customWidth="1"/>
    <col min="7" max="7" width="5" bestFit="1" customWidth="1"/>
    <col min="8" max="10" width="4.21875" bestFit="1" customWidth="1"/>
    <col min="11" max="11" width="5.77734375" bestFit="1" customWidth="1"/>
    <col min="12" max="12" width="4.21875" bestFit="1" customWidth="1"/>
    <col min="13" max="13" width="5" bestFit="1" customWidth="1"/>
    <col min="14" max="14" width="4.21875" bestFit="1" customWidth="1"/>
    <col min="15" max="15" width="3.44140625" bestFit="1" customWidth="1"/>
    <col min="16" max="16" width="4.21875" bestFit="1" customWidth="1"/>
    <col min="17" max="17" width="3.44140625" bestFit="1" customWidth="1"/>
    <col min="18" max="20" width="4.21875" bestFit="1" customWidth="1"/>
    <col min="21" max="21" width="3.44140625" bestFit="1" customWidth="1"/>
    <col min="22" max="23" width="4.21875" bestFit="1" customWidth="1"/>
    <col min="24" max="24" width="4.21875" customWidth="1"/>
  </cols>
  <sheetData>
    <row r="1" spans="1:24" ht="14.4" customHeight="1">
      <c r="A1" s="587" t="s">
        <v>885</v>
      </c>
      <c r="B1" s="588"/>
      <c r="C1" s="588"/>
      <c r="D1" s="588"/>
      <c r="E1" s="588"/>
      <c r="F1" s="588"/>
      <c r="G1" s="588"/>
      <c r="H1" s="588"/>
      <c r="I1" s="588"/>
      <c r="J1" s="588"/>
      <c r="K1" s="588"/>
      <c r="L1" s="588"/>
      <c r="M1" s="588"/>
      <c r="N1" s="588"/>
      <c r="O1" s="588"/>
      <c r="P1" s="588"/>
      <c r="Q1" s="588"/>
      <c r="R1" s="588"/>
      <c r="S1" s="588"/>
      <c r="T1" s="588"/>
      <c r="U1" s="588"/>
      <c r="V1" s="588"/>
      <c r="W1" s="588"/>
      <c r="X1" s="589"/>
    </row>
    <row r="2" spans="1:24">
      <c r="A2" s="590"/>
      <c r="B2" s="591"/>
      <c r="C2" s="591"/>
      <c r="D2" s="591"/>
      <c r="E2" s="591"/>
      <c r="F2" s="591"/>
      <c r="G2" s="591"/>
      <c r="H2" s="591"/>
      <c r="I2" s="591"/>
      <c r="J2" s="591"/>
      <c r="K2" s="591"/>
      <c r="L2" s="591"/>
      <c r="M2" s="591"/>
      <c r="N2" s="591"/>
      <c r="O2" s="591"/>
      <c r="P2" s="591"/>
      <c r="Q2" s="591"/>
      <c r="R2" s="591"/>
      <c r="S2" s="591"/>
      <c r="T2" s="591"/>
      <c r="U2" s="591"/>
      <c r="V2" s="591"/>
      <c r="W2" s="591"/>
      <c r="X2" s="592"/>
    </row>
    <row r="3" spans="1:24">
      <c r="A3" s="590"/>
      <c r="B3" s="591"/>
      <c r="C3" s="591"/>
      <c r="D3" s="591"/>
      <c r="E3" s="591"/>
      <c r="F3" s="591"/>
      <c r="G3" s="591"/>
      <c r="H3" s="591"/>
      <c r="I3" s="591"/>
      <c r="J3" s="591"/>
      <c r="K3" s="591"/>
      <c r="L3" s="591"/>
      <c r="M3" s="591"/>
      <c r="N3" s="591"/>
      <c r="O3" s="591"/>
      <c r="P3" s="591"/>
      <c r="Q3" s="591"/>
      <c r="R3" s="591"/>
      <c r="S3" s="591"/>
      <c r="T3" s="591"/>
      <c r="U3" s="591"/>
      <c r="V3" s="591"/>
      <c r="W3" s="591"/>
      <c r="X3" s="592"/>
    </row>
    <row r="4" spans="1:24">
      <c r="A4" s="593"/>
      <c r="B4" s="594"/>
      <c r="C4" s="594"/>
      <c r="D4" s="594"/>
      <c r="E4" s="594"/>
      <c r="F4" s="594"/>
      <c r="G4" s="594"/>
      <c r="H4" s="594"/>
      <c r="I4" s="594"/>
      <c r="J4" s="594"/>
      <c r="K4" s="594"/>
      <c r="L4" s="594"/>
      <c r="M4" s="594"/>
      <c r="N4" s="594"/>
      <c r="O4" s="594"/>
      <c r="P4" s="594"/>
      <c r="Q4" s="594"/>
      <c r="R4" s="594"/>
      <c r="S4" s="594"/>
      <c r="T4" s="594"/>
      <c r="U4" s="594"/>
      <c r="V4" s="594"/>
      <c r="W4" s="594"/>
      <c r="X4" s="595"/>
    </row>
    <row r="5" spans="1:24" ht="15" thickBot="1">
      <c r="A5" s="596" t="s">
        <v>96</v>
      </c>
      <c r="B5" s="596"/>
      <c r="C5" s="596"/>
      <c r="D5" s="596"/>
      <c r="E5" s="596"/>
      <c r="F5" s="596"/>
      <c r="G5" s="596"/>
      <c r="H5" s="596"/>
      <c r="I5" s="596"/>
      <c r="J5" s="596"/>
      <c r="K5" s="596"/>
      <c r="L5" s="596"/>
      <c r="M5" s="596"/>
      <c r="N5" s="596"/>
      <c r="O5" s="596"/>
      <c r="P5" s="596"/>
      <c r="Q5" s="596"/>
      <c r="R5" s="596"/>
      <c r="S5" s="596"/>
      <c r="T5" s="596"/>
      <c r="U5" s="596"/>
      <c r="V5" s="596"/>
      <c r="W5" s="596"/>
      <c r="X5" s="596"/>
    </row>
    <row r="6" spans="1:24" ht="15" thickTop="1">
      <c r="A6" s="21"/>
      <c r="B6" s="598" t="s">
        <v>85</v>
      </c>
      <c r="C6" s="599"/>
      <c r="D6" s="599"/>
      <c r="E6" s="599"/>
      <c r="F6" s="599"/>
      <c r="G6" s="599"/>
      <c r="H6" s="599"/>
      <c r="I6" s="599"/>
      <c r="J6" s="599"/>
      <c r="K6" s="599"/>
      <c r="L6" s="600"/>
      <c r="M6" s="598" t="s">
        <v>38</v>
      </c>
      <c r="N6" s="599"/>
      <c r="O6" s="599"/>
      <c r="P6" s="599"/>
      <c r="Q6" s="599"/>
      <c r="R6" s="599"/>
      <c r="S6" s="599"/>
      <c r="T6" s="599"/>
      <c r="U6" s="599"/>
      <c r="V6" s="599"/>
      <c r="W6" s="600"/>
      <c r="X6" s="81" t="s">
        <v>102</v>
      </c>
    </row>
    <row r="7" spans="1:24">
      <c r="A7" s="22"/>
      <c r="B7" s="23" t="s">
        <v>39</v>
      </c>
      <c r="C7" s="24" t="s">
        <v>40</v>
      </c>
      <c r="D7" s="24" t="s">
        <v>41</v>
      </c>
      <c r="E7" s="24" t="s">
        <v>11</v>
      </c>
      <c r="F7" s="24" t="s">
        <v>12</v>
      </c>
      <c r="G7" s="24" t="s">
        <v>42</v>
      </c>
      <c r="H7" s="24" t="s">
        <v>43</v>
      </c>
      <c r="I7" s="24" t="s">
        <v>44</v>
      </c>
      <c r="J7" s="24" t="s">
        <v>45</v>
      </c>
      <c r="K7" s="24" t="s">
        <v>10</v>
      </c>
      <c r="L7" s="25" t="s">
        <v>46</v>
      </c>
      <c r="M7" s="23" t="s">
        <v>47</v>
      </c>
      <c r="N7" s="24" t="s">
        <v>48</v>
      </c>
      <c r="O7" s="24" t="s">
        <v>49</v>
      </c>
      <c r="P7" s="24" t="s">
        <v>50</v>
      </c>
      <c r="Q7" s="26" t="s">
        <v>51</v>
      </c>
      <c r="R7" s="26" t="s">
        <v>52</v>
      </c>
      <c r="S7" s="26" t="s">
        <v>53</v>
      </c>
      <c r="T7" s="27" t="s">
        <v>54</v>
      </c>
      <c r="U7" s="26" t="s">
        <v>55</v>
      </c>
      <c r="V7" s="26" t="s">
        <v>56</v>
      </c>
      <c r="W7" s="28" t="s">
        <v>57</v>
      </c>
      <c r="X7" s="63" t="s">
        <v>101</v>
      </c>
    </row>
    <row r="8" spans="1:24">
      <c r="A8" s="22" t="s">
        <v>83</v>
      </c>
      <c r="B8" s="30">
        <v>58.838397907179122</v>
      </c>
      <c r="C8" s="31">
        <v>16.327404009087925</v>
      </c>
      <c r="D8" s="31">
        <v>5.9818315795810335</v>
      </c>
      <c r="E8" s="31">
        <v>4.6013338280943525</v>
      </c>
      <c r="F8" s="31">
        <v>5.0321562443721763</v>
      </c>
      <c r="G8" s="31">
        <v>3.2497815929331519</v>
      </c>
      <c r="H8" s="31">
        <v>2.7304598911282447</v>
      </c>
      <c r="I8" s="32">
        <v>0.96644955434856461</v>
      </c>
      <c r="J8" s="32">
        <v>0.34784543153864905</v>
      </c>
      <c r="K8" s="32">
        <v>5.5093542305969363E-2</v>
      </c>
      <c r="L8" s="33">
        <f>SUM(B8:K8)</f>
        <v>98.130753580569191</v>
      </c>
      <c r="M8" s="50">
        <v>886.92222807038399</v>
      </c>
      <c r="N8" s="51">
        <v>710.91898379929432</v>
      </c>
      <c r="O8" s="51">
        <v>22.3087545590251</v>
      </c>
      <c r="P8" s="51">
        <v>226.14872078505516</v>
      </c>
      <c r="Q8" s="52">
        <v>15.865767144341998</v>
      </c>
      <c r="R8" s="52">
        <v>171.94747576469925</v>
      </c>
      <c r="S8" s="52">
        <v>46.929673381569707</v>
      </c>
      <c r="T8" s="52">
        <v>50.121268020286017</v>
      </c>
      <c r="U8" s="52">
        <v>20.153260328878559</v>
      </c>
      <c r="V8" s="52">
        <v>137.83653980851503</v>
      </c>
      <c r="W8" s="53">
        <v>165.85061293644372</v>
      </c>
      <c r="X8" s="76" t="s">
        <v>17</v>
      </c>
    </row>
    <row r="9" spans="1:24" s="35" customFormat="1">
      <c r="A9" s="29" t="s">
        <v>58</v>
      </c>
      <c r="B9" s="30">
        <v>48.89870137794383</v>
      </c>
      <c r="C9" s="31">
        <v>16.030054414034748</v>
      </c>
      <c r="D9" s="31">
        <v>9.2444807827919746</v>
      </c>
      <c r="E9" s="31">
        <v>7.8168023287798158</v>
      </c>
      <c r="F9" s="31">
        <v>8.5158130794890443</v>
      </c>
      <c r="G9" s="31">
        <v>2.911489803240384</v>
      </c>
      <c r="H9" s="31">
        <v>2.2376850696823731</v>
      </c>
      <c r="I9" s="32">
        <v>1.3076618862650409</v>
      </c>
      <c r="J9" s="32">
        <v>0.31964694712894404</v>
      </c>
      <c r="K9" s="32">
        <v>0.21025151503100414</v>
      </c>
      <c r="L9" s="33">
        <f>SUM(B9:K9)</f>
        <v>97.492587204387164</v>
      </c>
      <c r="M9" s="30">
        <v>459.20967405043291</v>
      </c>
      <c r="N9" s="31">
        <v>531.23867882731042</v>
      </c>
      <c r="O9" s="31">
        <v>24.307978081405665</v>
      </c>
      <c r="P9" s="31">
        <v>118.87618581925044</v>
      </c>
      <c r="Q9" s="31">
        <v>33.577339910953995</v>
      </c>
      <c r="R9" s="31">
        <v>341.4327091396533</v>
      </c>
      <c r="S9" s="31">
        <v>12.406287332928628</v>
      </c>
      <c r="T9" s="31">
        <v>116.189326892628</v>
      </c>
      <c r="U9" s="31">
        <v>31.64635869128832</v>
      </c>
      <c r="V9" s="31">
        <v>227.70213329963198</v>
      </c>
      <c r="W9" s="34">
        <v>69.703610058359985</v>
      </c>
      <c r="X9" s="64">
        <v>2.1</v>
      </c>
    </row>
    <row r="10" spans="1:24" s="35" customFormat="1">
      <c r="A10" s="29" t="s">
        <v>59</v>
      </c>
      <c r="B10" s="30">
        <v>48.841819052157689</v>
      </c>
      <c r="C10" s="31">
        <v>14.242337885247707</v>
      </c>
      <c r="D10" s="31">
        <v>12.75126370544797</v>
      </c>
      <c r="E10" s="31">
        <v>6.576540553917452</v>
      </c>
      <c r="F10" s="31">
        <v>8.0318244717543053</v>
      </c>
      <c r="G10" s="31">
        <v>3.5016382751296597</v>
      </c>
      <c r="H10" s="31">
        <v>1.0103012867330419</v>
      </c>
      <c r="I10" s="32">
        <v>3.0852798290237393</v>
      </c>
      <c r="J10" s="32">
        <v>0.33981481168841776</v>
      </c>
      <c r="K10" s="32">
        <v>0.24090997259779559</v>
      </c>
      <c r="L10" s="33">
        <v>98.621729843697764</v>
      </c>
      <c r="M10" s="30">
        <v>283.56302744911432</v>
      </c>
      <c r="N10" s="31">
        <v>491.34688486795289</v>
      </c>
      <c r="O10" s="31">
        <v>31.4681275840688</v>
      </c>
      <c r="P10" s="31">
        <v>153.6374225356</v>
      </c>
      <c r="Q10" s="31">
        <v>57.245740258965803</v>
      </c>
      <c r="R10" s="31">
        <v>141.85133539166301</v>
      </c>
      <c r="S10" s="31">
        <v>75.479945259379306</v>
      </c>
      <c r="T10" s="31">
        <v>57.514557509365503</v>
      </c>
      <c r="U10" s="31">
        <v>47.943649323939717</v>
      </c>
      <c r="V10" s="31">
        <v>357.88650550399791</v>
      </c>
      <c r="W10" s="34">
        <v>140.989541910892</v>
      </c>
      <c r="X10" s="64">
        <v>1.1299999999999999</v>
      </c>
    </row>
    <row r="11" spans="1:24" s="35" customFormat="1">
      <c r="A11" s="29" t="s">
        <v>59</v>
      </c>
      <c r="B11" s="30">
        <v>48.832194267390982</v>
      </c>
      <c r="C11" s="31">
        <v>14.236255919647707</v>
      </c>
      <c r="D11" s="31">
        <v>12.7493904361211</v>
      </c>
      <c r="E11" s="31">
        <v>6.5722348143425044</v>
      </c>
      <c r="F11" s="31">
        <v>8.0277513740113715</v>
      </c>
      <c r="G11" s="31">
        <v>3.5011714946861248</v>
      </c>
      <c r="H11" s="31">
        <v>1.0051327361014148</v>
      </c>
      <c r="I11" s="32">
        <v>3.0868836934106083</v>
      </c>
      <c r="J11" s="32">
        <v>0.33651584737022222</v>
      </c>
      <c r="K11" s="32">
        <v>0.24083216407643188</v>
      </c>
      <c r="L11" s="33">
        <v>98.588362747158484</v>
      </c>
      <c r="M11" s="30">
        <v>283.32883050844765</v>
      </c>
      <c r="N11" s="31">
        <v>491.3620805782478</v>
      </c>
      <c r="O11" s="31">
        <v>31.343857261547459</v>
      </c>
      <c r="P11" s="31">
        <v>153.950185121396</v>
      </c>
      <c r="Q11" s="31">
        <v>57.257441099427503</v>
      </c>
      <c r="R11" s="31">
        <v>141.257213997138</v>
      </c>
      <c r="S11" s="31">
        <v>75.605108742291492</v>
      </c>
      <c r="T11" s="31">
        <v>57.502794561602443</v>
      </c>
      <c r="U11" s="31">
        <v>48.310288447368961</v>
      </c>
      <c r="V11" s="31">
        <v>357.99520590695198</v>
      </c>
      <c r="W11" s="34">
        <v>140.75358551081248</v>
      </c>
      <c r="X11" s="64">
        <v>1.1299999999999999</v>
      </c>
    </row>
    <row r="12" spans="1:24" s="35" customFormat="1">
      <c r="A12" s="29" t="s">
        <v>59</v>
      </c>
      <c r="B12" s="30">
        <v>48.801177197626309</v>
      </c>
      <c r="C12" s="31">
        <v>14.234133761056846</v>
      </c>
      <c r="D12" s="31">
        <v>12.749699684551617</v>
      </c>
      <c r="E12" s="31">
        <v>6.5664613725808945</v>
      </c>
      <c r="F12" s="31">
        <v>8.0331381135231119</v>
      </c>
      <c r="G12" s="31">
        <v>3.5013523433917824</v>
      </c>
      <c r="H12" s="31">
        <v>1.0077960038014746</v>
      </c>
      <c r="I12" s="32">
        <v>3.085877821859297</v>
      </c>
      <c r="J12" s="32">
        <v>0.33926499592176701</v>
      </c>
      <c r="K12" s="32">
        <v>0.24091228140077897</v>
      </c>
      <c r="L12" s="33">
        <v>98.559813575713875</v>
      </c>
      <c r="M12" s="30">
        <v>283.35118069383509</v>
      </c>
      <c r="N12" s="31">
        <v>491.11623374641283</v>
      </c>
      <c r="O12" s="31">
        <v>31.352706328652602</v>
      </c>
      <c r="P12" s="31">
        <v>153.51537147880001</v>
      </c>
      <c r="Q12" s="31">
        <v>57.277624221097298</v>
      </c>
      <c r="R12" s="31">
        <v>141.415130872243</v>
      </c>
      <c r="S12" s="31">
        <v>75.716561290853903</v>
      </c>
      <c r="T12" s="31">
        <v>57.711931218776499</v>
      </c>
      <c r="U12" s="31">
        <v>48.134759970399301</v>
      </c>
      <c r="V12" s="31">
        <v>357.63511356095398</v>
      </c>
      <c r="W12" s="34">
        <v>141.48360742258001</v>
      </c>
      <c r="X12" s="64">
        <v>1.1299999999999999</v>
      </c>
    </row>
    <row r="13" spans="1:24" s="35" customFormat="1">
      <c r="A13" s="29" t="s">
        <v>84</v>
      </c>
      <c r="B13" s="30">
        <v>48.825063505724991</v>
      </c>
      <c r="C13" s="31">
        <v>14.237575855317422</v>
      </c>
      <c r="D13" s="31">
        <v>12.750117942040228</v>
      </c>
      <c r="E13" s="31">
        <v>6.5717455802802833</v>
      </c>
      <c r="F13" s="31">
        <v>8.0309046530962629</v>
      </c>
      <c r="G13" s="31">
        <v>3.501387371069189</v>
      </c>
      <c r="H13" s="31">
        <v>1.0077433422119773</v>
      </c>
      <c r="I13" s="32">
        <v>3.0860137814312147</v>
      </c>
      <c r="J13" s="32">
        <v>0.33853188499346903</v>
      </c>
      <c r="K13" s="32">
        <v>0.24088480602500217</v>
      </c>
      <c r="L13" s="49" t="s">
        <v>60</v>
      </c>
      <c r="M13" s="30">
        <v>283.41434621713239</v>
      </c>
      <c r="N13" s="31">
        <v>491.27506639753784</v>
      </c>
      <c r="O13" s="31">
        <v>31.388230391422951</v>
      </c>
      <c r="P13" s="31">
        <v>153.70099304526534</v>
      </c>
      <c r="Q13" s="31">
        <v>57.260268526496873</v>
      </c>
      <c r="R13" s="31">
        <v>141.50789342034798</v>
      </c>
      <c r="S13" s="31">
        <v>75.600538430841581</v>
      </c>
      <c r="T13" s="31">
        <v>57.576427763248148</v>
      </c>
      <c r="U13" s="31">
        <v>48.12956591390266</v>
      </c>
      <c r="V13" s="31">
        <v>357.83894165730135</v>
      </c>
      <c r="W13" s="34">
        <v>141.07557828142816</v>
      </c>
      <c r="X13" s="77" t="s">
        <v>60</v>
      </c>
    </row>
    <row r="14" spans="1:24">
      <c r="A14" s="36" t="s">
        <v>91</v>
      </c>
      <c r="B14" s="65">
        <f t="shared" ref="B14:K14" si="0">_xlfn.STDEV.S(B10:B12)</f>
        <v>2.1238547652565769E-2</v>
      </c>
      <c r="C14" s="55">
        <f t="shared" si="0"/>
        <v>4.25835485415483E-3</v>
      </c>
      <c r="D14" s="55">
        <f t="shared" si="0"/>
        <v>1.004235524084389E-3</v>
      </c>
      <c r="E14" s="55">
        <f t="shared" si="0"/>
        <v>5.0573695316369818E-3</v>
      </c>
      <c r="F14" s="55">
        <f t="shared" si="0"/>
        <v>2.8086990608818239E-3</v>
      </c>
      <c r="G14" s="56">
        <f t="shared" si="0"/>
        <v>2.3535334978507338E-4</v>
      </c>
      <c r="H14" s="55">
        <f t="shared" si="0"/>
        <v>2.5846777052815164E-3</v>
      </c>
      <c r="I14" s="55">
        <f t="shared" si="0"/>
        <v>8.1053007147404766E-4</v>
      </c>
      <c r="J14" s="55">
        <f t="shared" si="0"/>
        <v>1.7674501741419253E-3</v>
      </c>
      <c r="K14" s="57">
        <f t="shared" si="0"/>
        <v>4.5603878176754165E-5</v>
      </c>
      <c r="L14" s="66" t="s">
        <v>60</v>
      </c>
      <c r="M14" s="30">
        <f t="shared" ref="M14:W14" si="1">_xlfn.STDEV.S(M10:M12)</f>
        <v>0.1292457513981366</v>
      </c>
      <c r="N14" s="31">
        <f t="shared" si="1"/>
        <v>0.13776278779260773</v>
      </c>
      <c r="O14" s="31">
        <f t="shared" si="1"/>
        <v>6.9334317200599974E-2</v>
      </c>
      <c r="P14" s="31">
        <f t="shared" si="1"/>
        <v>0.22426910893217844</v>
      </c>
      <c r="Q14" s="31">
        <f t="shared" si="1"/>
        <v>1.6128934192161826E-2</v>
      </c>
      <c r="R14" s="31">
        <f t="shared" si="1"/>
        <v>0.30773158045005411</v>
      </c>
      <c r="S14" s="31">
        <f t="shared" si="1"/>
        <v>0.11837420495090489</v>
      </c>
      <c r="T14" s="31">
        <f t="shared" si="1"/>
        <v>0.1174967300826366</v>
      </c>
      <c r="U14" s="31">
        <f t="shared" si="1"/>
        <v>0.18337474028450312</v>
      </c>
      <c r="V14" s="31">
        <f t="shared" si="1"/>
        <v>0.18469803476491051</v>
      </c>
      <c r="W14" s="34">
        <f t="shared" si="1"/>
        <v>0.37253817348891127</v>
      </c>
      <c r="X14" s="78" t="s">
        <v>60</v>
      </c>
    </row>
    <row r="15" spans="1:24" ht="15" thickBot="1">
      <c r="A15" s="597" t="s">
        <v>89</v>
      </c>
      <c r="B15" s="597"/>
      <c r="C15" s="597"/>
      <c r="D15" s="597"/>
      <c r="E15" s="597"/>
      <c r="F15" s="597"/>
      <c r="G15" s="597"/>
      <c r="H15" s="597"/>
      <c r="I15" s="597"/>
      <c r="J15" s="597"/>
      <c r="K15" s="597"/>
      <c r="L15" s="597"/>
      <c r="M15" s="597"/>
      <c r="N15" s="597"/>
      <c r="O15" s="597"/>
      <c r="P15" s="597"/>
      <c r="Q15" s="597"/>
      <c r="R15" s="597"/>
      <c r="S15" s="597"/>
      <c r="T15" s="597"/>
      <c r="U15" s="597"/>
      <c r="V15" s="597"/>
      <c r="W15" s="597"/>
      <c r="X15" s="597"/>
    </row>
    <row r="16" spans="1:24" ht="15" thickTop="1">
      <c r="A16" s="67" t="s">
        <v>86</v>
      </c>
      <c r="B16" s="51">
        <v>47.958402116027301</v>
      </c>
      <c r="C16" s="51">
        <v>17.411905834661624</v>
      </c>
      <c r="D16" s="51">
        <v>9.8970242391200429</v>
      </c>
      <c r="E16" s="51">
        <v>7.6959552415237624</v>
      </c>
      <c r="F16" s="51">
        <v>11.8400623604216</v>
      </c>
      <c r="G16" s="51">
        <v>2.4930624644586712</v>
      </c>
      <c r="H16" s="51">
        <v>0.27711153089989582</v>
      </c>
      <c r="I16" s="58">
        <v>0.83452886362827605</v>
      </c>
      <c r="J16" s="58">
        <v>7.6737648462423397E-2</v>
      </c>
      <c r="K16" s="58">
        <v>0.13459006185639188</v>
      </c>
      <c r="L16" s="51">
        <v>98.619380361059996</v>
      </c>
      <c r="M16" s="60">
        <v>126.09877443615601</v>
      </c>
      <c r="N16" s="31">
        <v>357.70046458207599</v>
      </c>
      <c r="O16" s="31">
        <v>13.247936093328899</v>
      </c>
      <c r="P16" s="31">
        <v>40.423806650644302</v>
      </c>
      <c r="Q16" s="31">
        <v>43.402793746611003</v>
      </c>
      <c r="R16" s="31">
        <v>330.39281035454502</v>
      </c>
      <c r="S16" s="31">
        <v>174.10632139131999</v>
      </c>
      <c r="T16" s="31">
        <v>104.05645444096101</v>
      </c>
      <c r="U16" s="31">
        <v>32.957502657759797</v>
      </c>
      <c r="V16" s="31">
        <v>220.153482803797</v>
      </c>
      <c r="W16" s="34">
        <v>60.393267845239997</v>
      </c>
      <c r="X16" s="152" t="s">
        <v>17</v>
      </c>
    </row>
    <row r="17" spans="1:24">
      <c r="A17" s="67" t="s">
        <v>87</v>
      </c>
      <c r="B17" s="51">
        <v>55.6386436964155</v>
      </c>
      <c r="C17" s="51">
        <v>16.430542372825801</v>
      </c>
      <c r="D17" s="51">
        <v>8.7060972564764594</v>
      </c>
      <c r="E17" s="51">
        <v>3.9861276993744901</v>
      </c>
      <c r="F17" s="51">
        <v>6.9425057385898699</v>
      </c>
      <c r="G17" s="51">
        <v>3.2986815292771929</v>
      </c>
      <c r="H17" s="51">
        <v>2.1755700587815365</v>
      </c>
      <c r="I17" s="58">
        <v>1.0919310496926575</v>
      </c>
      <c r="J17" s="58">
        <v>0.32465819313758898</v>
      </c>
      <c r="K17" s="58">
        <v>0.13805167130551271</v>
      </c>
      <c r="L17" s="51">
        <v>98.732809265876611</v>
      </c>
      <c r="M17" s="30">
        <v>490.68369244970302</v>
      </c>
      <c r="N17" s="31">
        <v>370.13252997664398</v>
      </c>
      <c r="O17" s="31">
        <v>27.882159709315001</v>
      </c>
      <c r="P17" s="31">
        <v>145.07410590447586</v>
      </c>
      <c r="Q17" s="31">
        <v>27.195888862371252</v>
      </c>
      <c r="R17" s="31">
        <v>110.355808602108</v>
      </c>
      <c r="S17" s="31">
        <v>108.02896575315613</v>
      </c>
      <c r="T17" s="31">
        <v>280.20433685914497</v>
      </c>
      <c r="U17" s="31">
        <v>23.7978678194061</v>
      </c>
      <c r="V17" s="31">
        <v>210.96026567925</v>
      </c>
      <c r="W17" s="34">
        <v>121.1274794126</v>
      </c>
      <c r="X17" s="76" t="s">
        <v>17</v>
      </c>
    </row>
    <row r="18" spans="1:24">
      <c r="A18" s="68" t="s">
        <v>88</v>
      </c>
      <c r="B18" s="51">
        <v>68.946931255358393</v>
      </c>
      <c r="C18" s="51">
        <v>15.304711896688399</v>
      </c>
      <c r="D18" s="51">
        <v>2.8411960469565938</v>
      </c>
      <c r="E18" s="51">
        <v>1.2460907404180801</v>
      </c>
      <c r="F18" s="51">
        <v>1.78483132633278</v>
      </c>
      <c r="G18" s="51">
        <v>4.1560054449293338</v>
      </c>
      <c r="H18" s="51">
        <v>4.2572187087930304</v>
      </c>
      <c r="I18" s="58">
        <v>0.34542806506040402</v>
      </c>
      <c r="J18" s="58">
        <v>0.12430909789613299</v>
      </c>
      <c r="K18" s="58">
        <v>4.5292758714957325E-2</v>
      </c>
      <c r="L18" s="51">
        <v>99.052015341148106</v>
      </c>
      <c r="M18" s="30">
        <v>1627.3057523040841</v>
      </c>
      <c r="N18" s="31">
        <v>462.03001227436602</v>
      </c>
      <c r="O18" s="31">
        <v>6.0169594630756764</v>
      </c>
      <c r="P18" s="31">
        <v>158.599510443295</v>
      </c>
      <c r="Q18" s="31">
        <v>8.1700857071408493</v>
      </c>
      <c r="R18" s="31">
        <v>24.456398959100198</v>
      </c>
      <c r="S18" s="31">
        <v>27.336026916898302</v>
      </c>
      <c r="T18" s="31">
        <v>14.3986587900767</v>
      </c>
      <c r="U18" s="31">
        <v>3.8560157338746399</v>
      </c>
      <c r="V18" s="31">
        <v>30.114194126343101</v>
      </c>
      <c r="W18" s="34">
        <v>42.204631968008002</v>
      </c>
      <c r="X18" s="76" t="s">
        <v>17</v>
      </c>
    </row>
    <row r="19" spans="1:24">
      <c r="A19" s="69" t="s">
        <v>90</v>
      </c>
      <c r="B19" s="38">
        <v>49.938719737699699</v>
      </c>
      <c r="C19" s="38">
        <v>13.759512818866213</v>
      </c>
      <c r="D19" s="38">
        <v>12.1952624363353</v>
      </c>
      <c r="E19" s="38">
        <v>7.2461091740596988</v>
      </c>
      <c r="F19" s="38">
        <v>11.3923947305549</v>
      </c>
      <c r="G19" s="38">
        <v>2.2917234844858454</v>
      </c>
      <c r="H19" s="38">
        <v>0.50396229808520099</v>
      </c>
      <c r="I19" s="39">
        <v>2.7324525700293232</v>
      </c>
      <c r="J19" s="39">
        <v>0.2663902985745239</v>
      </c>
      <c r="K19" s="39">
        <v>0.16607515138434012</v>
      </c>
      <c r="L19" s="70">
        <v>100.49260270007503</v>
      </c>
      <c r="M19" s="37">
        <v>139.321871604102</v>
      </c>
      <c r="N19" s="38">
        <v>403.00510809452601</v>
      </c>
      <c r="O19" s="38">
        <v>27.692517353346901</v>
      </c>
      <c r="P19" s="38">
        <v>179.52758516109699</v>
      </c>
      <c r="Q19" s="38">
        <v>45.135538011277802</v>
      </c>
      <c r="R19" s="38">
        <v>288.9867299099979</v>
      </c>
      <c r="S19" s="38">
        <v>136.52747447162</v>
      </c>
      <c r="T19" s="38">
        <v>120.89355865229901</v>
      </c>
      <c r="U19" s="38">
        <v>31.762256667103699</v>
      </c>
      <c r="V19" s="38">
        <v>316.91032848662098</v>
      </c>
      <c r="W19" s="54">
        <v>105.28322863931999</v>
      </c>
      <c r="X19" s="153" t="s">
        <v>17</v>
      </c>
    </row>
    <row r="20" spans="1:24" ht="15" thickBot="1">
      <c r="A20" s="597" t="s">
        <v>97</v>
      </c>
      <c r="B20" s="597"/>
      <c r="C20" s="597"/>
      <c r="D20" s="597"/>
      <c r="E20" s="597"/>
      <c r="F20" s="597"/>
      <c r="G20" s="597"/>
      <c r="H20" s="597"/>
      <c r="I20" s="597"/>
      <c r="J20" s="597"/>
      <c r="K20" s="597"/>
      <c r="L20" s="597"/>
      <c r="M20" s="597"/>
      <c r="N20" s="597"/>
      <c r="O20" s="597"/>
      <c r="P20" s="597"/>
      <c r="Q20" s="597"/>
      <c r="R20" s="597"/>
      <c r="S20" s="597"/>
      <c r="T20" s="597"/>
      <c r="U20" s="597"/>
      <c r="V20" s="597"/>
      <c r="W20" s="597"/>
      <c r="X20" s="597"/>
    </row>
    <row r="21" spans="1:24" ht="15" thickTop="1">
      <c r="A21" s="71" t="s">
        <v>86</v>
      </c>
      <c r="B21" s="43">
        <v>48</v>
      </c>
      <c r="C21" s="43">
        <v>17.399999999999999</v>
      </c>
      <c r="D21" s="43">
        <v>9.9</v>
      </c>
      <c r="E21" s="43">
        <v>7.7</v>
      </c>
      <c r="F21" s="43">
        <v>11.9</v>
      </c>
      <c r="G21" s="43">
        <v>2.4</v>
      </c>
      <c r="H21" s="43">
        <v>0.2</v>
      </c>
      <c r="I21" s="44">
        <v>0.84</v>
      </c>
      <c r="J21" s="44">
        <v>0.09</v>
      </c>
      <c r="K21" s="44">
        <v>0.13</v>
      </c>
      <c r="L21" s="43">
        <v>98.560000000000031</v>
      </c>
      <c r="M21" s="61">
        <v>126</v>
      </c>
      <c r="N21" s="72">
        <v>360</v>
      </c>
      <c r="O21" s="72">
        <v>13</v>
      </c>
      <c r="P21" s="72">
        <v>38</v>
      </c>
      <c r="Q21" s="72">
        <v>45</v>
      </c>
      <c r="R21" s="72">
        <v>330</v>
      </c>
      <c r="S21" s="72">
        <v>170</v>
      </c>
      <c r="T21" s="72">
        <v>104</v>
      </c>
      <c r="U21" s="72">
        <v>33</v>
      </c>
      <c r="V21" s="72">
        <v>220</v>
      </c>
      <c r="W21" s="73">
        <v>60</v>
      </c>
      <c r="X21" s="152" t="s">
        <v>17</v>
      </c>
    </row>
    <row r="22" spans="1:24">
      <c r="A22" s="71" t="s">
        <v>87</v>
      </c>
      <c r="B22" s="43">
        <v>55.55</v>
      </c>
      <c r="C22" s="43">
        <v>16.510000000000002</v>
      </c>
      <c r="D22" s="43">
        <v>8.7100000000000009</v>
      </c>
      <c r="E22" s="43">
        <v>3.99</v>
      </c>
      <c r="F22" s="43">
        <v>6.86</v>
      </c>
      <c r="G22" s="43">
        <v>3.3</v>
      </c>
      <c r="H22" s="43">
        <v>2.15</v>
      </c>
      <c r="I22" s="44">
        <v>1.1000000000000001</v>
      </c>
      <c r="J22" s="44">
        <v>0.32</v>
      </c>
      <c r="K22" s="44">
        <v>0.14000000000000001</v>
      </c>
      <c r="L22" s="43">
        <v>98.63</v>
      </c>
      <c r="M22" s="62">
        <v>491</v>
      </c>
      <c r="N22" s="72">
        <v>370</v>
      </c>
      <c r="O22" s="72">
        <v>28</v>
      </c>
      <c r="P22" s="72">
        <v>145</v>
      </c>
      <c r="Q22" s="72">
        <v>27</v>
      </c>
      <c r="R22" s="72">
        <v>111</v>
      </c>
      <c r="S22" s="72">
        <v>108</v>
      </c>
      <c r="T22" s="72">
        <v>280</v>
      </c>
      <c r="U22" s="72">
        <v>24</v>
      </c>
      <c r="V22" s="72">
        <v>210</v>
      </c>
      <c r="W22" s="73">
        <v>119</v>
      </c>
      <c r="X22" s="76" t="s">
        <v>17</v>
      </c>
    </row>
    <row r="23" spans="1:24">
      <c r="A23" s="71" t="s">
        <v>88</v>
      </c>
      <c r="B23" s="43">
        <v>69</v>
      </c>
      <c r="C23" s="43">
        <v>15.2</v>
      </c>
      <c r="D23" s="43">
        <v>2.8</v>
      </c>
      <c r="E23" s="43">
        <v>1.2</v>
      </c>
      <c r="F23" s="43">
        <v>1.8</v>
      </c>
      <c r="G23" s="43">
        <v>4.2</v>
      </c>
      <c r="H23" s="43">
        <v>4.3</v>
      </c>
      <c r="I23" s="44">
        <v>0.35</v>
      </c>
      <c r="J23" s="44">
        <v>0.12</v>
      </c>
      <c r="K23" s="44">
        <v>0.05</v>
      </c>
      <c r="L23" s="43">
        <v>99.02</v>
      </c>
      <c r="M23" s="62">
        <v>1600</v>
      </c>
      <c r="N23" s="72">
        <v>460</v>
      </c>
      <c r="O23" s="72">
        <v>6</v>
      </c>
      <c r="P23" s="72">
        <v>160</v>
      </c>
      <c r="Q23" s="72">
        <v>8</v>
      </c>
      <c r="R23" s="72">
        <v>25</v>
      </c>
      <c r="S23" s="72">
        <v>27</v>
      </c>
      <c r="T23" s="72">
        <v>15</v>
      </c>
      <c r="U23" s="72">
        <v>4</v>
      </c>
      <c r="V23" s="72">
        <v>30</v>
      </c>
      <c r="W23" s="73">
        <v>42</v>
      </c>
      <c r="X23" s="76" t="s">
        <v>17</v>
      </c>
    </row>
    <row r="24" spans="1:24">
      <c r="A24" s="74" t="s">
        <v>90</v>
      </c>
      <c r="B24" s="41">
        <v>49.94</v>
      </c>
      <c r="C24" s="75">
        <v>13.8</v>
      </c>
      <c r="D24" s="41">
        <v>12.23</v>
      </c>
      <c r="E24" s="41">
        <v>7.23</v>
      </c>
      <c r="F24" s="75">
        <v>11.4</v>
      </c>
      <c r="G24" s="41">
        <v>2.2599999999999998</v>
      </c>
      <c r="H24" s="41">
        <v>0.52</v>
      </c>
      <c r="I24" s="75">
        <v>2.71</v>
      </c>
      <c r="J24" s="46">
        <v>0.27300000000000002</v>
      </c>
      <c r="K24" s="46">
        <v>0.16800000000000001</v>
      </c>
      <c r="L24" s="41">
        <v>100.53100000000001</v>
      </c>
      <c r="M24" s="40">
        <v>139</v>
      </c>
      <c r="N24" s="41">
        <v>403</v>
      </c>
      <c r="O24" s="41">
        <v>27.6</v>
      </c>
      <c r="P24" s="41">
        <v>179</v>
      </c>
      <c r="Q24" s="41">
        <v>45</v>
      </c>
      <c r="R24" s="41">
        <v>289</v>
      </c>
      <c r="S24" s="41">
        <v>136</v>
      </c>
      <c r="T24" s="41">
        <v>121</v>
      </c>
      <c r="U24" s="41">
        <v>31.8</v>
      </c>
      <c r="V24" s="41">
        <v>317</v>
      </c>
      <c r="W24" s="42">
        <v>105</v>
      </c>
      <c r="X24" s="153" t="s">
        <v>17</v>
      </c>
    </row>
    <row r="25" spans="1:24">
      <c r="A25" s="79"/>
      <c r="B25" s="43"/>
      <c r="C25" s="72"/>
      <c r="D25" s="43"/>
      <c r="E25" s="43"/>
      <c r="F25" s="72"/>
      <c r="G25" s="43"/>
      <c r="H25" s="43"/>
      <c r="I25" s="72"/>
      <c r="J25" s="44"/>
      <c r="K25" s="44"/>
      <c r="L25" s="43"/>
      <c r="M25" s="43"/>
      <c r="N25" s="43"/>
      <c r="O25" s="43"/>
      <c r="P25" s="43"/>
      <c r="Q25" s="43"/>
      <c r="R25" s="43"/>
      <c r="S25" s="43"/>
      <c r="T25" s="43"/>
      <c r="U25" s="43"/>
      <c r="V25" s="43"/>
      <c r="W25" s="43"/>
    </row>
  </sheetData>
  <mergeCells count="6">
    <mergeCell ref="A1:X4"/>
    <mergeCell ref="A5:X5"/>
    <mergeCell ref="A20:X20"/>
    <mergeCell ref="A15:X15"/>
    <mergeCell ref="B6:L6"/>
    <mergeCell ref="M6:W6"/>
  </mergeCells>
  <pageMargins left="0.7" right="0.7" top="0.75" bottom="0.75" header="0.3" footer="0.3"/>
  <pageSetup paperSize="9" orientation="landscape" horizontalDpi="0" verticalDpi="0" r:id="rId1"/>
  <ignoredErrors>
    <ignoredError sqref="B14 C14:W14"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Table of Contents</vt:lpstr>
      <vt:lpstr>Table S1</vt:lpstr>
      <vt:lpstr>Table S2</vt:lpstr>
      <vt:lpstr>Table S3</vt:lpstr>
      <vt:lpstr>Table S4</vt:lpstr>
      <vt:lpstr>Table S5</vt:lpstr>
      <vt:lpstr>Table S6</vt:lpstr>
      <vt:lpstr>Table S7</vt:lpstr>
      <vt:lpstr>Table S8</vt:lpstr>
      <vt:lpstr>Table S9</vt:lpstr>
      <vt:lpstr>Table S10</vt:lpstr>
      <vt:lpstr>Table S11</vt:lpstr>
      <vt:lpstr>References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2018-01-23T16:11:28Z</dcterms:modified>
</cp:coreProperties>
</file>